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A22B2B2B-3C00-4E97-9B83-68C1138B3180}" xr6:coauthVersionLast="47" xr6:coauthVersionMax="47" xr10:uidLastSave="{00000000-0000-0000-0000-000000000000}"/>
  <bookViews>
    <workbookView xWindow="3936" yWindow="1212" windowWidth="18456" windowHeight="10428" tabRatio="843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7" r:id="rId12"/>
    <pivotCache cacheId="8" r:id="rId13"/>
    <pivotCache cacheId="18" r:id="rId14"/>
    <pivotCache cacheId="24" r:id="rId15"/>
    <pivotCache cacheId="45" r:id="rId16"/>
    <pivotCache cacheId="51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D10" i="13" l="1"/>
  <c r="CD15" i="13" s="1"/>
  <c r="CD11" i="13"/>
  <c r="CD12" i="13"/>
  <c r="CD13" i="13"/>
  <c r="CD14" i="13"/>
  <c r="CD17" i="13"/>
  <c r="CD18" i="13"/>
  <c r="CD19" i="13"/>
  <c r="CD20" i="13"/>
  <c r="CD21" i="13"/>
  <c r="CD22" i="13"/>
  <c r="CD24" i="13"/>
  <c r="CD25" i="13"/>
  <c r="CD26" i="13"/>
  <c r="CD27" i="13"/>
  <c r="CD28" i="13"/>
  <c r="CD29" i="13"/>
  <c r="CD31" i="13"/>
  <c r="CD32" i="13"/>
  <c r="CD33" i="13"/>
  <c r="CD34" i="13"/>
  <c r="CD35" i="13"/>
  <c r="CD36" i="13"/>
  <c r="CD38" i="13"/>
  <c r="CD39" i="13"/>
  <c r="CD40" i="13"/>
  <c r="CD41" i="13"/>
  <c r="CD42" i="13"/>
  <c r="CD43" i="13"/>
  <c r="CD45" i="13"/>
  <c r="CD46" i="13"/>
  <c r="CD47" i="13"/>
  <c r="CD48" i="13"/>
  <c r="CD49" i="13"/>
  <c r="CD50" i="13"/>
  <c r="CD52" i="13"/>
  <c r="CD53" i="13"/>
  <c r="CD54" i="13"/>
  <c r="CD55" i="13"/>
  <c r="CD56" i="13"/>
  <c r="CD57" i="13"/>
  <c r="CD59" i="13"/>
  <c r="CD60" i="13"/>
  <c r="CD61" i="13"/>
  <c r="CD62" i="13"/>
  <c r="CD63" i="13"/>
  <c r="CD64" i="13"/>
  <c r="CD66" i="13"/>
  <c r="CD67" i="13"/>
  <c r="CD68" i="13"/>
  <c r="CD69" i="13"/>
  <c r="CD70" i="13"/>
  <c r="CD71" i="13"/>
  <c r="CD73" i="13"/>
  <c r="CD74" i="13"/>
  <c r="CD75" i="13"/>
  <c r="CD76" i="13"/>
  <c r="CD77" i="13"/>
  <c r="CD78" i="13"/>
  <c r="CD80" i="13"/>
  <c r="CD81" i="13"/>
  <c r="CD82" i="13"/>
  <c r="CD83" i="13"/>
  <c r="CD84" i="13"/>
  <c r="CD85" i="13"/>
  <c r="CD87" i="13"/>
  <c r="CD88" i="13"/>
  <c r="CD89" i="13"/>
  <c r="CD90" i="13"/>
  <c r="CD91" i="13"/>
  <c r="CD92" i="13"/>
  <c r="CD94" i="13"/>
  <c r="CD95" i="13"/>
  <c r="CD96" i="13"/>
  <c r="CD97" i="13"/>
  <c r="CD98" i="13"/>
  <c r="CD99" i="13"/>
  <c r="CD101" i="13"/>
  <c r="CD102" i="13"/>
  <c r="CD103" i="13"/>
  <c r="CD104" i="13"/>
  <c r="CD105" i="13"/>
  <c r="CD106" i="13"/>
  <c r="CD108" i="13"/>
  <c r="CD109" i="13"/>
  <c r="CD110" i="13"/>
  <c r="CD111" i="13"/>
  <c r="CD112" i="13"/>
  <c r="CD113" i="13"/>
  <c r="CD115" i="13"/>
  <c r="CD116" i="13"/>
  <c r="CD117" i="13"/>
  <c r="CD118" i="13"/>
  <c r="CD119" i="13"/>
  <c r="CD120" i="13"/>
  <c r="CD122" i="13"/>
  <c r="CD123" i="13"/>
  <c r="CD124" i="13"/>
  <c r="CD125" i="13"/>
  <c r="CD126" i="13"/>
  <c r="CD127" i="13"/>
  <c r="CD129" i="13"/>
  <c r="CD130" i="13"/>
  <c r="CD131" i="13"/>
  <c r="CD132" i="13"/>
  <c r="CD133" i="13"/>
  <c r="CD134" i="13"/>
  <c r="CD143" i="13"/>
  <c r="CD144" i="13"/>
  <c r="CD145" i="13"/>
  <c r="CD146" i="13"/>
  <c r="CD147" i="13"/>
  <c r="CD148" i="13"/>
  <c r="CD150" i="13"/>
  <c r="CD151" i="13"/>
  <c r="CD152" i="13"/>
  <c r="CD153" i="13"/>
  <c r="CD154" i="13"/>
  <c r="CD155" i="13"/>
  <c r="CD157" i="13"/>
  <c r="CD158" i="13"/>
  <c r="CD159" i="13"/>
  <c r="CD160" i="13"/>
  <c r="CD161" i="13"/>
  <c r="CD162" i="13"/>
  <c r="CD10" i="14"/>
  <c r="CD11" i="14"/>
  <c r="CD12" i="14"/>
  <c r="CD13" i="14"/>
  <c r="CD14" i="14"/>
  <c r="CD15" i="14"/>
  <c r="CD17" i="14"/>
  <c r="CD18" i="14"/>
  <c r="CD19" i="14"/>
  <c r="CD20" i="14"/>
  <c r="CD21" i="14"/>
  <c r="CD22" i="14"/>
  <c r="CD24" i="14"/>
  <c r="CD25" i="14"/>
  <c r="CD26" i="14"/>
  <c r="CD27" i="14"/>
  <c r="CD28" i="14"/>
  <c r="CD29" i="14"/>
  <c r="CD31" i="14"/>
  <c r="CD32" i="14"/>
  <c r="CD33" i="14"/>
  <c r="CD34" i="14"/>
  <c r="CD35" i="14"/>
  <c r="CD36" i="14"/>
  <c r="CD38" i="14"/>
  <c r="CD39" i="14"/>
  <c r="CD40" i="14"/>
  <c r="CD41" i="14"/>
  <c r="CD42" i="14"/>
  <c r="CD43" i="14"/>
  <c r="CD45" i="14"/>
  <c r="CD46" i="14"/>
  <c r="CD47" i="14"/>
  <c r="CD48" i="14"/>
  <c r="CD49" i="14"/>
  <c r="CD50" i="14"/>
  <c r="CD52" i="14"/>
  <c r="CD53" i="14"/>
  <c r="CD54" i="14"/>
  <c r="CD55" i="14"/>
  <c r="CD56" i="14"/>
  <c r="CD57" i="14"/>
  <c r="CD59" i="14"/>
  <c r="CD60" i="14"/>
  <c r="CD61" i="14"/>
  <c r="CD62" i="14"/>
  <c r="CD63" i="14"/>
  <c r="CD64" i="14"/>
  <c r="CD66" i="14"/>
  <c r="CD67" i="14"/>
  <c r="CD68" i="14"/>
  <c r="CD69" i="14"/>
  <c r="CD70" i="14"/>
  <c r="CD71" i="14"/>
  <c r="CD73" i="14"/>
  <c r="CD74" i="14"/>
  <c r="CD75" i="14"/>
  <c r="CD76" i="14"/>
  <c r="CD77" i="14"/>
  <c r="CD78" i="14"/>
  <c r="CD80" i="14"/>
  <c r="CD81" i="14"/>
  <c r="CD82" i="14"/>
  <c r="CD83" i="14"/>
  <c r="CD84" i="14"/>
  <c r="CD85" i="14"/>
  <c r="CD87" i="14"/>
  <c r="CD88" i="14"/>
  <c r="CD89" i="14"/>
  <c r="CD90" i="14"/>
  <c r="CD91" i="14"/>
  <c r="CD92" i="14"/>
  <c r="CD94" i="14"/>
  <c r="CD95" i="14"/>
  <c r="CD96" i="14"/>
  <c r="CD97" i="14"/>
  <c r="CD98" i="14"/>
  <c r="CD99" i="14"/>
  <c r="CD101" i="14"/>
  <c r="CD102" i="14"/>
  <c r="CD103" i="14"/>
  <c r="CD104" i="14"/>
  <c r="CD105" i="14"/>
  <c r="CD106" i="14"/>
  <c r="CD108" i="14"/>
  <c r="CD109" i="14"/>
  <c r="CD110" i="14"/>
  <c r="CD111" i="14"/>
  <c r="CD112" i="14"/>
  <c r="CD113" i="14"/>
  <c r="CD115" i="14"/>
  <c r="CD116" i="14"/>
  <c r="CD117" i="14"/>
  <c r="CD118" i="14"/>
  <c r="CD119" i="14"/>
  <c r="CD120" i="14"/>
  <c r="CD122" i="14"/>
  <c r="CD123" i="14"/>
  <c r="CD124" i="14"/>
  <c r="CD125" i="14"/>
  <c r="CD126" i="14"/>
  <c r="CD127" i="14"/>
  <c r="CD129" i="14"/>
  <c r="CD130" i="14"/>
  <c r="CD131" i="14"/>
  <c r="CD132" i="14"/>
  <c r="CD133" i="14"/>
  <c r="CD134" i="14"/>
  <c r="CD143" i="14"/>
  <c r="CD144" i="14"/>
  <c r="CD145" i="14"/>
  <c r="CD146" i="14"/>
  <c r="CD147" i="14"/>
  <c r="CD148" i="14"/>
  <c r="CD150" i="14"/>
  <c r="CD151" i="14"/>
  <c r="CD152" i="14"/>
  <c r="CD153" i="14"/>
  <c r="CD154" i="14"/>
  <c r="CD155" i="14"/>
  <c r="CD157" i="14"/>
  <c r="CD158" i="14"/>
  <c r="CD159" i="14"/>
  <c r="CD160" i="14"/>
  <c r="CD161" i="14"/>
  <c r="CD162" i="14"/>
  <c r="CD10" i="15"/>
  <c r="CD11" i="15"/>
  <c r="CD12" i="15"/>
  <c r="CD13" i="15"/>
  <c r="CD14" i="15"/>
  <c r="CD15" i="15"/>
  <c r="CD17" i="15"/>
  <c r="CD18" i="15"/>
  <c r="CD19" i="15"/>
  <c r="CD20" i="15"/>
  <c r="CD21" i="15"/>
  <c r="CD22" i="15"/>
  <c r="CD24" i="15"/>
  <c r="CD25" i="15"/>
  <c r="CD26" i="15"/>
  <c r="CD27" i="15"/>
  <c r="CD28" i="15"/>
  <c r="CD29" i="15"/>
  <c r="CD31" i="15"/>
  <c r="CD32" i="15"/>
  <c r="CD33" i="15"/>
  <c r="CD34" i="15"/>
  <c r="CD35" i="15"/>
  <c r="CD36" i="15"/>
  <c r="CD38" i="15"/>
  <c r="CD39" i="15"/>
  <c r="CD40" i="15"/>
  <c r="CD41" i="15"/>
  <c r="CD42" i="15"/>
  <c r="CD43" i="15"/>
  <c r="CD45" i="15"/>
  <c r="CD46" i="15"/>
  <c r="CD47" i="15"/>
  <c r="CD48" i="15"/>
  <c r="CD49" i="15"/>
  <c r="CD50" i="15"/>
  <c r="CD52" i="15"/>
  <c r="CD53" i="15"/>
  <c r="CD54" i="15"/>
  <c r="CD55" i="15"/>
  <c r="CD56" i="15"/>
  <c r="CD57" i="15"/>
  <c r="CD59" i="15"/>
  <c r="CD60" i="15"/>
  <c r="CD61" i="15"/>
  <c r="CD62" i="15"/>
  <c r="CD63" i="15"/>
  <c r="CD64" i="15"/>
  <c r="CD66" i="15"/>
  <c r="CD67" i="15"/>
  <c r="CD68" i="15"/>
  <c r="CD69" i="15"/>
  <c r="CD70" i="15"/>
  <c r="CD71" i="15"/>
  <c r="CD73" i="15"/>
  <c r="CD74" i="15"/>
  <c r="CD75" i="15"/>
  <c r="CD76" i="15"/>
  <c r="CD77" i="15"/>
  <c r="CD78" i="15"/>
  <c r="CD80" i="15"/>
  <c r="CD81" i="15"/>
  <c r="CD82" i="15"/>
  <c r="CD83" i="15"/>
  <c r="CD84" i="15"/>
  <c r="CD85" i="15"/>
  <c r="CD87" i="15"/>
  <c r="CD88" i="15"/>
  <c r="CD89" i="15"/>
  <c r="CD90" i="15"/>
  <c r="CD91" i="15"/>
  <c r="CD92" i="15"/>
  <c r="CD94" i="15"/>
  <c r="CD95" i="15"/>
  <c r="CD96" i="15"/>
  <c r="CD97" i="15"/>
  <c r="CD98" i="15"/>
  <c r="CD99" i="15"/>
  <c r="CD101" i="15"/>
  <c r="CD102" i="15"/>
  <c r="CD103" i="15"/>
  <c r="CD104" i="15"/>
  <c r="CD105" i="15"/>
  <c r="CD106" i="15"/>
  <c r="CD108" i="15"/>
  <c r="CD109" i="15"/>
  <c r="CD110" i="15"/>
  <c r="CD111" i="15"/>
  <c r="CD112" i="15"/>
  <c r="CD113" i="15"/>
  <c r="CD115" i="15"/>
  <c r="CD116" i="15"/>
  <c r="CD117" i="15"/>
  <c r="CD118" i="15"/>
  <c r="CD119" i="15"/>
  <c r="CD120" i="15"/>
  <c r="CD122" i="15"/>
  <c r="CD123" i="15"/>
  <c r="CD124" i="15"/>
  <c r="CD125" i="15"/>
  <c r="CD126" i="15"/>
  <c r="CD127" i="15"/>
  <c r="CD129" i="15"/>
  <c r="CD130" i="15"/>
  <c r="CD131" i="15"/>
  <c r="CD132" i="15"/>
  <c r="CD133" i="15"/>
  <c r="CD134" i="15"/>
  <c r="CD143" i="15"/>
  <c r="CD144" i="15"/>
  <c r="CD145" i="15"/>
  <c r="CD146" i="15"/>
  <c r="CD147" i="15"/>
  <c r="CD148" i="15"/>
  <c r="CD150" i="15"/>
  <c r="CD151" i="15"/>
  <c r="CD152" i="15"/>
  <c r="CD153" i="15"/>
  <c r="CD154" i="15"/>
  <c r="CD155" i="15"/>
  <c r="CD157" i="15"/>
  <c r="CD158" i="15"/>
  <c r="CD159" i="15"/>
  <c r="CD160" i="15"/>
  <c r="CD161" i="15"/>
  <c r="CD162" i="15"/>
  <c r="CD10" i="11"/>
  <c r="CD11" i="11"/>
  <c r="CD12" i="11"/>
  <c r="CD13" i="11"/>
  <c r="CD14" i="11"/>
  <c r="CD15" i="11"/>
  <c r="CD17" i="11"/>
  <c r="CD18" i="11"/>
  <c r="CD19" i="11"/>
  <c r="CD20" i="11"/>
  <c r="CD21" i="11"/>
  <c r="CD22" i="11"/>
  <c r="CD24" i="11"/>
  <c r="CD25" i="11"/>
  <c r="CD26" i="11"/>
  <c r="CD27" i="11"/>
  <c r="CD28" i="11"/>
  <c r="CD29" i="11"/>
  <c r="CD31" i="11"/>
  <c r="CD32" i="11"/>
  <c r="CD33" i="11"/>
  <c r="CD34" i="11"/>
  <c r="CD35" i="11"/>
  <c r="CD36" i="11"/>
  <c r="CD38" i="11"/>
  <c r="CD39" i="11"/>
  <c r="CD40" i="11"/>
  <c r="CD41" i="11"/>
  <c r="CD42" i="11"/>
  <c r="CD43" i="11"/>
  <c r="CD45" i="11"/>
  <c r="CD46" i="11"/>
  <c r="CD47" i="11"/>
  <c r="CD48" i="11"/>
  <c r="CD49" i="11"/>
  <c r="CD50" i="11"/>
  <c r="CD52" i="11"/>
  <c r="CD53" i="11"/>
  <c r="CD54" i="11"/>
  <c r="CD55" i="11"/>
  <c r="CD56" i="11"/>
  <c r="CD57" i="11"/>
  <c r="CD59" i="11"/>
  <c r="CD60" i="11"/>
  <c r="CD61" i="11"/>
  <c r="CD62" i="11"/>
  <c r="CD63" i="11"/>
  <c r="CD64" i="11"/>
  <c r="CD66" i="11"/>
  <c r="CD67" i="11"/>
  <c r="CD68" i="11"/>
  <c r="CD69" i="11"/>
  <c r="CD70" i="11"/>
  <c r="CD71" i="11"/>
  <c r="CD73" i="11"/>
  <c r="CD74" i="11"/>
  <c r="CD75" i="11"/>
  <c r="CD76" i="11"/>
  <c r="CD77" i="11"/>
  <c r="CD78" i="11"/>
  <c r="CD80" i="11"/>
  <c r="CD81" i="11"/>
  <c r="CD82" i="11"/>
  <c r="CD83" i="11"/>
  <c r="CD84" i="11"/>
  <c r="CD85" i="11"/>
  <c r="CD87" i="11"/>
  <c r="CD88" i="11"/>
  <c r="CD89" i="11"/>
  <c r="CD90" i="11"/>
  <c r="CD91" i="11"/>
  <c r="CD92" i="11"/>
  <c r="CD94" i="11"/>
  <c r="CD95" i="11"/>
  <c r="CD96" i="11"/>
  <c r="CD97" i="11"/>
  <c r="CD98" i="11"/>
  <c r="CD99" i="11"/>
  <c r="CD101" i="11"/>
  <c r="CD106" i="11" s="1"/>
  <c r="CD102" i="11"/>
  <c r="CD103" i="11"/>
  <c r="CD104" i="11"/>
  <c r="CD105" i="11"/>
  <c r="CD108" i="11"/>
  <c r="CD109" i="11"/>
  <c r="CD110" i="11"/>
  <c r="CD111" i="11"/>
  <c r="CD112" i="11"/>
  <c r="CD113" i="11"/>
  <c r="CD115" i="11"/>
  <c r="CD120" i="11" s="1"/>
  <c r="CD116" i="11"/>
  <c r="CD117" i="11"/>
  <c r="CD118" i="11"/>
  <c r="CD119" i="11"/>
  <c r="CD122" i="11"/>
  <c r="CD123" i="11"/>
  <c r="CD124" i="11"/>
  <c r="CD125" i="11"/>
  <c r="CD126" i="11"/>
  <c r="CD127" i="11"/>
  <c r="CD129" i="11"/>
  <c r="CD134" i="11" s="1"/>
  <c r="CD130" i="11"/>
  <c r="CD131" i="11"/>
  <c r="CD132" i="11"/>
  <c r="CD133" i="11"/>
  <c r="CD143" i="11"/>
  <c r="CD144" i="11"/>
  <c r="CD145" i="11"/>
  <c r="CD146" i="11"/>
  <c r="CD147" i="11"/>
  <c r="CD148" i="11"/>
  <c r="CD150" i="11"/>
  <c r="CD155" i="11" s="1"/>
  <c r="CD151" i="11"/>
  <c r="CD152" i="11"/>
  <c r="CD153" i="11"/>
  <c r="CD154" i="11"/>
  <c r="CD157" i="11"/>
  <c r="CD158" i="11"/>
  <c r="CD159" i="11"/>
  <c r="CD160" i="11"/>
  <c r="CD161" i="11"/>
  <c r="CD162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5" i="13" s="1"/>
  <c r="AV81" i="13"/>
  <c r="AV82" i="13"/>
  <c r="AV83" i="13"/>
  <c r="AV84" i="13"/>
  <c r="AV92" i="13"/>
  <c r="AV80" i="11"/>
  <c r="AV85" i="11" s="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F184" i="21"/>
  <c r="G184" i="21"/>
  <c r="F185" i="21"/>
  <c r="G185" i="21"/>
  <c r="F186" i="21"/>
  <c r="G186" i="21"/>
  <c r="CC10" i="13"/>
  <c r="CC11" i="13"/>
  <c r="CC15" i="13" s="1"/>
  <c r="CC12" i="13"/>
  <c r="CC13" i="13"/>
  <c r="CC14" i="13"/>
  <c r="CC17" i="13"/>
  <c r="CC18" i="13"/>
  <c r="CC19" i="13"/>
  <c r="CC20" i="13"/>
  <c r="CC21" i="13"/>
  <c r="CC22" i="13"/>
  <c r="CC24" i="13"/>
  <c r="CC25" i="13"/>
  <c r="CC26" i="13"/>
  <c r="CC27" i="13"/>
  <c r="CC28" i="13"/>
  <c r="CC29" i="13"/>
  <c r="CC31" i="13"/>
  <c r="CC32" i="13"/>
  <c r="CC33" i="13"/>
  <c r="CC34" i="13"/>
  <c r="CC35" i="13"/>
  <c r="CC36" i="13"/>
  <c r="CC38" i="13"/>
  <c r="CC39" i="13"/>
  <c r="CC40" i="13"/>
  <c r="CC41" i="13"/>
  <c r="CC42" i="13"/>
  <c r="CC43" i="13"/>
  <c r="CC45" i="13"/>
  <c r="CC46" i="13"/>
  <c r="CC47" i="13"/>
  <c r="CC48" i="13"/>
  <c r="CC49" i="13"/>
  <c r="CC50" i="13"/>
  <c r="CC52" i="13"/>
  <c r="CC53" i="13"/>
  <c r="CC54" i="13"/>
  <c r="CC55" i="13"/>
  <c r="CC56" i="13"/>
  <c r="CC57" i="13"/>
  <c r="CC59" i="13"/>
  <c r="CC60" i="13"/>
  <c r="CC61" i="13"/>
  <c r="CC62" i="13"/>
  <c r="CC63" i="13"/>
  <c r="CC64" i="13"/>
  <c r="CC66" i="13"/>
  <c r="CC67" i="13"/>
  <c r="CC68" i="13"/>
  <c r="CC69" i="13"/>
  <c r="CC70" i="13"/>
  <c r="CC71" i="13"/>
  <c r="CC73" i="13"/>
  <c r="CC74" i="13"/>
  <c r="CC75" i="13"/>
  <c r="CC76" i="13"/>
  <c r="CC77" i="13"/>
  <c r="CC78" i="13"/>
  <c r="CC80" i="13"/>
  <c r="CC81" i="13"/>
  <c r="CC82" i="13"/>
  <c r="CC83" i="13"/>
  <c r="CC84" i="13"/>
  <c r="CC85" i="13"/>
  <c r="CC87" i="13"/>
  <c r="CC88" i="13"/>
  <c r="CC89" i="13"/>
  <c r="CC90" i="13"/>
  <c r="CC91" i="13"/>
  <c r="CC92" i="13"/>
  <c r="CC94" i="13"/>
  <c r="CC95" i="13"/>
  <c r="CC96" i="13"/>
  <c r="CC97" i="13"/>
  <c r="CC98" i="13"/>
  <c r="CC99" i="13"/>
  <c r="CC101" i="13"/>
  <c r="CC102" i="13"/>
  <c r="CC103" i="13"/>
  <c r="CC104" i="13"/>
  <c r="CC105" i="13"/>
  <c r="CC106" i="13"/>
  <c r="CC108" i="13"/>
  <c r="CC109" i="13"/>
  <c r="CC110" i="13"/>
  <c r="CC111" i="13"/>
  <c r="CC112" i="13"/>
  <c r="CC113" i="13"/>
  <c r="CC115" i="13"/>
  <c r="CC116" i="13"/>
  <c r="CC117" i="13"/>
  <c r="CC118" i="13"/>
  <c r="CC119" i="13"/>
  <c r="CC120" i="13"/>
  <c r="CC122" i="13"/>
  <c r="CC123" i="13"/>
  <c r="CC124" i="13"/>
  <c r="CC125" i="13"/>
  <c r="CC126" i="13"/>
  <c r="CC127" i="13"/>
  <c r="CC129" i="13"/>
  <c r="CC130" i="13"/>
  <c r="CC131" i="13"/>
  <c r="CC132" i="13"/>
  <c r="CC133" i="13"/>
  <c r="CC134" i="13"/>
  <c r="CC143" i="13"/>
  <c r="CC144" i="13"/>
  <c r="CC145" i="13"/>
  <c r="CC146" i="13"/>
  <c r="CC147" i="13"/>
  <c r="CC148" i="13"/>
  <c r="CC150" i="13"/>
  <c r="CC151" i="13"/>
  <c r="CC152" i="13"/>
  <c r="CC153" i="13"/>
  <c r="CC154" i="13"/>
  <c r="CC155" i="13"/>
  <c r="CC157" i="13"/>
  <c r="CC158" i="13"/>
  <c r="CC159" i="13"/>
  <c r="CC160" i="13"/>
  <c r="CC161" i="13"/>
  <c r="CC162" i="13"/>
  <c r="CC10" i="14"/>
  <c r="CC11" i="14"/>
  <c r="CC12" i="14"/>
  <c r="CC13" i="14"/>
  <c r="CC14" i="14"/>
  <c r="CC15" i="14"/>
  <c r="CC17" i="14"/>
  <c r="CC18" i="14"/>
  <c r="CC19" i="14"/>
  <c r="CC20" i="14"/>
  <c r="CC21" i="14"/>
  <c r="CC22" i="14"/>
  <c r="CC24" i="14"/>
  <c r="CC25" i="14"/>
  <c r="CC26" i="14"/>
  <c r="CC27" i="14"/>
  <c r="CC28" i="14"/>
  <c r="CC29" i="14"/>
  <c r="CC31" i="14"/>
  <c r="CC32" i="14"/>
  <c r="CC33" i="14"/>
  <c r="CC34" i="14"/>
  <c r="CC35" i="14"/>
  <c r="CC36" i="14"/>
  <c r="CC38" i="14"/>
  <c r="CC39" i="14"/>
  <c r="CC40" i="14"/>
  <c r="CC41" i="14"/>
  <c r="CC42" i="14"/>
  <c r="CC43" i="14"/>
  <c r="CC45" i="14"/>
  <c r="CC46" i="14"/>
  <c r="CC47" i="14"/>
  <c r="CC48" i="14"/>
  <c r="CC49" i="14"/>
  <c r="CC50" i="14"/>
  <c r="CC52" i="14"/>
  <c r="CC53" i="14"/>
  <c r="CC54" i="14"/>
  <c r="CC55" i="14"/>
  <c r="CC56" i="14"/>
  <c r="CC57" i="14"/>
  <c r="CC59" i="14"/>
  <c r="CC60" i="14"/>
  <c r="CC61" i="14"/>
  <c r="CC62" i="14"/>
  <c r="CC63" i="14"/>
  <c r="CC64" i="14"/>
  <c r="CC66" i="14"/>
  <c r="CC67" i="14"/>
  <c r="CC68" i="14"/>
  <c r="CC69" i="14"/>
  <c r="CC70" i="14"/>
  <c r="CC71" i="14"/>
  <c r="CC73" i="14"/>
  <c r="CC74" i="14"/>
  <c r="CC75" i="14"/>
  <c r="CC76" i="14"/>
  <c r="CC77" i="14"/>
  <c r="CC78" i="14"/>
  <c r="CC80" i="14"/>
  <c r="CC81" i="14"/>
  <c r="CC82" i="14"/>
  <c r="CC83" i="14"/>
  <c r="CC84" i="14"/>
  <c r="CC85" i="14"/>
  <c r="CC87" i="14"/>
  <c r="CC88" i="14"/>
  <c r="CC89" i="14"/>
  <c r="CC90" i="14"/>
  <c r="CC91" i="14"/>
  <c r="CC92" i="14"/>
  <c r="CC94" i="14"/>
  <c r="CC95" i="14"/>
  <c r="CC96" i="14"/>
  <c r="CC97" i="14"/>
  <c r="CC98" i="14"/>
  <c r="CC99" i="14"/>
  <c r="CC101" i="14"/>
  <c r="CC102" i="14"/>
  <c r="CC103" i="14"/>
  <c r="CC104" i="14"/>
  <c r="CC105" i="14"/>
  <c r="CC106" i="14"/>
  <c r="CC108" i="14"/>
  <c r="CC109" i="14"/>
  <c r="CC110" i="14"/>
  <c r="CC111" i="14"/>
  <c r="CC112" i="14"/>
  <c r="CC113" i="14"/>
  <c r="CC115" i="14"/>
  <c r="CC116" i="14"/>
  <c r="CC117" i="14"/>
  <c r="CC118" i="14"/>
  <c r="CC119" i="14"/>
  <c r="CC120" i="14"/>
  <c r="CC122" i="14"/>
  <c r="CC123" i="14"/>
  <c r="CC124" i="14"/>
  <c r="CC125" i="14"/>
  <c r="CC126" i="14"/>
  <c r="CC127" i="14"/>
  <c r="CC129" i="14"/>
  <c r="CC130" i="14"/>
  <c r="CC131" i="14"/>
  <c r="CC132" i="14"/>
  <c r="CC133" i="14"/>
  <c r="CC134" i="14"/>
  <c r="CC143" i="14"/>
  <c r="CC144" i="14"/>
  <c r="CC145" i="14"/>
  <c r="CC146" i="14"/>
  <c r="CC147" i="14"/>
  <c r="CC148" i="14"/>
  <c r="CC150" i="14"/>
  <c r="CC151" i="14"/>
  <c r="CC152" i="14"/>
  <c r="CC153" i="14"/>
  <c r="CC154" i="14"/>
  <c r="CC155" i="14"/>
  <c r="CC157" i="14"/>
  <c r="CC158" i="14"/>
  <c r="CC159" i="14"/>
  <c r="CC160" i="14"/>
  <c r="CC161" i="14"/>
  <c r="CC162" i="14"/>
  <c r="CC10" i="15"/>
  <c r="CC11" i="15"/>
  <c r="CC12" i="15"/>
  <c r="CC13" i="15"/>
  <c r="CC14" i="15"/>
  <c r="CC15" i="15"/>
  <c r="CC17" i="15"/>
  <c r="CC18" i="15"/>
  <c r="CC19" i="15"/>
  <c r="CC20" i="15"/>
  <c r="CC21" i="15"/>
  <c r="CC22" i="15"/>
  <c r="CC24" i="15"/>
  <c r="CC25" i="15"/>
  <c r="CC26" i="15"/>
  <c r="CC27" i="15"/>
  <c r="CC28" i="15"/>
  <c r="CC29" i="15"/>
  <c r="CC31" i="15"/>
  <c r="CC32" i="15"/>
  <c r="CC33" i="15"/>
  <c r="CC34" i="15"/>
  <c r="CC35" i="15"/>
  <c r="CC36" i="15"/>
  <c r="CC38" i="15"/>
  <c r="CC39" i="15"/>
  <c r="CC40" i="15"/>
  <c r="CC41" i="15"/>
  <c r="CC42" i="15"/>
  <c r="CC43" i="15"/>
  <c r="CC45" i="15"/>
  <c r="CC46" i="15"/>
  <c r="CC47" i="15"/>
  <c r="CC48" i="15"/>
  <c r="CC49" i="15"/>
  <c r="CC50" i="15"/>
  <c r="CC52" i="15"/>
  <c r="CC53" i="15"/>
  <c r="CC54" i="15"/>
  <c r="CC55" i="15"/>
  <c r="CC56" i="15"/>
  <c r="CC57" i="15"/>
  <c r="CC59" i="15"/>
  <c r="CC60" i="15"/>
  <c r="CC61" i="15"/>
  <c r="CC62" i="15"/>
  <c r="CC63" i="15"/>
  <c r="CC64" i="15"/>
  <c r="CC66" i="15"/>
  <c r="CC67" i="15"/>
  <c r="CC68" i="15"/>
  <c r="CC69" i="15"/>
  <c r="CC70" i="15"/>
  <c r="CC71" i="15"/>
  <c r="CC73" i="15"/>
  <c r="CC74" i="15"/>
  <c r="CC75" i="15"/>
  <c r="CC76" i="15"/>
  <c r="CC77" i="15"/>
  <c r="CC78" i="15"/>
  <c r="CC80" i="15"/>
  <c r="CC81" i="15"/>
  <c r="CC82" i="15"/>
  <c r="CC83" i="15"/>
  <c r="CC84" i="15"/>
  <c r="CC85" i="15"/>
  <c r="CC87" i="15"/>
  <c r="CC88" i="15"/>
  <c r="CC89" i="15"/>
  <c r="CC90" i="15"/>
  <c r="CC91" i="15"/>
  <c r="CC92" i="15"/>
  <c r="CC94" i="15"/>
  <c r="CC95" i="15"/>
  <c r="CC96" i="15"/>
  <c r="CC97" i="15"/>
  <c r="CC98" i="15"/>
  <c r="CC99" i="15"/>
  <c r="CC101" i="15"/>
  <c r="CC102" i="15"/>
  <c r="CC103" i="15"/>
  <c r="CC104" i="15"/>
  <c r="CC105" i="15"/>
  <c r="CC106" i="15"/>
  <c r="CC108" i="15"/>
  <c r="CC109" i="15"/>
  <c r="CC110" i="15"/>
  <c r="CC111" i="15"/>
  <c r="CC112" i="15"/>
  <c r="CC113" i="15"/>
  <c r="CC115" i="15"/>
  <c r="CC116" i="15"/>
  <c r="CC117" i="15"/>
  <c r="CC118" i="15"/>
  <c r="CC119" i="15"/>
  <c r="CC120" i="15"/>
  <c r="CC122" i="15"/>
  <c r="CC123" i="15"/>
  <c r="CC124" i="15"/>
  <c r="CC125" i="15"/>
  <c r="CC126" i="15"/>
  <c r="CC127" i="15"/>
  <c r="CC129" i="15"/>
  <c r="CC130" i="15"/>
  <c r="CC131" i="15"/>
  <c r="CC132" i="15"/>
  <c r="CC133" i="15"/>
  <c r="CC134" i="15"/>
  <c r="CC143" i="15"/>
  <c r="CC144" i="15"/>
  <c r="CC145" i="15"/>
  <c r="CC146" i="15"/>
  <c r="CC147" i="15"/>
  <c r="CC148" i="15"/>
  <c r="CC150" i="15"/>
  <c r="CC151" i="15"/>
  <c r="CC152" i="15"/>
  <c r="CC153" i="15"/>
  <c r="CC154" i="15"/>
  <c r="CC155" i="15"/>
  <c r="CC157" i="15"/>
  <c r="CC158" i="15"/>
  <c r="CC159" i="15"/>
  <c r="CC160" i="15"/>
  <c r="CC161" i="15"/>
  <c r="CC162" i="15"/>
  <c r="CC10" i="11"/>
  <c r="CC11" i="11"/>
  <c r="CC12" i="11"/>
  <c r="CC13" i="11"/>
  <c r="CC14" i="11"/>
  <c r="CC15" i="11"/>
  <c r="CC17" i="11"/>
  <c r="CC18" i="11"/>
  <c r="CC19" i="11"/>
  <c r="CC20" i="11"/>
  <c r="CC21" i="11"/>
  <c r="CC22" i="11"/>
  <c r="CC24" i="11"/>
  <c r="CC25" i="11"/>
  <c r="CC26" i="11"/>
  <c r="CC27" i="11"/>
  <c r="CC28" i="11"/>
  <c r="CC29" i="11"/>
  <c r="CC31" i="11"/>
  <c r="CC32" i="11"/>
  <c r="CC33" i="11"/>
  <c r="CC34" i="11"/>
  <c r="CC35" i="11"/>
  <c r="CC36" i="11"/>
  <c r="CC38" i="11"/>
  <c r="CC39" i="11"/>
  <c r="CC40" i="11"/>
  <c r="CC41" i="11"/>
  <c r="CC42" i="11"/>
  <c r="CC43" i="11"/>
  <c r="CC45" i="11"/>
  <c r="CC46" i="11"/>
  <c r="CC47" i="11"/>
  <c r="CC48" i="11"/>
  <c r="CC49" i="11"/>
  <c r="CC50" i="11"/>
  <c r="CC52" i="11"/>
  <c r="CC53" i="11"/>
  <c r="CC54" i="11"/>
  <c r="CC55" i="11"/>
  <c r="CC56" i="11"/>
  <c r="CC57" i="11"/>
  <c r="CC59" i="11"/>
  <c r="CC60" i="11"/>
  <c r="CC61" i="11"/>
  <c r="CC62" i="11"/>
  <c r="CC63" i="11"/>
  <c r="CC64" i="11"/>
  <c r="CC66" i="11"/>
  <c r="CC67" i="11"/>
  <c r="CC68" i="11"/>
  <c r="CC69" i="11"/>
  <c r="CC70" i="11"/>
  <c r="CC71" i="11"/>
  <c r="CC73" i="11"/>
  <c r="CC74" i="11"/>
  <c r="CC75" i="11"/>
  <c r="CC76" i="11"/>
  <c r="CC77" i="11"/>
  <c r="CC78" i="11"/>
  <c r="CC80" i="11"/>
  <c r="CC81" i="11"/>
  <c r="CC82" i="11"/>
  <c r="CC83" i="11"/>
  <c r="CC84" i="11"/>
  <c r="CC85" i="11"/>
  <c r="CC87" i="11"/>
  <c r="CC88" i="11"/>
  <c r="CC89" i="11"/>
  <c r="CC90" i="11"/>
  <c r="CC91" i="11"/>
  <c r="CC92" i="11"/>
  <c r="CC94" i="11"/>
  <c r="CC95" i="11"/>
  <c r="CC96" i="11"/>
  <c r="CC97" i="11"/>
  <c r="CC98" i="11"/>
  <c r="CC99" i="11"/>
  <c r="CC101" i="11"/>
  <c r="CC102" i="11"/>
  <c r="CC103" i="11"/>
  <c r="CC104" i="11"/>
  <c r="CC105" i="11"/>
  <c r="CC106" i="11"/>
  <c r="CC108" i="11"/>
  <c r="CC109" i="11"/>
  <c r="CC110" i="11"/>
  <c r="CC111" i="11"/>
  <c r="CC112" i="11"/>
  <c r="CC113" i="11"/>
  <c r="CC115" i="11"/>
  <c r="CC116" i="11"/>
  <c r="CC117" i="11"/>
  <c r="CC118" i="11"/>
  <c r="CC119" i="11"/>
  <c r="CC120" i="11"/>
  <c r="CC122" i="11"/>
  <c r="CC123" i="11"/>
  <c r="CC124" i="11"/>
  <c r="CC125" i="11"/>
  <c r="CC126" i="11"/>
  <c r="CC127" i="11"/>
  <c r="CC129" i="11"/>
  <c r="CC130" i="11"/>
  <c r="CC131" i="11"/>
  <c r="CC132" i="11"/>
  <c r="CC133" i="11"/>
  <c r="CC134" i="11"/>
  <c r="CC143" i="11"/>
  <c r="CC144" i="11"/>
  <c r="CC145" i="11"/>
  <c r="CC146" i="11"/>
  <c r="CC147" i="11"/>
  <c r="CC148" i="11"/>
  <c r="CC150" i="11"/>
  <c r="CC151" i="11"/>
  <c r="CC152" i="11"/>
  <c r="CC153" i="11"/>
  <c r="CC154" i="11"/>
  <c r="CC155" i="11"/>
  <c r="CC157" i="11"/>
  <c r="CC158" i="11"/>
  <c r="CC159" i="11"/>
  <c r="CC160" i="11"/>
  <c r="CC161" i="11"/>
  <c r="CC162" i="11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AU80" i="13"/>
  <c r="AU81" i="13"/>
  <c r="AU82" i="13"/>
  <c r="AU83" i="13"/>
  <c r="AU84" i="13"/>
  <c r="AU92" i="13"/>
  <c r="AU80" i="11"/>
  <c r="AU81" i="11"/>
  <c r="AU85" i="11" s="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B10" i="13"/>
  <c r="CB11" i="13"/>
  <c r="CB12" i="13"/>
  <c r="CB13" i="13"/>
  <c r="CB14" i="13"/>
  <c r="CB17" i="13"/>
  <c r="CB18" i="13"/>
  <c r="CB22" i="13" s="1"/>
  <c r="CB19" i="13"/>
  <c r="CB20" i="13"/>
  <c r="CB21" i="13"/>
  <c r="CB24" i="13"/>
  <c r="CB25" i="13"/>
  <c r="CB26" i="13"/>
  <c r="CB27" i="13"/>
  <c r="CB28" i="13"/>
  <c r="CB31" i="13"/>
  <c r="CB36" i="13" s="1"/>
  <c r="CB32" i="13"/>
  <c r="CB33" i="13"/>
  <c r="CB34" i="13"/>
  <c r="CB35" i="13"/>
  <c r="CB38" i="13"/>
  <c r="CB39" i="13"/>
  <c r="CB40" i="13"/>
  <c r="CB43" i="13" s="1"/>
  <c r="CB41" i="13"/>
  <c r="CB42" i="13"/>
  <c r="CB45" i="13"/>
  <c r="CB46" i="13"/>
  <c r="CB50" i="13" s="1"/>
  <c r="CB47" i="13"/>
  <c r="CB48" i="13"/>
  <c r="CB49" i="13"/>
  <c r="CB52" i="13"/>
  <c r="CB53" i="13"/>
  <c r="CB54" i="13"/>
  <c r="CB55" i="13"/>
  <c r="CB56" i="13"/>
  <c r="CB59" i="13"/>
  <c r="CB60" i="13"/>
  <c r="CB61" i="13"/>
  <c r="CB64" i="13" s="1"/>
  <c r="CB62" i="13"/>
  <c r="CB63" i="13"/>
  <c r="CB66" i="13"/>
  <c r="CB67" i="13"/>
  <c r="CB68" i="13"/>
  <c r="CB69" i="13"/>
  <c r="CB70" i="13"/>
  <c r="CB73" i="13"/>
  <c r="CB74" i="13"/>
  <c r="CB75" i="13"/>
  <c r="CB76" i="13"/>
  <c r="CB78" i="13" s="1"/>
  <c r="CB77" i="13"/>
  <c r="CB87" i="13"/>
  <c r="CB92" i="13" s="1"/>
  <c r="CB88" i="13"/>
  <c r="CB89" i="13"/>
  <c r="CB90" i="13"/>
  <c r="CB91" i="13"/>
  <c r="CB94" i="13"/>
  <c r="CB95" i="13"/>
  <c r="CB96" i="13"/>
  <c r="CB97" i="13"/>
  <c r="CB98" i="13"/>
  <c r="CB101" i="13"/>
  <c r="CB102" i="13"/>
  <c r="CB103" i="13"/>
  <c r="CB104" i="13"/>
  <c r="CB105" i="13"/>
  <c r="CB106" i="13"/>
  <c r="CB108" i="13"/>
  <c r="CB109" i="13"/>
  <c r="CB110" i="13"/>
  <c r="CB111" i="13"/>
  <c r="CB112" i="13"/>
  <c r="CB115" i="13"/>
  <c r="CB116" i="13"/>
  <c r="CB117" i="13"/>
  <c r="CB120" i="13" s="1"/>
  <c r="CB118" i="13"/>
  <c r="CB119" i="13"/>
  <c r="CB122" i="13"/>
  <c r="CB123" i="13"/>
  <c r="CB124" i="13"/>
  <c r="CB125" i="13"/>
  <c r="CB126" i="13"/>
  <c r="CB129" i="13"/>
  <c r="CB130" i="13"/>
  <c r="CB131" i="13"/>
  <c r="CB132" i="13"/>
  <c r="CB134" i="13" s="1"/>
  <c r="CB133" i="13"/>
  <c r="CB143" i="13"/>
  <c r="CB144" i="13"/>
  <c r="CB145" i="13"/>
  <c r="CB146" i="13"/>
  <c r="CB147" i="13"/>
  <c r="CB150" i="13"/>
  <c r="CB151" i="13"/>
  <c r="CB152" i="13"/>
  <c r="CB153" i="13"/>
  <c r="CB154" i="13"/>
  <c r="CB155" i="13"/>
  <c r="CB10" i="14"/>
  <c r="CB11" i="14"/>
  <c r="CB12" i="14"/>
  <c r="CB13" i="14"/>
  <c r="CB14" i="14"/>
  <c r="CB15" i="14"/>
  <c r="CB17" i="14"/>
  <c r="CB18" i="14"/>
  <c r="CB19" i="14"/>
  <c r="CB22" i="14" s="1"/>
  <c r="CB20" i="14"/>
  <c r="CB21" i="14"/>
  <c r="CB24" i="14"/>
  <c r="CB29" i="14" s="1"/>
  <c r="CB25" i="14"/>
  <c r="CB26" i="14"/>
  <c r="CB27" i="14"/>
  <c r="CB28" i="14"/>
  <c r="CB31" i="14"/>
  <c r="CB32" i="14"/>
  <c r="CB33" i="14"/>
  <c r="CB34" i="14"/>
  <c r="CB35" i="14"/>
  <c r="CB38" i="14"/>
  <c r="CB43" i="14" s="1"/>
  <c r="CB39" i="14"/>
  <c r="CB40" i="14"/>
  <c r="CB41" i="14"/>
  <c r="CB42" i="14"/>
  <c r="CB45" i="14"/>
  <c r="CB46" i="14"/>
  <c r="CB47" i="14"/>
  <c r="CB48" i="14"/>
  <c r="CB49" i="14"/>
  <c r="CB52" i="14"/>
  <c r="CB57" i="14" s="1"/>
  <c r="CB53" i="14"/>
  <c r="CB54" i="14"/>
  <c r="CB55" i="14"/>
  <c r="CB56" i="14"/>
  <c r="CB59" i="14"/>
  <c r="CB60" i="14"/>
  <c r="CB61" i="14"/>
  <c r="CB64" i="14" s="1"/>
  <c r="CB62" i="14"/>
  <c r="CB63" i="14"/>
  <c r="CB66" i="14"/>
  <c r="CB71" i="14" s="1"/>
  <c r="CB67" i="14"/>
  <c r="CB68" i="14"/>
  <c r="CB69" i="14"/>
  <c r="CB70" i="14"/>
  <c r="CB73" i="14"/>
  <c r="CB74" i="14"/>
  <c r="CB75" i="14"/>
  <c r="CB78" i="14" s="1"/>
  <c r="CB76" i="14"/>
  <c r="CB77" i="14"/>
  <c r="CB80" i="14"/>
  <c r="CB85" i="14" s="1"/>
  <c r="CB81" i="14"/>
  <c r="CB82" i="14"/>
  <c r="CB83" i="14"/>
  <c r="CB84" i="14"/>
  <c r="CB87" i="14"/>
  <c r="CB88" i="14"/>
  <c r="CB89" i="14"/>
  <c r="CB90" i="14"/>
  <c r="CB91" i="14"/>
  <c r="CB94" i="14"/>
  <c r="CB95" i="14"/>
  <c r="CB96" i="14"/>
  <c r="CB99" i="14" s="1"/>
  <c r="CB97" i="14"/>
  <c r="CB98" i="14"/>
  <c r="CB101" i="14"/>
  <c r="CB102" i="14"/>
  <c r="CB103" i="14"/>
  <c r="CB104" i="14"/>
  <c r="CB105" i="14"/>
  <c r="CB108" i="14"/>
  <c r="CB109" i="14"/>
  <c r="CB110" i="14"/>
  <c r="CB111" i="14"/>
  <c r="CB113" i="14" s="1"/>
  <c r="CB112" i="14"/>
  <c r="CB115" i="14"/>
  <c r="CB116" i="14"/>
  <c r="CB117" i="14"/>
  <c r="CB120" i="14" s="1"/>
  <c r="CB118" i="14"/>
  <c r="CB119" i="14"/>
  <c r="CB122" i="14"/>
  <c r="CB127" i="14" s="1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48" i="14"/>
  <c r="CB150" i="14"/>
  <c r="CB151" i="14"/>
  <c r="CB152" i="14"/>
  <c r="CB153" i="14"/>
  <c r="CB154" i="14"/>
  <c r="CB10" i="15"/>
  <c r="CB15" i="15" s="1"/>
  <c r="CB11" i="15"/>
  <c r="CB12" i="15"/>
  <c r="CB13" i="15"/>
  <c r="CB14" i="15"/>
  <c r="CB17" i="15"/>
  <c r="CB22" i="15" s="1"/>
  <c r="CB18" i="15"/>
  <c r="CB19" i="15"/>
  <c r="CB20" i="15"/>
  <c r="CB21" i="15"/>
  <c r="CB24" i="15"/>
  <c r="CB25" i="15"/>
  <c r="CB26" i="15"/>
  <c r="CB27" i="15"/>
  <c r="CB28" i="15"/>
  <c r="CB31" i="15"/>
  <c r="CB36" i="15" s="1"/>
  <c r="CB32" i="15"/>
  <c r="CB33" i="15"/>
  <c r="CB34" i="15"/>
  <c r="CB35" i="15"/>
  <c r="CB38" i="15"/>
  <c r="CB39" i="15"/>
  <c r="CB40" i="15"/>
  <c r="CB41" i="15"/>
  <c r="CB42" i="15"/>
  <c r="CB45" i="15"/>
  <c r="CB46" i="15"/>
  <c r="CB47" i="15"/>
  <c r="CB48" i="15"/>
  <c r="CB49" i="15"/>
  <c r="CB50" i="15"/>
  <c r="CB52" i="15"/>
  <c r="CB53" i="15"/>
  <c r="CB54" i="15"/>
  <c r="CB55" i="15"/>
  <c r="CB56" i="15"/>
  <c r="CB59" i="15"/>
  <c r="CB64" i="15" s="1"/>
  <c r="CB60" i="15"/>
  <c r="CB61" i="15"/>
  <c r="CB62" i="15"/>
  <c r="CB63" i="15"/>
  <c r="CB66" i="15"/>
  <c r="CB67" i="15"/>
  <c r="CB68" i="15"/>
  <c r="CB69" i="15"/>
  <c r="CB70" i="15"/>
  <c r="CB73" i="15"/>
  <c r="CB74" i="15"/>
  <c r="CB78" i="15" s="1"/>
  <c r="CB75" i="15"/>
  <c r="CB76" i="15"/>
  <c r="CB77" i="15"/>
  <c r="CB80" i="15"/>
  <c r="CB81" i="15"/>
  <c r="CB82" i="15"/>
  <c r="CB83" i="15"/>
  <c r="CB84" i="15"/>
  <c r="CB87" i="15"/>
  <c r="CB92" i="15" s="1"/>
  <c r="CB88" i="15"/>
  <c r="CB89" i="15"/>
  <c r="CB90" i="15"/>
  <c r="CB91" i="15"/>
  <c r="CB94" i="15"/>
  <c r="CB99" i="15" s="1"/>
  <c r="CB95" i="15"/>
  <c r="CB96" i="15"/>
  <c r="CB97" i="15"/>
  <c r="CB98" i="15"/>
  <c r="CB101" i="15"/>
  <c r="CB102" i="15"/>
  <c r="CB106" i="15" s="1"/>
  <c r="CB103" i="15"/>
  <c r="CB104" i="15"/>
  <c r="CB105" i="15"/>
  <c r="CB108" i="15"/>
  <c r="CB109" i="15"/>
  <c r="CB110" i="15"/>
  <c r="CB111" i="15"/>
  <c r="CB112" i="15"/>
  <c r="CB115" i="15"/>
  <c r="CB116" i="15"/>
  <c r="CB117" i="15"/>
  <c r="CB120" i="15" s="1"/>
  <c r="CB118" i="15"/>
  <c r="CB119" i="15"/>
  <c r="CB122" i="15"/>
  <c r="CB123" i="15"/>
  <c r="CB124" i="15"/>
  <c r="CB125" i="15"/>
  <c r="CB126" i="15"/>
  <c r="CB129" i="15"/>
  <c r="CB130" i="15"/>
  <c r="CB131" i="15"/>
  <c r="CB132" i="15"/>
  <c r="CB134" i="15" s="1"/>
  <c r="CB133" i="15"/>
  <c r="CB143" i="15"/>
  <c r="CB144" i="15"/>
  <c r="CB145" i="15"/>
  <c r="CB146" i="15"/>
  <c r="CB147" i="15"/>
  <c r="CB150" i="15"/>
  <c r="CB155" i="15" s="1"/>
  <c r="CB151" i="15"/>
  <c r="CB152" i="15"/>
  <c r="CB153" i="15"/>
  <c r="CB154" i="15"/>
  <c r="CB10" i="11"/>
  <c r="CB15" i="11" s="1"/>
  <c r="CB11" i="11"/>
  <c r="CB12" i="11"/>
  <c r="CB13" i="11"/>
  <c r="CB14" i="11"/>
  <c r="CB17" i="11"/>
  <c r="CB22" i="11" s="1"/>
  <c r="CB18" i="11"/>
  <c r="CB19" i="11"/>
  <c r="CB20" i="11"/>
  <c r="CB21" i="11"/>
  <c r="CB24" i="11"/>
  <c r="CB25" i="11"/>
  <c r="CB26" i="11"/>
  <c r="CB27" i="11"/>
  <c r="CB28" i="11"/>
  <c r="CB29" i="11"/>
  <c r="CB31" i="11"/>
  <c r="CB32" i="11"/>
  <c r="CB33" i="11"/>
  <c r="CB34" i="11"/>
  <c r="CB35" i="11"/>
  <c r="CB38" i="11"/>
  <c r="CB43" i="11" s="1"/>
  <c r="CB39" i="11"/>
  <c r="CB40" i="11"/>
  <c r="CB41" i="11"/>
  <c r="CB42" i="11"/>
  <c r="CB45" i="11"/>
  <c r="CB50" i="11" s="1"/>
  <c r="CB46" i="11"/>
  <c r="CB47" i="11"/>
  <c r="CB48" i="11"/>
  <c r="CB49" i="11"/>
  <c r="CB52" i="11"/>
  <c r="CB53" i="11"/>
  <c r="CB54" i="11"/>
  <c r="CB55" i="11"/>
  <c r="CB56" i="11"/>
  <c r="CB57" i="11" s="1"/>
  <c r="CB59" i="11"/>
  <c r="CB60" i="11"/>
  <c r="CB61" i="11"/>
  <c r="CB62" i="11"/>
  <c r="CB63" i="11"/>
  <c r="CB66" i="11"/>
  <c r="CB67" i="11"/>
  <c r="CB68" i="11"/>
  <c r="CB69" i="11"/>
  <c r="CB70" i="11"/>
  <c r="CB71" i="11"/>
  <c r="CB73" i="11"/>
  <c r="CB74" i="11"/>
  <c r="CB75" i="11"/>
  <c r="CB76" i="11"/>
  <c r="CB77" i="11"/>
  <c r="CB87" i="11"/>
  <c r="CB88" i="11"/>
  <c r="CB89" i="11"/>
  <c r="CB90" i="11"/>
  <c r="CB91" i="11"/>
  <c r="CB94" i="11"/>
  <c r="CB99" i="11" s="1"/>
  <c r="CB95" i="11"/>
  <c r="CB96" i="11"/>
  <c r="CB97" i="11"/>
  <c r="CB98" i="11"/>
  <c r="CB101" i="11"/>
  <c r="CB102" i="11"/>
  <c r="CB103" i="11"/>
  <c r="CB104" i="11"/>
  <c r="CB105" i="11"/>
  <c r="CB108" i="11"/>
  <c r="CB109" i="11"/>
  <c r="CB113" i="11" s="1"/>
  <c r="CB110" i="11"/>
  <c r="CB111" i="11"/>
  <c r="CB112" i="11"/>
  <c r="CB115" i="11"/>
  <c r="CB116" i="11"/>
  <c r="CB117" i="11"/>
  <c r="CB118" i="11"/>
  <c r="CB119" i="11"/>
  <c r="CB122" i="11"/>
  <c r="CB127" i="11" s="1"/>
  <c r="CB123" i="11"/>
  <c r="CB124" i="11"/>
  <c r="CB125" i="11"/>
  <c r="CB126" i="11"/>
  <c r="CB129" i="11"/>
  <c r="CB130" i="11"/>
  <c r="CB131" i="11"/>
  <c r="CB132" i="11"/>
  <c r="CB133" i="11"/>
  <c r="CB143" i="11"/>
  <c r="CB144" i="11"/>
  <c r="CB148" i="11" s="1"/>
  <c r="CB145" i="11"/>
  <c r="CB146" i="11"/>
  <c r="CB147" i="11"/>
  <c r="CB150" i="11"/>
  <c r="CB151" i="11"/>
  <c r="CB152" i="11"/>
  <c r="CB153" i="11"/>
  <c r="CB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A10" i="13"/>
  <c r="CA11" i="13"/>
  <c r="CA12" i="13"/>
  <c r="CA13" i="13"/>
  <c r="CA14" i="13"/>
  <c r="CA17" i="13"/>
  <c r="CA18" i="13"/>
  <c r="CA19" i="13"/>
  <c r="CA22" i="13" s="1"/>
  <c r="CA20" i="13"/>
  <c r="CA21" i="13"/>
  <c r="CA24" i="13"/>
  <c r="CA25" i="13"/>
  <c r="CA26" i="13"/>
  <c r="CA27" i="13"/>
  <c r="CA28" i="13"/>
  <c r="CA31" i="13"/>
  <c r="CA32" i="13"/>
  <c r="CA33" i="13"/>
  <c r="CA34" i="13"/>
  <c r="CA35" i="13"/>
  <c r="CA36" i="13" s="1"/>
  <c r="CA38" i="13"/>
  <c r="CA39" i="13"/>
  <c r="CA40" i="13"/>
  <c r="CA41" i="13"/>
  <c r="CA42" i="13"/>
  <c r="CA45" i="13"/>
  <c r="CA46" i="13"/>
  <c r="CA47" i="13"/>
  <c r="CA48" i="13"/>
  <c r="CA49" i="13"/>
  <c r="CA52" i="13"/>
  <c r="CA53" i="13"/>
  <c r="CA54" i="13"/>
  <c r="CA55" i="13"/>
  <c r="CA56" i="13"/>
  <c r="CA59" i="13"/>
  <c r="CA60" i="13"/>
  <c r="CA61" i="13"/>
  <c r="CA62" i="13"/>
  <c r="CA63" i="13"/>
  <c r="CA66" i="13"/>
  <c r="CA67" i="13"/>
  <c r="CA68" i="13"/>
  <c r="CA69" i="13"/>
  <c r="CA70" i="13"/>
  <c r="CA73" i="13"/>
  <c r="CA74" i="13"/>
  <c r="CA75" i="13"/>
  <c r="CA76" i="13"/>
  <c r="CA77" i="13"/>
  <c r="CA87" i="13"/>
  <c r="CA92" i="13" s="1"/>
  <c r="CA88" i="13"/>
  <c r="CA89" i="13"/>
  <c r="CA90" i="13"/>
  <c r="CA91" i="13"/>
  <c r="CA94" i="13"/>
  <c r="CA95" i="13"/>
  <c r="CA96" i="13"/>
  <c r="CA97" i="13"/>
  <c r="CA98" i="13"/>
  <c r="CA101" i="13"/>
  <c r="CA106" i="13" s="1"/>
  <c r="CA102" i="13"/>
  <c r="CA103" i="13"/>
  <c r="CA104" i="13"/>
  <c r="CA105" i="13"/>
  <c r="CA108" i="13"/>
  <c r="CA109" i="13"/>
  <c r="CA110" i="13"/>
  <c r="CA111" i="13"/>
  <c r="CA112" i="13"/>
  <c r="CA115" i="13"/>
  <c r="CA120" i="13" s="1"/>
  <c r="CA116" i="13"/>
  <c r="CA117" i="13"/>
  <c r="CA118" i="13"/>
  <c r="CA119" i="13"/>
  <c r="CA122" i="13"/>
  <c r="CA123" i="13"/>
  <c r="CA124" i="13"/>
  <c r="CA125" i="13"/>
  <c r="CA126" i="13"/>
  <c r="CA129" i="13"/>
  <c r="CA130" i="13"/>
  <c r="CA131" i="13"/>
  <c r="CA132" i="13"/>
  <c r="CA133" i="13"/>
  <c r="CA143" i="13"/>
  <c r="CA144" i="13"/>
  <c r="CA145" i="13"/>
  <c r="CA146" i="13"/>
  <c r="CA147" i="13"/>
  <c r="CA150" i="13"/>
  <c r="CA151" i="13"/>
  <c r="CA152" i="13"/>
  <c r="CA153" i="13"/>
  <c r="CA154" i="13"/>
  <c r="CA10" i="14"/>
  <c r="CA11" i="14"/>
  <c r="CA12" i="14"/>
  <c r="CA13" i="14"/>
  <c r="CA14" i="14"/>
  <c r="CA17" i="14"/>
  <c r="CA18" i="14"/>
  <c r="CA19" i="14"/>
  <c r="CA20" i="14"/>
  <c r="CA21" i="14"/>
  <c r="CA24" i="14"/>
  <c r="CA25" i="14"/>
  <c r="CA26" i="14"/>
  <c r="CA27" i="14"/>
  <c r="CA28" i="14"/>
  <c r="CA31" i="14"/>
  <c r="CA32" i="14"/>
  <c r="CA33" i="14"/>
  <c r="CA34" i="14"/>
  <c r="CA35" i="14"/>
  <c r="CA38" i="14"/>
  <c r="CA39" i="14"/>
  <c r="CA40" i="14"/>
  <c r="CA41" i="14"/>
  <c r="CA42" i="14"/>
  <c r="CA45" i="14"/>
  <c r="CA50" i="14" s="1"/>
  <c r="CA46" i="14"/>
  <c r="CA47" i="14"/>
  <c r="CA48" i="14"/>
  <c r="CA49" i="14"/>
  <c r="CA52" i="14"/>
  <c r="CA53" i="14"/>
  <c r="CA54" i="14"/>
  <c r="CA55" i="14"/>
  <c r="CA56" i="14"/>
  <c r="CA57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5" i="14"/>
  <c r="CA87" i="14"/>
  <c r="CA88" i="14"/>
  <c r="CA89" i="14"/>
  <c r="CA90" i="14"/>
  <c r="CA91" i="14"/>
  <c r="CA94" i="14"/>
  <c r="CA99" i="14" s="1"/>
  <c r="CA95" i="14"/>
  <c r="CA96" i="14"/>
  <c r="CA97" i="14"/>
  <c r="CA98" i="14"/>
  <c r="CA101" i="14"/>
  <c r="CA102" i="14"/>
  <c r="CA103" i="14"/>
  <c r="CA104" i="14"/>
  <c r="CA105" i="14"/>
  <c r="CA108" i="14"/>
  <c r="CA109" i="14"/>
  <c r="CA113" i="14" s="1"/>
  <c r="CA110" i="14"/>
  <c r="CA111" i="14"/>
  <c r="CA112" i="14"/>
  <c r="CA115" i="14"/>
  <c r="CA116" i="14"/>
  <c r="CA117" i="14"/>
  <c r="CA118" i="14"/>
  <c r="CA119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78" i="15" s="1"/>
  <c r="CA80" i="15"/>
  <c r="CA81" i="15"/>
  <c r="CA82" i="15"/>
  <c r="CA83" i="15"/>
  <c r="CA84" i="15"/>
  <c r="CA87" i="15"/>
  <c r="CA88" i="15"/>
  <c r="CA89" i="15"/>
  <c r="CA90" i="15"/>
  <c r="CA91" i="15"/>
  <c r="CA92" i="15" s="1"/>
  <c r="CA94" i="15"/>
  <c r="CA95" i="15"/>
  <c r="CA96" i="15"/>
  <c r="CA97" i="15"/>
  <c r="CA98" i="15"/>
  <c r="CA101" i="15"/>
  <c r="CA102" i="15"/>
  <c r="CA106" i="15" s="1"/>
  <c r="CA103" i="15"/>
  <c r="CA104" i="15"/>
  <c r="CA105" i="15"/>
  <c r="CA108" i="15"/>
  <c r="CA109" i="15"/>
  <c r="CA110" i="15"/>
  <c r="CA111" i="15"/>
  <c r="CA112" i="15"/>
  <c r="CA115" i="15"/>
  <c r="CA120" i="15" s="1"/>
  <c r="CA116" i="15"/>
  <c r="CA117" i="15"/>
  <c r="CA118" i="15"/>
  <c r="CA119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3" i="11" s="1"/>
  <c r="CA111" i="11"/>
  <c r="CA112" i="11"/>
  <c r="CA115" i="11"/>
  <c r="CA116" i="11"/>
  <c r="CA117" i="11"/>
  <c r="CA118" i="11"/>
  <c r="CA119" i="11"/>
  <c r="CA122" i="11"/>
  <c r="CA123" i="11"/>
  <c r="CA124" i="11"/>
  <c r="CA127" i="11" s="1"/>
  <c r="CA125" i="11"/>
  <c r="CA126" i="11"/>
  <c r="CA129" i="11"/>
  <c r="CA130" i="11"/>
  <c r="CA131" i="11"/>
  <c r="CA132" i="11"/>
  <c r="CA133" i="11"/>
  <c r="CA143" i="11"/>
  <c r="CA144" i="11"/>
  <c r="CA148" i="11" s="1"/>
  <c r="CA145" i="11"/>
  <c r="CA146" i="11"/>
  <c r="CA147" i="11"/>
  <c r="CA150" i="11"/>
  <c r="CA151" i="11"/>
  <c r="CA152" i="11"/>
  <c r="CA153" i="11"/>
  <c r="CA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BZ10" i="13"/>
  <c r="BZ11" i="13"/>
  <c r="BZ12" i="13"/>
  <c r="BZ13" i="13"/>
  <c r="BZ14" i="13"/>
  <c r="BZ17" i="13"/>
  <c r="BZ22" i="13" s="1"/>
  <c r="BZ18" i="13"/>
  <c r="BZ19" i="13"/>
  <c r="BZ20" i="13"/>
  <c r="BZ21" i="13"/>
  <c r="BZ24" i="13"/>
  <c r="BZ25" i="13"/>
  <c r="BZ26" i="13"/>
  <c r="BZ27" i="13"/>
  <c r="BZ28" i="13"/>
  <c r="BZ31" i="13"/>
  <c r="BZ36" i="13" s="1"/>
  <c r="BZ32" i="13"/>
  <c r="BZ33" i="13"/>
  <c r="BZ34" i="13"/>
  <c r="BZ35" i="13"/>
  <c r="BZ38" i="13"/>
  <c r="BZ39" i="13"/>
  <c r="BZ40" i="13"/>
  <c r="BZ41" i="13"/>
  <c r="BZ42" i="13"/>
  <c r="BZ45" i="13"/>
  <c r="BZ46" i="13"/>
  <c r="BZ47" i="13"/>
  <c r="BZ48" i="13"/>
  <c r="BZ49" i="13"/>
  <c r="BZ52" i="13"/>
  <c r="BZ53" i="13"/>
  <c r="BZ54" i="13"/>
  <c r="BZ55" i="13"/>
  <c r="BZ56" i="13"/>
  <c r="BZ59" i="13"/>
  <c r="BZ60" i="13"/>
  <c r="BZ61" i="13"/>
  <c r="BZ62" i="13"/>
  <c r="BZ63" i="13"/>
  <c r="BZ66" i="13"/>
  <c r="BZ67" i="13"/>
  <c r="BZ68" i="13"/>
  <c r="BZ69" i="13"/>
  <c r="BZ70" i="13"/>
  <c r="BZ73" i="13"/>
  <c r="BZ74" i="13"/>
  <c r="BZ75" i="13"/>
  <c r="BZ76" i="13"/>
  <c r="BZ77" i="13"/>
  <c r="BZ87" i="13"/>
  <c r="BZ88" i="13"/>
  <c r="BZ89" i="13"/>
  <c r="BZ90" i="13"/>
  <c r="BZ91" i="13"/>
  <c r="BZ94" i="13"/>
  <c r="BZ95" i="13"/>
  <c r="BZ96" i="13"/>
  <c r="BZ97" i="13"/>
  <c r="BZ98" i="13"/>
  <c r="BZ101" i="13"/>
  <c r="BZ102" i="13"/>
  <c r="BZ103" i="13"/>
  <c r="BZ104" i="13"/>
  <c r="BZ105" i="13"/>
  <c r="BZ108" i="13"/>
  <c r="BZ109" i="13"/>
  <c r="BZ110" i="13"/>
  <c r="BZ111" i="13"/>
  <c r="BZ112" i="13"/>
  <c r="BZ122" i="13"/>
  <c r="BZ123" i="13"/>
  <c r="BZ124" i="13"/>
  <c r="BZ125" i="13"/>
  <c r="BZ126" i="13"/>
  <c r="BZ129" i="13"/>
  <c r="BZ134" i="13" s="1"/>
  <c r="BZ130" i="13"/>
  <c r="BZ131" i="13"/>
  <c r="BZ132" i="13"/>
  <c r="BZ133" i="13"/>
  <c r="BZ143" i="13"/>
  <c r="BZ144" i="13"/>
  <c r="BZ145" i="13"/>
  <c r="BZ146" i="13"/>
  <c r="BZ147" i="13"/>
  <c r="BZ150" i="13"/>
  <c r="BZ155" i="13" s="1"/>
  <c r="BZ151" i="13"/>
  <c r="BZ152" i="13"/>
  <c r="BZ153" i="13"/>
  <c r="BZ154" i="13"/>
  <c r="BZ10" i="14"/>
  <c r="BZ11" i="14"/>
  <c r="BZ15" i="14" s="1"/>
  <c r="BZ12" i="14"/>
  <c r="BZ13" i="14"/>
  <c r="BZ14" i="14"/>
  <c r="BZ17" i="14"/>
  <c r="BZ18" i="14"/>
  <c r="BZ19" i="14"/>
  <c r="BZ20" i="14"/>
  <c r="BZ21" i="14"/>
  <c r="BZ24" i="14"/>
  <c r="BZ29" i="14" s="1"/>
  <c r="BZ25" i="14"/>
  <c r="BZ26" i="14"/>
  <c r="BZ27" i="14"/>
  <c r="BZ28" i="14"/>
  <c r="BZ31" i="14"/>
  <c r="BZ32" i="14"/>
  <c r="BZ33" i="14"/>
  <c r="BZ34" i="14"/>
  <c r="BZ35" i="14"/>
  <c r="BZ38" i="14"/>
  <c r="BZ39" i="14"/>
  <c r="BZ40" i="14"/>
  <c r="BZ41" i="14"/>
  <c r="BZ42" i="14"/>
  <c r="BZ45" i="14"/>
  <c r="BZ46" i="14"/>
  <c r="BZ47" i="14"/>
  <c r="BZ48" i="14"/>
  <c r="BZ49" i="14"/>
  <c r="BZ52" i="14"/>
  <c r="BZ53" i="14"/>
  <c r="BZ54" i="14"/>
  <c r="BZ57" i="14" s="1"/>
  <c r="BZ55" i="14"/>
  <c r="BZ56" i="14"/>
  <c r="BZ59" i="14"/>
  <c r="BZ60" i="14"/>
  <c r="BZ61" i="14"/>
  <c r="BZ62" i="14"/>
  <c r="BZ63" i="14"/>
  <c r="BZ66" i="14"/>
  <c r="BZ67" i="14"/>
  <c r="BZ68" i="14"/>
  <c r="BZ69" i="14"/>
  <c r="BZ70" i="14"/>
  <c r="BZ73" i="14"/>
  <c r="BZ74" i="14"/>
  <c r="BZ75" i="14"/>
  <c r="BZ76" i="14"/>
  <c r="BZ77" i="14"/>
  <c r="BZ80" i="14"/>
  <c r="BZ81" i="14"/>
  <c r="BZ82" i="14"/>
  <c r="BZ83" i="14"/>
  <c r="BZ84" i="14"/>
  <c r="BZ85" i="14" s="1"/>
  <c r="BZ87" i="14"/>
  <c r="BZ88" i="14"/>
  <c r="BZ89" i="14"/>
  <c r="BZ90" i="14"/>
  <c r="BZ91" i="14"/>
  <c r="BZ101" i="14"/>
  <c r="BZ106" i="14" s="1"/>
  <c r="BZ102" i="14"/>
  <c r="BZ103" i="14"/>
  <c r="BZ104" i="14"/>
  <c r="BZ105" i="14"/>
  <c r="BZ108" i="14"/>
  <c r="BZ109" i="14"/>
  <c r="BZ110" i="14"/>
  <c r="BZ111" i="14"/>
  <c r="BZ112" i="14"/>
  <c r="BZ122" i="14"/>
  <c r="BZ127" i="14" s="1"/>
  <c r="BZ123" i="14"/>
  <c r="BZ124" i="14"/>
  <c r="BZ125" i="14"/>
  <c r="BZ126" i="14"/>
  <c r="BZ129" i="14"/>
  <c r="BZ130" i="14"/>
  <c r="BZ131" i="14"/>
  <c r="BZ132" i="14"/>
  <c r="BZ133" i="14"/>
  <c r="BZ143" i="14"/>
  <c r="BZ144" i="14"/>
  <c r="BZ145" i="14"/>
  <c r="BZ146" i="14"/>
  <c r="BZ147" i="14"/>
  <c r="BZ150" i="14"/>
  <c r="BZ151" i="14"/>
  <c r="BZ152" i="14"/>
  <c r="BZ153" i="14"/>
  <c r="BZ154" i="14"/>
  <c r="BZ10" i="15"/>
  <c r="BZ11" i="15"/>
  <c r="BZ12" i="15"/>
  <c r="BZ13" i="15"/>
  <c r="BZ14" i="15"/>
  <c r="BZ17" i="15"/>
  <c r="BZ18" i="15"/>
  <c r="BZ19" i="15"/>
  <c r="BZ20" i="15"/>
  <c r="BZ22" i="15" s="1"/>
  <c r="BZ21" i="15"/>
  <c r="BZ24" i="15"/>
  <c r="BZ25" i="15"/>
  <c r="BZ26" i="15"/>
  <c r="BZ27" i="15"/>
  <c r="BZ28" i="15"/>
  <c r="BZ31" i="15"/>
  <c r="BZ32" i="15"/>
  <c r="BZ33" i="15"/>
  <c r="BZ34" i="15"/>
  <c r="BZ35" i="15"/>
  <c r="BZ38" i="15"/>
  <c r="BZ39" i="15"/>
  <c r="BZ40" i="15"/>
  <c r="BZ41" i="15"/>
  <c r="BZ42" i="15"/>
  <c r="BZ45" i="15"/>
  <c r="BZ46" i="15"/>
  <c r="BZ50" i="15" s="1"/>
  <c r="BZ47" i="15"/>
  <c r="BZ48" i="15"/>
  <c r="BZ49" i="15"/>
  <c r="BZ52" i="15"/>
  <c r="BZ53" i="15"/>
  <c r="BZ54" i="15"/>
  <c r="BZ55" i="15"/>
  <c r="BZ56" i="15"/>
  <c r="BZ59" i="15"/>
  <c r="BZ60" i="15"/>
  <c r="BZ61" i="15"/>
  <c r="BZ62" i="15"/>
  <c r="BZ63" i="15"/>
  <c r="BZ66" i="15"/>
  <c r="BZ67" i="15"/>
  <c r="BZ68" i="15"/>
  <c r="BZ69" i="15"/>
  <c r="BZ70" i="15"/>
  <c r="BZ73" i="15"/>
  <c r="BZ74" i="15"/>
  <c r="BZ75" i="15"/>
  <c r="BZ78" i="15" s="1"/>
  <c r="BZ76" i="15"/>
  <c r="BZ77" i="15"/>
  <c r="BZ80" i="15"/>
  <c r="BZ81" i="15"/>
  <c r="BZ82" i="15"/>
  <c r="BZ83" i="15"/>
  <c r="BZ84" i="15"/>
  <c r="BZ87" i="15"/>
  <c r="BZ88" i="15"/>
  <c r="BZ89" i="15"/>
  <c r="BZ90" i="15"/>
  <c r="BZ92" i="15" s="1"/>
  <c r="BZ91" i="15"/>
  <c r="BZ101" i="15"/>
  <c r="BZ102" i="15"/>
  <c r="BZ103" i="15"/>
  <c r="BZ104" i="15"/>
  <c r="BZ105" i="15"/>
  <c r="BZ108" i="15"/>
  <c r="BZ109" i="15"/>
  <c r="BZ113" i="15" s="1"/>
  <c r="BZ110" i="15"/>
  <c r="BZ111" i="15"/>
  <c r="BZ112" i="15"/>
  <c r="BZ122" i="15"/>
  <c r="BZ123" i="15"/>
  <c r="BZ124" i="15"/>
  <c r="BZ125" i="15"/>
  <c r="BZ126" i="15"/>
  <c r="BZ129" i="15"/>
  <c r="BZ130" i="15"/>
  <c r="BZ131" i="15"/>
  <c r="BZ132" i="15"/>
  <c r="BZ133" i="15"/>
  <c r="BZ143" i="15"/>
  <c r="BZ144" i="15"/>
  <c r="BZ145" i="15"/>
  <c r="BZ146" i="15"/>
  <c r="BZ147" i="15"/>
  <c r="BZ150" i="15"/>
  <c r="BZ151" i="15"/>
  <c r="BZ152" i="15"/>
  <c r="BZ153" i="15"/>
  <c r="BZ154" i="15"/>
  <c r="BZ10" i="11"/>
  <c r="BZ11" i="11"/>
  <c r="BZ12" i="11"/>
  <c r="BZ13" i="11"/>
  <c r="BZ14" i="11"/>
  <c r="BZ17" i="11"/>
  <c r="BZ18" i="11"/>
  <c r="BZ19" i="11"/>
  <c r="BZ20" i="11"/>
  <c r="BZ21" i="11"/>
  <c r="BZ24" i="11"/>
  <c r="BZ25" i="11"/>
  <c r="BZ26" i="11"/>
  <c r="BZ27" i="11"/>
  <c r="BZ28" i="11"/>
  <c r="BZ31" i="11"/>
  <c r="BZ32" i="11"/>
  <c r="BZ33" i="11"/>
  <c r="BZ34" i="11"/>
  <c r="BZ35" i="11"/>
  <c r="BZ38" i="11"/>
  <c r="BZ43" i="11" s="1"/>
  <c r="BZ39" i="11"/>
  <c r="BZ40" i="11"/>
  <c r="BZ41" i="11"/>
  <c r="BZ42" i="11"/>
  <c r="BZ45" i="11"/>
  <c r="BZ46" i="11"/>
  <c r="BZ47" i="11"/>
  <c r="BZ48" i="11"/>
  <c r="BZ49" i="11"/>
  <c r="BZ52" i="11"/>
  <c r="BZ53" i="11"/>
  <c r="BZ54" i="11"/>
  <c r="BZ55" i="11"/>
  <c r="BZ56" i="11"/>
  <c r="BZ59" i="11"/>
  <c r="BZ64" i="11" s="1"/>
  <c r="BZ60" i="11"/>
  <c r="BZ61" i="11"/>
  <c r="BZ62" i="11"/>
  <c r="BZ63" i="11"/>
  <c r="BZ66" i="11"/>
  <c r="BZ67" i="11"/>
  <c r="BZ68" i="11"/>
  <c r="BZ69" i="11"/>
  <c r="BZ70" i="11"/>
  <c r="BZ73" i="11"/>
  <c r="BZ74" i="11"/>
  <c r="BZ78" i="11" s="1"/>
  <c r="BZ75" i="11"/>
  <c r="BZ76" i="11"/>
  <c r="BZ77" i="11"/>
  <c r="BZ87" i="11"/>
  <c r="BZ88" i="11"/>
  <c r="BZ89" i="11"/>
  <c r="BZ90" i="11"/>
  <c r="BZ91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9" i="11"/>
  <c r="BZ130" i="11"/>
  <c r="BZ131" i="11"/>
  <c r="BZ132" i="11"/>
  <c r="BZ133" i="11"/>
  <c r="BZ143" i="11"/>
  <c r="BZ148" i="11" s="1"/>
  <c r="BZ144" i="11"/>
  <c r="BZ145" i="11"/>
  <c r="BZ146" i="11"/>
  <c r="BZ147" i="11"/>
  <c r="BZ150" i="11"/>
  <c r="BZ151" i="11"/>
  <c r="BZ152" i="11"/>
  <c r="BZ153" i="11"/>
  <c r="BZ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BY10" i="13"/>
  <c r="BY11" i="13"/>
  <c r="BY12" i="13"/>
  <c r="BY13" i="13"/>
  <c r="BY14" i="13"/>
  <c r="BY17" i="13"/>
  <c r="BY18" i="13"/>
  <c r="BY19" i="13"/>
  <c r="BY20" i="13"/>
  <c r="BY21" i="13"/>
  <c r="BY24" i="13"/>
  <c r="BY25" i="13"/>
  <c r="BY26" i="13"/>
  <c r="BY27" i="13"/>
  <c r="BY28" i="13"/>
  <c r="BY31" i="13"/>
  <c r="BY32" i="13"/>
  <c r="BY33" i="13"/>
  <c r="BY34" i="13"/>
  <c r="BY35" i="13"/>
  <c r="BY38" i="13"/>
  <c r="BY39" i="13"/>
  <c r="BY40" i="13"/>
  <c r="BY41" i="13"/>
  <c r="BY42" i="13"/>
  <c r="BY45" i="13"/>
  <c r="BY46" i="13"/>
  <c r="BY47" i="13"/>
  <c r="BY48" i="13"/>
  <c r="BY49" i="13"/>
  <c r="BY52" i="13"/>
  <c r="BY53" i="13"/>
  <c r="BY54" i="13"/>
  <c r="BY55" i="13"/>
  <c r="BY56" i="13"/>
  <c r="BY59" i="13"/>
  <c r="BY60" i="13"/>
  <c r="BY61" i="13"/>
  <c r="BY62" i="13"/>
  <c r="BY63" i="13"/>
  <c r="BY66" i="13"/>
  <c r="BY67" i="13"/>
  <c r="BY68" i="13"/>
  <c r="BY69" i="13"/>
  <c r="BY70" i="13"/>
  <c r="BY73" i="13"/>
  <c r="BY74" i="13"/>
  <c r="BY75" i="13"/>
  <c r="BY76" i="13"/>
  <c r="BY77" i="13"/>
  <c r="BY87" i="13"/>
  <c r="BY88" i="13"/>
  <c r="BY89" i="13"/>
  <c r="BY90" i="13"/>
  <c r="BY91" i="13"/>
  <c r="BY94" i="13"/>
  <c r="BY95" i="13"/>
  <c r="BY96" i="13"/>
  <c r="BY97" i="13"/>
  <c r="BY98" i="13"/>
  <c r="BY101" i="13"/>
  <c r="BY102" i="13"/>
  <c r="BY103" i="13"/>
  <c r="BY104" i="13"/>
  <c r="BY105" i="13"/>
  <c r="BY108" i="13"/>
  <c r="BY109" i="13"/>
  <c r="BY110" i="13"/>
  <c r="BY111" i="13"/>
  <c r="BY112" i="13"/>
  <c r="BY122" i="13"/>
  <c r="BY123" i="13"/>
  <c r="BY124" i="13"/>
  <c r="BY125" i="13"/>
  <c r="BY126" i="13"/>
  <c r="BY129" i="13"/>
  <c r="BY130" i="13"/>
  <c r="BY131" i="13"/>
  <c r="BY132" i="13"/>
  <c r="BY133" i="13"/>
  <c r="BY143" i="13"/>
  <c r="BY144" i="13"/>
  <c r="BY145" i="13"/>
  <c r="BY146" i="13"/>
  <c r="BY147" i="13"/>
  <c r="BY150" i="13"/>
  <c r="BY151" i="13"/>
  <c r="BY152" i="13"/>
  <c r="BY153" i="13"/>
  <c r="BY154" i="13"/>
  <c r="BY10" i="14"/>
  <c r="BY11" i="14"/>
  <c r="BY12" i="14"/>
  <c r="BY13" i="14"/>
  <c r="BY14" i="14"/>
  <c r="BY17" i="14"/>
  <c r="BY18" i="14"/>
  <c r="BY19" i="14"/>
  <c r="BY20" i="14"/>
  <c r="BY21" i="14"/>
  <c r="BY24" i="14"/>
  <c r="BY25" i="14"/>
  <c r="BY26" i="14"/>
  <c r="BY27" i="14"/>
  <c r="BY28" i="14"/>
  <c r="BY31" i="14"/>
  <c r="BY32" i="14"/>
  <c r="BY33" i="14"/>
  <c r="BY34" i="14"/>
  <c r="BY35" i="14"/>
  <c r="BY38" i="14"/>
  <c r="BY39" i="14"/>
  <c r="BY40" i="14"/>
  <c r="BY41" i="14"/>
  <c r="BY42" i="14"/>
  <c r="BY45" i="14"/>
  <c r="BY46" i="14"/>
  <c r="BY47" i="14"/>
  <c r="BY48" i="14"/>
  <c r="BY49" i="14"/>
  <c r="BY52" i="14"/>
  <c r="BY53" i="14"/>
  <c r="BY54" i="14"/>
  <c r="BY55" i="14"/>
  <c r="BY56" i="14"/>
  <c r="BY59" i="14"/>
  <c r="BY60" i="14"/>
  <c r="BY61" i="14"/>
  <c r="BY62" i="14"/>
  <c r="BY63" i="14"/>
  <c r="BY66" i="14"/>
  <c r="BY67" i="14"/>
  <c r="BY68" i="14"/>
  <c r="BY69" i="14"/>
  <c r="BY70" i="14"/>
  <c r="BY73" i="14"/>
  <c r="BY74" i="14"/>
  <c r="BY75" i="14"/>
  <c r="BY76" i="14"/>
  <c r="BY77" i="14"/>
  <c r="BY80" i="14"/>
  <c r="BY81" i="14"/>
  <c r="BY82" i="14"/>
  <c r="BY83" i="14"/>
  <c r="BY84" i="14"/>
  <c r="BY87" i="14"/>
  <c r="BY88" i="14"/>
  <c r="BY89" i="14"/>
  <c r="BY90" i="14"/>
  <c r="BY91" i="14"/>
  <c r="BY101" i="14"/>
  <c r="BY102" i="14"/>
  <c r="BY103" i="14"/>
  <c r="BY104" i="14"/>
  <c r="BY105" i="14"/>
  <c r="BY108" i="14"/>
  <c r="BY109" i="14"/>
  <c r="BY110" i="14"/>
  <c r="BY111" i="14"/>
  <c r="BY112" i="14"/>
  <c r="BY122" i="14"/>
  <c r="BY123" i="14"/>
  <c r="BY124" i="14"/>
  <c r="BY125" i="14"/>
  <c r="BY126" i="14"/>
  <c r="BY129" i="14"/>
  <c r="BY130" i="14"/>
  <c r="BY131" i="14"/>
  <c r="BY132" i="14"/>
  <c r="BY133" i="14"/>
  <c r="BY143" i="14"/>
  <c r="BY144" i="14"/>
  <c r="BY145" i="14"/>
  <c r="BY146" i="14"/>
  <c r="BY147" i="14"/>
  <c r="BY150" i="14"/>
  <c r="BY151" i="14"/>
  <c r="BY152" i="14"/>
  <c r="BY153" i="14"/>
  <c r="BY154" i="14"/>
  <c r="BY10" i="15"/>
  <c r="BY11" i="15"/>
  <c r="BY12" i="15"/>
  <c r="BY13" i="15"/>
  <c r="BY14" i="15"/>
  <c r="BY17" i="15"/>
  <c r="BY18" i="15"/>
  <c r="BY19" i="15"/>
  <c r="BY20" i="15"/>
  <c r="BY21" i="15"/>
  <c r="BY24" i="15"/>
  <c r="BY25" i="15"/>
  <c r="BY26" i="15"/>
  <c r="BY27" i="15"/>
  <c r="BY28" i="15"/>
  <c r="BY31" i="15"/>
  <c r="BY32" i="15"/>
  <c r="BY33" i="15"/>
  <c r="BY34" i="15"/>
  <c r="BY35" i="15"/>
  <c r="BY38" i="15"/>
  <c r="BY39" i="15"/>
  <c r="BY40" i="15"/>
  <c r="BY41" i="15"/>
  <c r="BY42" i="15"/>
  <c r="BY45" i="15"/>
  <c r="BY46" i="15"/>
  <c r="BY47" i="15"/>
  <c r="BY48" i="15"/>
  <c r="BY49" i="15"/>
  <c r="BY52" i="15"/>
  <c r="BY53" i="15"/>
  <c r="BY54" i="15"/>
  <c r="BY55" i="15"/>
  <c r="BY56" i="15"/>
  <c r="BY59" i="15"/>
  <c r="BY60" i="15"/>
  <c r="BY61" i="15"/>
  <c r="BY62" i="15"/>
  <c r="BY63" i="15"/>
  <c r="BY66" i="15"/>
  <c r="BY67" i="15"/>
  <c r="BY68" i="15"/>
  <c r="BY69" i="15"/>
  <c r="BY70" i="15"/>
  <c r="BY73" i="15"/>
  <c r="BY74" i="15"/>
  <c r="BY75" i="15"/>
  <c r="BY76" i="15"/>
  <c r="BY77" i="15"/>
  <c r="BY80" i="15"/>
  <c r="BY81" i="15"/>
  <c r="BY82" i="15"/>
  <c r="BY83" i="15"/>
  <c r="BY84" i="15"/>
  <c r="BY87" i="15"/>
  <c r="BY88" i="15"/>
  <c r="BY89" i="15"/>
  <c r="BY90" i="15"/>
  <c r="BY91" i="15"/>
  <c r="BY101" i="15"/>
  <c r="BY102" i="15"/>
  <c r="BY103" i="15"/>
  <c r="BY104" i="15"/>
  <c r="BY105" i="15"/>
  <c r="BY108" i="15"/>
  <c r="BY109" i="15"/>
  <c r="BY110" i="15"/>
  <c r="BY111" i="15"/>
  <c r="BY112" i="15"/>
  <c r="BY122" i="15"/>
  <c r="BY123" i="15"/>
  <c r="BY124" i="15"/>
  <c r="BY125" i="15"/>
  <c r="BY126" i="15"/>
  <c r="BY129" i="15"/>
  <c r="BY130" i="15"/>
  <c r="BY131" i="15"/>
  <c r="BY132" i="15"/>
  <c r="BY133" i="15"/>
  <c r="BY143" i="15"/>
  <c r="BY144" i="15"/>
  <c r="BY145" i="15"/>
  <c r="BY146" i="15"/>
  <c r="BY147" i="15"/>
  <c r="BY150" i="15"/>
  <c r="BY151" i="15"/>
  <c r="BY152" i="15"/>
  <c r="BY153" i="15"/>
  <c r="BY154" i="15"/>
  <c r="BY10" i="11"/>
  <c r="BY11" i="11"/>
  <c r="BY12" i="11"/>
  <c r="BY13" i="11"/>
  <c r="BY14" i="11"/>
  <c r="BY17" i="11"/>
  <c r="BY18" i="11"/>
  <c r="BY19" i="11"/>
  <c r="BY20" i="11"/>
  <c r="BY21" i="11"/>
  <c r="BY24" i="11"/>
  <c r="BY25" i="11"/>
  <c r="BY26" i="11"/>
  <c r="BY27" i="11"/>
  <c r="BY28" i="11"/>
  <c r="BY31" i="11"/>
  <c r="BY32" i="11"/>
  <c r="BY33" i="11"/>
  <c r="BY34" i="11"/>
  <c r="BY35" i="11"/>
  <c r="BY38" i="11"/>
  <c r="BY39" i="11"/>
  <c r="BY40" i="11"/>
  <c r="BY41" i="11"/>
  <c r="BY42" i="11"/>
  <c r="BY45" i="11"/>
  <c r="BY46" i="11"/>
  <c r="BY47" i="11"/>
  <c r="BY48" i="11"/>
  <c r="BY49" i="11"/>
  <c r="BY52" i="11"/>
  <c r="BY53" i="11"/>
  <c r="BY54" i="11"/>
  <c r="BY55" i="11"/>
  <c r="BY56" i="11"/>
  <c r="BY59" i="11"/>
  <c r="BY60" i="11"/>
  <c r="BY61" i="11"/>
  <c r="BY62" i="11"/>
  <c r="BY63" i="11"/>
  <c r="BY66" i="11"/>
  <c r="BY67" i="11"/>
  <c r="BY68" i="11"/>
  <c r="BY69" i="11"/>
  <c r="BY70" i="11"/>
  <c r="BY73" i="11"/>
  <c r="BY74" i="11"/>
  <c r="BY75" i="11"/>
  <c r="BY76" i="11"/>
  <c r="BY77" i="11"/>
  <c r="BY87" i="11"/>
  <c r="BY88" i="11"/>
  <c r="BY89" i="11"/>
  <c r="BY90" i="11"/>
  <c r="BY91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9" i="11"/>
  <c r="BY130" i="11"/>
  <c r="BY131" i="11"/>
  <c r="BY132" i="11"/>
  <c r="BY133" i="11"/>
  <c r="BY143" i="11"/>
  <c r="BY144" i="11"/>
  <c r="BY145" i="11"/>
  <c r="BY146" i="11"/>
  <c r="BY147" i="11"/>
  <c r="BY150" i="11"/>
  <c r="BY151" i="11"/>
  <c r="BY152" i="11"/>
  <c r="BY153" i="11"/>
  <c r="BY154" i="11"/>
  <c r="AQ157" i="11"/>
  <c r="AQ158" i="11"/>
  <c r="AQ159" i="11"/>
  <c r="AQ160" i="11"/>
  <c r="AQ161" i="11"/>
  <c r="AQ162" i="11"/>
  <c r="BZ64" i="15" l="1"/>
  <c r="BZ92" i="14"/>
  <c r="BZ71" i="14"/>
  <c r="BZ92" i="13"/>
  <c r="BZ50" i="13"/>
  <c r="CA29" i="11"/>
  <c r="CA134" i="15"/>
  <c r="CA71" i="15"/>
  <c r="CA50" i="15"/>
  <c r="CA127" i="14"/>
  <c r="CA78" i="14"/>
  <c r="CA43" i="14"/>
  <c r="CA134" i="13"/>
  <c r="CA78" i="13"/>
  <c r="CA29" i="13"/>
  <c r="CB64" i="11"/>
  <c r="CB29" i="15"/>
  <c r="CB36" i="14"/>
  <c r="BZ36" i="11"/>
  <c r="CA134" i="11"/>
  <c r="CA99" i="11"/>
  <c r="CA78" i="11"/>
  <c r="CA36" i="15"/>
  <c r="CA71" i="14"/>
  <c r="CB78" i="11"/>
  <c r="CB43" i="15"/>
  <c r="CB50" i="14"/>
  <c r="BZ113" i="14"/>
  <c r="BZ22" i="14"/>
  <c r="CA43" i="11"/>
  <c r="CA148" i="14"/>
  <c r="CB92" i="11"/>
  <c r="CB57" i="15"/>
  <c r="CB29" i="13"/>
  <c r="BZ29" i="15"/>
  <c r="BZ64" i="13"/>
  <c r="CA57" i="11"/>
  <c r="CA155" i="15"/>
  <c r="CA99" i="15"/>
  <c r="CA64" i="15"/>
  <c r="CA155" i="13"/>
  <c r="CB106" i="11"/>
  <c r="CB71" i="15"/>
  <c r="CB15" i="13"/>
  <c r="BZ134" i="14"/>
  <c r="BZ36" i="14"/>
  <c r="BZ127" i="13"/>
  <c r="BZ78" i="13"/>
  <c r="CB120" i="11"/>
  <c r="CB85" i="15"/>
  <c r="CB92" i="14"/>
  <c r="CB57" i="13"/>
  <c r="BZ15" i="11"/>
  <c r="BZ43" i="15"/>
  <c r="CA22" i="14"/>
  <c r="CB134" i="11"/>
  <c r="CB106" i="14"/>
  <c r="CB71" i="13"/>
  <c r="BZ36" i="15"/>
  <c r="BZ148" i="13"/>
  <c r="CA71" i="11"/>
  <c r="CA29" i="15"/>
  <c r="CB155" i="11"/>
  <c r="CB113" i="15"/>
  <c r="AU85" i="13"/>
  <c r="BZ29" i="11"/>
  <c r="CB127" i="15"/>
  <c r="CB134" i="14"/>
  <c r="CB99" i="13"/>
  <c r="BZ71" i="15"/>
  <c r="CA43" i="15"/>
  <c r="CA148" i="13"/>
  <c r="CB148" i="15"/>
  <c r="CB155" i="14"/>
  <c r="CB113" i="13"/>
  <c r="BY15" i="14"/>
  <c r="BZ148" i="14"/>
  <c r="CA29" i="14"/>
  <c r="CB127" i="13"/>
  <c r="BZ78" i="14"/>
  <c r="BZ43" i="14"/>
  <c r="BZ106" i="13"/>
  <c r="CA106" i="11"/>
  <c r="CA15" i="11"/>
  <c r="CA22" i="15"/>
  <c r="CA15" i="14"/>
  <c r="CA64" i="13"/>
  <c r="CB36" i="11"/>
  <c r="CB148" i="13"/>
  <c r="BY22" i="13"/>
  <c r="BZ50" i="11"/>
  <c r="BZ50" i="14"/>
  <c r="CA64" i="11"/>
  <c r="BZ71" i="11"/>
  <c r="BZ106" i="11"/>
  <c r="BZ15" i="15"/>
  <c r="BZ64" i="14"/>
  <c r="BZ127" i="11"/>
  <c r="CA92" i="11"/>
  <c r="CA57" i="15"/>
  <c r="CA36" i="14"/>
  <c r="CA15" i="13"/>
  <c r="AT85" i="13"/>
  <c r="BZ134" i="15"/>
  <c r="BZ57" i="15"/>
  <c r="CA120" i="11"/>
  <c r="CA85" i="15"/>
  <c r="CA64" i="14"/>
  <c r="CA43" i="13"/>
  <c r="BZ99" i="11"/>
  <c r="BZ155" i="15"/>
  <c r="BZ85" i="15"/>
  <c r="BZ155" i="14"/>
  <c r="BZ99" i="13"/>
  <c r="CA155" i="11"/>
  <c r="CA113" i="15"/>
  <c r="CA92" i="14"/>
  <c r="CA57" i="13"/>
  <c r="BZ57" i="11"/>
  <c r="BZ22" i="11"/>
  <c r="BZ106" i="15"/>
  <c r="BZ113" i="13"/>
  <c r="BZ15" i="13"/>
  <c r="CA127" i="15"/>
  <c r="CA106" i="14"/>
  <c r="CA71" i="13"/>
  <c r="BZ113" i="11"/>
  <c r="BZ127" i="15"/>
  <c r="BZ29" i="13"/>
  <c r="CA148" i="15"/>
  <c r="CA120" i="14"/>
  <c r="CA50" i="13"/>
  <c r="AT85" i="11"/>
  <c r="BZ43" i="13"/>
  <c r="CA22" i="11"/>
  <c r="CA134" i="14"/>
  <c r="CA99" i="13"/>
  <c r="BY36" i="15"/>
  <c r="BZ92" i="11"/>
  <c r="BZ57" i="13"/>
  <c r="CA36" i="11"/>
  <c r="CA155" i="14"/>
  <c r="CA113" i="13"/>
  <c r="BZ71" i="13"/>
  <c r="CA50" i="11"/>
  <c r="CA15" i="15"/>
  <c r="CA127" i="13"/>
  <c r="AS85" i="11"/>
  <c r="BZ134" i="11"/>
  <c r="BZ155" i="11"/>
  <c r="AS85" i="13"/>
  <c r="BY43" i="11"/>
  <c r="BZ148" i="15"/>
  <c r="BY78" i="13"/>
  <c r="BY134" i="15"/>
  <c r="BY57" i="11"/>
  <c r="BY127" i="14"/>
  <c r="BY29" i="14"/>
  <c r="BY113" i="13"/>
  <c r="BY113" i="11"/>
  <c r="BY148" i="14"/>
  <c r="BY43" i="14"/>
  <c r="BY155" i="13"/>
  <c r="BY22" i="11"/>
  <c r="BY113" i="14"/>
  <c r="BY106" i="15"/>
  <c r="BY155" i="15"/>
  <c r="BY71" i="11"/>
  <c r="BY99" i="11"/>
  <c r="BY50" i="15"/>
  <c r="BY57" i="14"/>
  <c r="BY127" i="11"/>
  <c r="BY92" i="15"/>
  <c r="BY106" i="13"/>
  <c r="BY50" i="13"/>
  <c r="BY92" i="13"/>
  <c r="BY155" i="14"/>
  <c r="BY64" i="15"/>
  <c r="BY85" i="14"/>
  <c r="BY64" i="13"/>
  <c r="BY36" i="13"/>
  <c r="BY78" i="15"/>
  <c r="BY148" i="11"/>
  <c r="BY29" i="11"/>
  <c r="BY71" i="14"/>
  <c r="BY22" i="15"/>
  <c r="BY134" i="13"/>
  <c r="BY15" i="11"/>
  <c r="AR85" i="13"/>
  <c r="BY29" i="15"/>
  <c r="BY15" i="13"/>
  <c r="BY106" i="11"/>
  <c r="BY71" i="15"/>
  <c r="BY64" i="14"/>
  <c r="BY29" i="13"/>
  <c r="AR85" i="11"/>
  <c r="BY92" i="11"/>
  <c r="BY85" i="15"/>
  <c r="BY78" i="14"/>
  <c r="BY43" i="13"/>
  <c r="BY134" i="11"/>
  <c r="BY92" i="14"/>
  <c r="BY57" i="13"/>
  <c r="BY155" i="11"/>
  <c r="BY106" i="14"/>
  <c r="BY127" i="15"/>
  <c r="BY64" i="11"/>
  <c r="BY57" i="15"/>
  <c r="BY50" i="14"/>
  <c r="BY113" i="15"/>
  <c r="BY71" i="13"/>
  <c r="BY148" i="15"/>
  <c r="BY134" i="14"/>
  <c r="BY99" i="13"/>
  <c r="BY36" i="11"/>
  <c r="BY127" i="13"/>
  <c r="BY50" i="11"/>
  <c r="BY15" i="15"/>
  <c r="BY148" i="13"/>
  <c r="BY22" i="14"/>
  <c r="BY78" i="11"/>
  <c r="BY43" i="15"/>
  <c r="BY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BX10" i="13"/>
  <c r="BX11" i="13"/>
  <c r="BX12" i="13"/>
  <c r="BX13" i="13"/>
  <c r="BX14" i="13"/>
  <c r="BX17" i="13"/>
  <c r="BX18" i="13"/>
  <c r="BX19" i="13"/>
  <c r="BX20" i="13"/>
  <c r="BX21" i="13"/>
  <c r="BX24" i="13"/>
  <c r="BX25" i="13"/>
  <c r="BX26" i="13"/>
  <c r="BX27" i="13"/>
  <c r="BX28" i="13"/>
  <c r="BX31" i="13"/>
  <c r="BX32" i="13"/>
  <c r="BX33" i="13"/>
  <c r="BX34" i="13"/>
  <c r="BX35" i="13"/>
  <c r="BX38" i="13"/>
  <c r="BX39" i="13"/>
  <c r="BX40" i="13"/>
  <c r="BX41" i="13"/>
  <c r="BX42" i="13"/>
  <c r="BX45" i="13"/>
  <c r="BX46" i="13"/>
  <c r="BX47" i="13"/>
  <c r="BX48" i="13"/>
  <c r="BX49" i="13"/>
  <c r="BX52" i="13"/>
  <c r="BX53" i="13"/>
  <c r="BX54" i="13"/>
  <c r="BX55" i="13"/>
  <c r="BX56" i="13"/>
  <c r="BX59" i="13"/>
  <c r="BX60" i="13"/>
  <c r="BX61" i="13"/>
  <c r="BX62" i="13"/>
  <c r="BX63" i="13"/>
  <c r="BX66" i="13"/>
  <c r="BX67" i="13"/>
  <c r="BX68" i="13"/>
  <c r="BX69" i="13"/>
  <c r="BX70" i="13"/>
  <c r="BX73" i="13"/>
  <c r="BX74" i="13"/>
  <c r="BX75" i="13"/>
  <c r="BX76" i="13"/>
  <c r="BX77" i="13"/>
  <c r="BX87" i="13"/>
  <c r="BX88" i="13"/>
  <c r="BX89" i="13"/>
  <c r="BX90" i="13"/>
  <c r="BX91" i="13"/>
  <c r="BX94" i="13"/>
  <c r="BX95" i="13"/>
  <c r="BX96" i="13"/>
  <c r="BX97" i="13"/>
  <c r="BX98" i="13"/>
  <c r="BX101" i="13"/>
  <c r="BX102" i="13"/>
  <c r="BX103" i="13"/>
  <c r="BX104" i="13"/>
  <c r="BX105" i="13"/>
  <c r="BX108" i="13"/>
  <c r="BX109" i="13"/>
  <c r="BX110" i="13"/>
  <c r="BX111" i="13"/>
  <c r="BX112" i="13"/>
  <c r="BX122" i="13"/>
  <c r="BX123" i="13"/>
  <c r="BX124" i="13"/>
  <c r="BX125" i="13"/>
  <c r="BX126" i="13"/>
  <c r="BX129" i="13"/>
  <c r="BX130" i="13"/>
  <c r="BX131" i="13"/>
  <c r="BX132" i="13"/>
  <c r="BX133" i="13"/>
  <c r="BX143" i="13"/>
  <c r="BX144" i="13"/>
  <c r="BX145" i="13"/>
  <c r="BX146" i="13"/>
  <c r="BX147" i="13"/>
  <c r="BX150" i="13"/>
  <c r="BX151" i="13"/>
  <c r="BX152" i="13"/>
  <c r="BX153" i="13"/>
  <c r="BX154" i="13"/>
  <c r="BX10" i="14"/>
  <c r="BX11" i="14"/>
  <c r="BX12" i="14"/>
  <c r="BX13" i="14"/>
  <c r="BX14" i="14"/>
  <c r="BX17" i="14"/>
  <c r="BX18" i="14"/>
  <c r="BX19" i="14"/>
  <c r="BX20" i="14"/>
  <c r="BX21" i="14"/>
  <c r="BX24" i="14"/>
  <c r="BX25" i="14"/>
  <c r="BX26" i="14"/>
  <c r="BX27" i="14"/>
  <c r="BX28" i="14"/>
  <c r="BX31" i="14"/>
  <c r="BX32" i="14"/>
  <c r="BX33" i="14"/>
  <c r="BX34" i="14"/>
  <c r="BX35" i="14"/>
  <c r="BX38" i="14"/>
  <c r="BX39" i="14"/>
  <c r="BX40" i="14"/>
  <c r="BX41" i="14"/>
  <c r="BX42" i="14"/>
  <c r="BX45" i="14"/>
  <c r="BX46" i="14"/>
  <c r="BX47" i="14"/>
  <c r="BX48" i="14"/>
  <c r="BX49" i="14"/>
  <c r="BX52" i="14"/>
  <c r="BX53" i="14"/>
  <c r="BX54" i="14"/>
  <c r="BX55" i="14"/>
  <c r="BX56" i="14"/>
  <c r="BX59" i="14"/>
  <c r="BX60" i="14"/>
  <c r="BX61" i="14"/>
  <c r="BX62" i="14"/>
  <c r="BX63" i="14"/>
  <c r="BX66" i="14"/>
  <c r="BX67" i="14"/>
  <c r="BX68" i="14"/>
  <c r="BX69" i="14"/>
  <c r="BX70" i="14"/>
  <c r="BX73" i="14"/>
  <c r="BX74" i="14"/>
  <c r="BX75" i="14"/>
  <c r="BX76" i="14"/>
  <c r="BX77" i="14"/>
  <c r="BX80" i="14"/>
  <c r="BX81" i="14"/>
  <c r="BX82" i="14"/>
  <c r="BX83" i="14"/>
  <c r="BX84" i="14"/>
  <c r="BX87" i="14"/>
  <c r="BX88" i="14"/>
  <c r="BX89" i="14"/>
  <c r="BX90" i="14"/>
  <c r="BX91" i="14"/>
  <c r="BX101" i="14"/>
  <c r="BX102" i="14"/>
  <c r="BX103" i="14"/>
  <c r="BX104" i="14"/>
  <c r="BX105" i="14"/>
  <c r="BX108" i="14"/>
  <c r="BX109" i="14"/>
  <c r="BX110" i="14"/>
  <c r="BX111" i="14"/>
  <c r="BX112" i="14"/>
  <c r="BX122" i="14"/>
  <c r="BX123" i="14"/>
  <c r="BX124" i="14"/>
  <c r="BX125" i="14"/>
  <c r="BX126" i="14"/>
  <c r="BX129" i="14"/>
  <c r="BX130" i="14"/>
  <c r="BX131" i="14"/>
  <c r="BX132" i="14"/>
  <c r="BX133" i="14"/>
  <c r="BX143" i="14"/>
  <c r="BX144" i="14"/>
  <c r="BX145" i="14"/>
  <c r="BX146" i="14"/>
  <c r="BX147" i="14"/>
  <c r="BX150" i="14"/>
  <c r="BX151" i="14"/>
  <c r="BX152" i="14"/>
  <c r="BX153" i="14"/>
  <c r="BX154" i="14"/>
  <c r="BX10" i="15"/>
  <c r="BX11" i="15"/>
  <c r="BX12" i="15"/>
  <c r="BX13" i="15"/>
  <c r="BX14" i="15"/>
  <c r="BX17" i="15"/>
  <c r="BX18" i="15"/>
  <c r="BX19" i="15"/>
  <c r="BX20" i="15"/>
  <c r="BX21" i="15"/>
  <c r="BX24" i="15"/>
  <c r="BX25" i="15"/>
  <c r="BX26" i="15"/>
  <c r="BX27" i="15"/>
  <c r="BX28" i="15"/>
  <c r="BX31" i="15"/>
  <c r="BX32" i="15"/>
  <c r="BX33" i="15"/>
  <c r="BX34" i="15"/>
  <c r="BX35" i="15"/>
  <c r="BX38" i="15"/>
  <c r="BX39" i="15"/>
  <c r="BX40" i="15"/>
  <c r="BX41" i="15"/>
  <c r="BX42" i="15"/>
  <c r="BX45" i="15"/>
  <c r="BX46" i="15"/>
  <c r="BX47" i="15"/>
  <c r="BX48" i="15"/>
  <c r="BX49" i="15"/>
  <c r="BX52" i="15"/>
  <c r="BX53" i="15"/>
  <c r="BX54" i="15"/>
  <c r="BX55" i="15"/>
  <c r="BX56" i="15"/>
  <c r="BX59" i="15"/>
  <c r="BX60" i="15"/>
  <c r="BX61" i="15"/>
  <c r="BX62" i="15"/>
  <c r="BX63" i="15"/>
  <c r="BX66" i="15"/>
  <c r="BX67" i="15"/>
  <c r="BX68" i="15"/>
  <c r="BX69" i="15"/>
  <c r="BX70" i="15"/>
  <c r="BX73" i="15"/>
  <c r="BX74" i="15"/>
  <c r="BX75" i="15"/>
  <c r="BX76" i="15"/>
  <c r="BX77" i="15"/>
  <c r="BX80" i="15"/>
  <c r="BX81" i="15"/>
  <c r="BX82" i="15"/>
  <c r="BX83" i="15"/>
  <c r="BX84" i="15"/>
  <c r="BX87" i="15"/>
  <c r="BX88" i="15"/>
  <c r="BX89" i="15"/>
  <c r="BX90" i="15"/>
  <c r="BX91" i="15"/>
  <c r="BX101" i="15"/>
  <c r="BX102" i="15"/>
  <c r="BX103" i="15"/>
  <c r="BX104" i="15"/>
  <c r="BX105" i="15"/>
  <c r="BX108" i="15"/>
  <c r="BX109" i="15"/>
  <c r="BX110" i="15"/>
  <c r="BX111" i="15"/>
  <c r="BX112" i="15"/>
  <c r="BX122" i="15"/>
  <c r="BX123" i="15"/>
  <c r="BX124" i="15"/>
  <c r="BX125" i="15"/>
  <c r="BX126" i="15"/>
  <c r="BX129" i="15"/>
  <c r="BX130" i="15"/>
  <c r="BX131" i="15"/>
  <c r="BX132" i="15"/>
  <c r="BX133" i="15"/>
  <c r="BX143" i="15"/>
  <c r="BX144" i="15"/>
  <c r="BX145" i="15"/>
  <c r="BX146" i="15"/>
  <c r="BX147" i="15"/>
  <c r="BX150" i="15"/>
  <c r="BX151" i="15"/>
  <c r="BX152" i="15"/>
  <c r="BX153" i="15"/>
  <c r="BX154" i="15"/>
  <c r="BX10" i="11"/>
  <c r="BX11" i="11"/>
  <c r="BX12" i="11"/>
  <c r="BX13" i="11"/>
  <c r="BX14" i="11"/>
  <c r="BX17" i="11"/>
  <c r="BX18" i="11"/>
  <c r="BX19" i="11"/>
  <c r="BX20" i="11"/>
  <c r="BX21" i="11"/>
  <c r="BX24" i="11"/>
  <c r="BX25" i="11"/>
  <c r="BX26" i="11"/>
  <c r="BX27" i="11"/>
  <c r="BX28" i="11"/>
  <c r="BX31" i="11"/>
  <c r="BX32" i="11"/>
  <c r="BX33" i="11"/>
  <c r="BX34" i="11"/>
  <c r="BX35" i="11"/>
  <c r="BX38" i="11"/>
  <c r="BX39" i="11"/>
  <c r="BX40" i="11"/>
  <c r="BX41" i="11"/>
  <c r="BX42" i="11"/>
  <c r="BX45" i="11"/>
  <c r="BX46" i="11"/>
  <c r="BX47" i="11"/>
  <c r="BX48" i="11"/>
  <c r="BX49" i="11"/>
  <c r="BX52" i="11"/>
  <c r="BX53" i="11"/>
  <c r="BX54" i="11"/>
  <c r="BX55" i="11"/>
  <c r="BX56" i="11"/>
  <c r="BX59" i="11"/>
  <c r="BX60" i="11"/>
  <c r="BX61" i="11"/>
  <c r="BX62" i="11"/>
  <c r="BX63" i="11"/>
  <c r="BX66" i="11"/>
  <c r="BX67" i="11"/>
  <c r="BX68" i="11"/>
  <c r="BX69" i="11"/>
  <c r="BX70" i="11"/>
  <c r="BX73" i="11"/>
  <c r="BX74" i="11"/>
  <c r="BX75" i="11"/>
  <c r="BX76" i="11"/>
  <c r="BX77" i="11"/>
  <c r="BX87" i="11"/>
  <c r="BX88" i="11"/>
  <c r="BX89" i="11"/>
  <c r="BX90" i="11"/>
  <c r="BX91" i="11"/>
  <c r="BX94" i="11"/>
  <c r="BX95" i="11"/>
  <c r="BX96" i="11"/>
  <c r="BX97" i="11"/>
  <c r="BX98" i="11"/>
  <c r="BX101" i="11"/>
  <c r="BX102" i="11"/>
  <c r="BX103" i="11"/>
  <c r="BX104" i="11"/>
  <c r="BX105" i="11"/>
  <c r="BX108" i="11"/>
  <c r="BX109" i="11"/>
  <c r="BX110" i="11"/>
  <c r="BX111" i="11"/>
  <c r="BX112" i="11"/>
  <c r="BX122" i="11"/>
  <c r="BX123" i="11"/>
  <c r="BX124" i="11"/>
  <c r="BX125" i="11"/>
  <c r="BX126" i="11"/>
  <c r="BX129" i="11"/>
  <c r="BX130" i="11"/>
  <c r="BX131" i="11"/>
  <c r="BX132" i="11"/>
  <c r="BX133" i="11"/>
  <c r="BX143" i="11"/>
  <c r="BX144" i="11"/>
  <c r="BX145" i="11"/>
  <c r="BX146" i="11"/>
  <c r="BX147" i="11"/>
  <c r="BX150" i="11"/>
  <c r="BX151" i="11"/>
  <c r="BX152" i="11"/>
  <c r="BX153" i="11"/>
  <c r="BX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AK162" i="11"/>
  <c r="AL162" i="11"/>
  <c r="AI162" i="11"/>
  <c r="AH162" i="11"/>
  <c r="CB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BW10" i="13"/>
  <c r="BW11" i="13"/>
  <c r="BW12" i="13"/>
  <c r="BW13" i="13"/>
  <c r="BW14" i="13"/>
  <c r="BW17" i="13"/>
  <c r="BW18" i="13"/>
  <c r="BW19" i="13"/>
  <c r="BW20" i="13"/>
  <c r="BW21" i="13"/>
  <c r="BW24" i="13"/>
  <c r="BW25" i="13"/>
  <c r="BW26" i="13"/>
  <c r="BW27" i="13"/>
  <c r="BW28" i="13"/>
  <c r="BW31" i="13"/>
  <c r="BW32" i="13"/>
  <c r="BW33" i="13"/>
  <c r="BW34" i="13"/>
  <c r="BW35" i="13"/>
  <c r="BW38" i="13"/>
  <c r="BW39" i="13"/>
  <c r="BW40" i="13"/>
  <c r="BW41" i="13"/>
  <c r="BW42" i="13"/>
  <c r="BW45" i="13"/>
  <c r="BW46" i="13"/>
  <c r="BW47" i="13"/>
  <c r="BW48" i="13"/>
  <c r="BW49" i="13"/>
  <c r="BW52" i="13"/>
  <c r="BW53" i="13"/>
  <c r="BW54" i="13"/>
  <c r="BW55" i="13"/>
  <c r="BW56" i="13"/>
  <c r="BW59" i="13"/>
  <c r="BW60" i="13"/>
  <c r="BW61" i="13"/>
  <c r="BW62" i="13"/>
  <c r="BW63" i="13"/>
  <c r="BW66" i="13"/>
  <c r="BW67" i="13"/>
  <c r="BW68" i="13"/>
  <c r="BW69" i="13"/>
  <c r="BW70" i="13"/>
  <c r="BW73" i="13"/>
  <c r="BW74" i="13"/>
  <c r="BW75" i="13"/>
  <c r="BW76" i="13"/>
  <c r="BW77" i="13"/>
  <c r="BW87" i="13"/>
  <c r="BW88" i="13"/>
  <c r="BW89" i="13"/>
  <c r="BW90" i="13"/>
  <c r="BW91" i="13"/>
  <c r="BW94" i="13"/>
  <c r="BW95" i="13"/>
  <c r="BW96" i="13"/>
  <c r="BW97" i="13"/>
  <c r="BW98" i="13"/>
  <c r="BW101" i="13"/>
  <c r="BW102" i="13"/>
  <c r="BW103" i="13"/>
  <c r="BW104" i="13"/>
  <c r="BW105" i="13"/>
  <c r="BW108" i="13"/>
  <c r="BW109" i="13"/>
  <c r="BW110" i="13"/>
  <c r="BW111" i="13"/>
  <c r="BW112" i="13"/>
  <c r="BW122" i="13"/>
  <c r="BW123" i="13"/>
  <c r="BW124" i="13"/>
  <c r="BW125" i="13"/>
  <c r="BW126" i="13"/>
  <c r="BW129" i="13"/>
  <c r="BW130" i="13"/>
  <c r="BW131" i="13"/>
  <c r="BW132" i="13"/>
  <c r="BW133" i="13"/>
  <c r="BW143" i="13"/>
  <c r="BW144" i="13"/>
  <c r="BW145" i="13"/>
  <c r="BW146" i="13"/>
  <c r="BW147" i="13"/>
  <c r="BW150" i="13"/>
  <c r="BW151" i="13"/>
  <c r="BW152" i="13"/>
  <c r="BW153" i="13"/>
  <c r="BW154" i="13"/>
  <c r="BW10" i="14"/>
  <c r="BW11" i="14"/>
  <c r="BW12" i="14"/>
  <c r="BW13" i="14"/>
  <c r="BW14" i="14"/>
  <c r="BW17" i="14"/>
  <c r="BW18" i="14"/>
  <c r="BW19" i="14"/>
  <c r="BW20" i="14"/>
  <c r="BW21" i="14"/>
  <c r="BW24" i="14"/>
  <c r="BW25" i="14"/>
  <c r="BW26" i="14"/>
  <c r="BW27" i="14"/>
  <c r="BW28" i="14"/>
  <c r="BW31" i="14"/>
  <c r="BW32" i="14"/>
  <c r="BW33" i="14"/>
  <c r="BW34" i="14"/>
  <c r="BW35" i="14"/>
  <c r="BW38" i="14"/>
  <c r="BW39" i="14"/>
  <c r="BW40" i="14"/>
  <c r="BW41" i="14"/>
  <c r="BW42" i="14"/>
  <c r="BW45" i="14"/>
  <c r="BW46" i="14"/>
  <c r="BW47" i="14"/>
  <c r="BW48" i="14"/>
  <c r="BW49" i="14"/>
  <c r="BW52" i="14"/>
  <c r="BW53" i="14"/>
  <c r="BW54" i="14"/>
  <c r="BW55" i="14"/>
  <c r="BW56" i="14"/>
  <c r="BW59" i="14"/>
  <c r="BW60" i="14"/>
  <c r="BW61" i="14"/>
  <c r="BW62" i="14"/>
  <c r="BW63" i="14"/>
  <c r="BW66" i="14"/>
  <c r="BW67" i="14"/>
  <c r="BW68" i="14"/>
  <c r="BW69" i="14"/>
  <c r="BW70" i="14"/>
  <c r="BW73" i="14"/>
  <c r="BW74" i="14"/>
  <c r="BW75" i="14"/>
  <c r="BW76" i="14"/>
  <c r="BW77" i="14"/>
  <c r="BW80" i="14"/>
  <c r="BW81" i="14"/>
  <c r="BW82" i="14"/>
  <c r="BW83" i="14"/>
  <c r="BW84" i="14"/>
  <c r="BW87" i="14"/>
  <c r="BW88" i="14"/>
  <c r="BW89" i="14"/>
  <c r="BW90" i="14"/>
  <c r="BW91" i="14"/>
  <c r="BW101" i="14"/>
  <c r="BW102" i="14"/>
  <c r="BW103" i="14"/>
  <c r="BW104" i="14"/>
  <c r="BW105" i="14"/>
  <c r="BW108" i="14"/>
  <c r="BW109" i="14"/>
  <c r="BW110" i="14"/>
  <c r="BW111" i="14"/>
  <c r="BW112" i="14"/>
  <c r="BW122" i="14"/>
  <c r="BW123" i="14"/>
  <c r="BW124" i="14"/>
  <c r="BW125" i="14"/>
  <c r="BW126" i="14"/>
  <c r="BW129" i="14"/>
  <c r="BW130" i="14"/>
  <c r="BW131" i="14"/>
  <c r="BW132" i="14"/>
  <c r="BW133" i="14"/>
  <c r="BW143" i="14"/>
  <c r="BW144" i="14"/>
  <c r="BW145" i="14"/>
  <c r="BW146" i="14"/>
  <c r="BW147" i="14"/>
  <c r="BW150" i="14"/>
  <c r="BW151" i="14"/>
  <c r="BW152" i="14"/>
  <c r="BW153" i="14"/>
  <c r="BW154" i="14"/>
  <c r="BW10" i="15"/>
  <c r="BW11" i="15"/>
  <c r="BW12" i="15"/>
  <c r="BW13" i="15"/>
  <c r="BW14" i="15"/>
  <c r="BW17" i="15"/>
  <c r="BW18" i="15"/>
  <c r="BW19" i="15"/>
  <c r="BW20" i="15"/>
  <c r="BW21" i="15"/>
  <c r="BW24" i="15"/>
  <c r="BW25" i="15"/>
  <c r="BW26" i="15"/>
  <c r="BW27" i="15"/>
  <c r="BW28" i="15"/>
  <c r="BW31" i="15"/>
  <c r="BW32" i="15"/>
  <c r="BW33" i="15"/>
  <c r="BW34" i="15"/>
  <c r="BW35" i="15"/>
  <c r="BW38" i="15"/>
  <c r="BW39" i="15"/>
  <c r="BW40" i="15"/>
  <c r="BW41" i="15"/>
  <c r="BW42" i="15"/>
  <c r="BW45" i="15"/>
  <c r="BW46" i="15"/>
  <c r="BW47" i="15"/>
  <c r="BW48" i="15"/>
  <c r="BW49" i="15"/>
  <c r="BW52" i="15"/>
  <c r="BW53" i="15"/>
  <c r="BW54" i="15"/>
  <c r="BW55" i="15"/>
  <c r="BW56" i="15"/>
  <c r="BW59" i="15"/>
  <c r="BW60" i="15"/>
  <c r="BW61" i="15"/>
  <c r="BW62" i="15"/>
  <c r="BW63" i="15"/>
  <c r="BW66" i="15"/>
  <c r="BW67" i="15"/>
  <c r="BW68" i="15"/>
  <c r="BW69" i="15"/>
  <c r="BW70" i="15"/>
  <c r="BW73" i="15"/>
  <c r="BW74" i="15"/>
  <c r="BW75" i="15"/>
  <c r="BW76" i="15"/>
  <c r="BW77" i="15"/>
  <c r="BW80" i="15"/>
  <c r="BW81" i="15"/>
  <c r="BW82" i="15"/>
  <c r="BW83" i="15"/>
  <c r="BW84" i="15"/>
  <c r="BW87" i="15"/>
  <c r="BW88" i="15"/>
  <c r="BW89" i="15"/>
  <c r="BW90" i="15"/>
  <c r="BW91" i="15"/>
  <c r="BW101" i="15"/>
  <c r="BW102" i="15"/>
  <c r="BW103" i="15"/>
  <c r="BW104" i="15"/>
  <c r="BW105" i="15"/>
  <c r="BW108" i="15"/>
  <c r="BW109" i="15"/>
  <c r="BW110" i="15"/>
  <c r="BW111" i="15"/>
  <c r="BW112" i="15"/>
  <c r="BW122" i="15"/>
  <c r="BW123" i="15"/>
  <c r="BW124" i="15"/>
  <c r="BW125" i="15"/>
  <c r="BW126" i="15"/>
  <c r="BW129" i="15"/>
  <c r="BW130" i="15"/>
  <c r="BW131" i="15"/>
  <c r="BW132" i="15"/>
  <c r="BW133" i="15"/>
  <c r="BW143" i="15"/>
  <c r="BW144" i="15"/>
  <c r="BW145" i="15"/>
  <c r="BW146" i="15"/>
  <c r="BW147" i="15"/>
  <c r="BW150" i="15"/>
  <c r="BW151" i="15"/>
  <c r="BW152" i="15"/>
  <c r="BW153" i="15"/>
  <c r="BW154" i="15"/>
  <c r="BW10" i="11"/>
  <c r="BW11" i="11"/>
  <c r="BW12" i="11"/>
  <c r="BW13" i="11"/>
  <c r="BW14" i="11"/>
  <c r="BW17" i="11"/>
  <c r="BW18" i="11"/>
  <c r="BW19" i="11"/>
  <c r="BW20" i="11"/>
  <c r="BW21" i="11"/>
  <c r="BW24" i="11"/>
  <c r="BW25" i="11"/>
  <c r="BW26" i="11"/>
  <c r="BW27" i="11"/>
  <c r="BW28" i="11"/>
  <c r="BW31" i="11"/>
  <c r="BW32" i="11"/>
  <c r="BW33" i="11"/>
  <c r="BW34" i="11"/>
  <c r="BW35" i="11"/>
  <c r="BW38" i="11"/>
  <c r="BW39" i="11"/>
  <c r="BW40" i="11"/>
  <c r="BW41" i="11"/>
  <c r="BW42" i="11"/>
  <c r="BW45" i="11"/>
  <c r="BW46" i="11"/>
  <c r="BW47" i="11"/>
  <c r="BW48" i="11"/>
  <c r="BW49" i="11"/>
  <c r="BW52" i="11"/>
  <c r="BW53" i="11"/>
  <c r="BW54" i="11"/>
  <c r="BW55" i="11"/>
  <c r="BW56" i="11"/>
  <c r="BW59" i="11"/>
  <c r="BW60" i="11"/>
  <c r="BW61" i="11"/>
  <c r="BW62" i="11"/>
  <c r="BW63" i="11"/>
  <c r="BW66" i="11"/>
  <c r="BW67" i="11"/>
  <c r="BW68" i="11"/>
  <c r="BW69" i="11"/>
  <c r="BW70" i="11"/>
  <c r="BW73" i="11"/>
  <c r="BW74" i="11"/>
  <c r="BW75" i="11"/>
  <c r="BW76" i="11"/>
  <c r="BW77" i="11"/>
  <c r="BW87" i="11"/>
  <c r="BW88" i="11"/>
  <c r="BW89" i="11"/>
  <c r="BW90" i="11"/>
  <c r="BW91" i="11"/>
  <c r="BW94" i="11"/>
  <c r="BW95" i="11"/>
  <c r="BW96" i="11"/>
  <c r="BW97" i="11"/>
  <c r="BW98" i="11"/>
  <c r="BW101" i="11"/>
  <c r="BW102" i="11"/>
  <c r="BW103" i="11"/>
  <c r="BW104" i="11"/>
  <c r="BW105" i="11"/>
  <c r="BW108" i="11"/>
  <c r="BW109" i="11"/>
  <c r="BW110" i="11"/>
  <c r="BW111" i="11"/>
  <c r="BW112" i="11"/>
  <c r="BW122" i="11"/>
  <c r="BW123" i="11"/>
  <c r="BW124" i="11"/>
  <c r="BW125" i="11"/>
  <c r="BW126" i="11"/>
  <c r="BW129" i="11"/>
  <c r="BW130" i="11"/>
  <c r="BW131" i="11"/>
  <c r="BW132" i="11"/>
  <c r="BW133" i="11"/>
  <c r="BW143" i="11"/>
  <c r="BW144" i="11"/>
  <c r="BW145" i="11"/>
  <c r="BW146" i="11"/>
  <c r="BW147" i="11"/>
  <c r="BW150" i="11"/>
  <c r="BW151" i="11"/>
  <c r="BW152" i="11"/>
  <c r="BW153" i="11"/>
  <c r="BW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BV10" i="13"/>
  <c r="BV11" i="13"/>
  <c r="BV12" i="13"/>
  <c r="BV13" i="13"/>
  <c r="BV14" i="13"/>
  <c r="BV17" i="13"/>
  <c r="BV18" i="13"/>
  <c r="BV19" i="13"/>
  <c r="BV20" i="13"/>
  <c r="BV21" i="13"/>
  <c r="BV24" i="13"/>
  <c r="BV25" i="13"/>
  <c r="BV26" i="13"/>
  <c r="BV27" i="13"/>
  <c r="BV28" i="13"/>
  <c r="BV31" i="13"/>
  <c r="BV32" i="13"/>
  <c r="BV33" i="13"/>
  <c r="BV34" i="13"/>
  <c r="BV35" i="13"/>
  <c r="BV38" i="13"/>
  <c r="BV39" i="13"/>
  <c r="BV40" i="13"/>
  <c r="BV41" i="13"/>
  <c r="BV42" i="13"/>
  <c r="BV45" i="13"/>
  <c r="BV46" i="13"/>
  <c r="BV47" i="13"/>
  <c r="BV48" i="13"/>
  <c r="BV49" i="13"/>
  <c r="BV52" i="13"/>
  <c r="BV53" i="13"/>
  <c r="BV54" i="13"/>
  <c r="BV55" i="13"/>
  <c r="BV56" i="13"/>
  <c r="BV59" i="13"/>
  <c r="BV60" i="13"/>
  <c r="BV61" i="13"/>
  <c r="BV62" i="13"/>
  <c r="BV63" i="13"/>
  <c r="BV66" i="13"/>
  <c r="BV67" i="13"/>
  <c r="BV68" i="13"/>
  <c r="BV69" i="13"/>
  <c r="BV70" i="13"/>
  <c r="BV73" i="13"/>
  <c r="BV74" i="13"/>
  <c r="BV75" i="13"/>
  <c r="BV76" i="13"/>
  <c r="BV77" i="13"/>
  <c r="BV87" i="13"/>
  <c r="BV88" i="13"/>
  <c r="BV89" i="13"/>
  <c r="BV90" i="13"/>
  <c r="BV91" i="13"/>
  <c r="BV94" i="13"/>
  <c r="BV95" i="13"/>
  <c r="BV96" i="13"/>
  <c r="BV97" i="13"/>
  <c r="BV98" i="13"/>
  <c r="BV101" i="13"/>
  <c r="BV102" i="13"/>
  <c r="BV103" i="13"/>
  <c r="BV104" i="13"/>
  <c r="BV105" i="13"/>
  <c r="BV108" i="13"/>
  <c r="BV109" i="13"/>
  <c r="BV110" i="13"/>
  <c r="BV111" i="13"/>
  <c r="BV112" i="13"/>
  <c r="BV122" i="13"/>
  <c r="BV123" i="13"/>
  <c r="BV124" i="13"/>
  <c r="BV125" i="13"/>
  <c r="BV126" i="13"/>
  <c r="BV129" i="13"/>
  <c r="BV130" i="13"/>
  <c r="BV131" i="13"/>
  <c r="BV132" i="13"/>
  <c r="BV133" i="13"/>
  <c r="BV143" i="13"/>
  <c r="BV144" i="13"/>
  <c r="BV145" i="13"/>
  <c r="BV146" i="13"/>
  <c r="BV147" i="13"/>
  <c r="BV150" i="13"/>
  <c r="BV151" i="13"/>
  <c r="BV152" i="13"/>
  <c r="BV153" i="13"/>
  <c r="BV154" i="13"/>
  <c r="BV10" i="14"/>
  <c r="BV11" i="14"/>
  <c r="BV12" i="14"/>
  <c r="BV13" i="14"/>
  <c r="BV14" i="14"/>
  <c r="BV17" i="14"/>
  <c r="BV18" i="14"/>
  <c r="BV19" i="14"/>
  <c r="BV20" i="14"/>
  <c r="BV21" i="14"/>
  <c r="BV24" i="14"/>
  <c r="BV25" i="14"/>
  <c r="BV26" i="14"/>
  <c r="BV27" i="14"/>
  <c r="BV28" i="14"/>
  <c r="BV31" i="14"/>
  <c r="BV32" i="14"/>
  <c r="BV33" i="14"/>
  <c r="BV34" i="14"/>
  <c r="BV35" i="14"/>
  <c r="BV38" i="14"/>
  <c r="BV39" i="14"/>
  <c r="BV40" i="14"/>
  <c r="BV41" i="14"/>
  <c r="BV42" i="14"/>
  <c r="BV45" i="14"/>
  <c r="BV46" i="14"/>
  <c r="BV47" i="14"/>
  <c r="BV48" i="14"/>
  <c r="BV49" i="14"/>
  <c r="BV52" i="14"/>
  <c r="BV53" i="14"/>
  <c r="BV54" i="14"/>
  <c r="BV55" i="14"/>
  <c r="BV56" i="14"/>
  <c r="BV59" i="14"/>
  <c r="BV60" i="14"/>
  <c r="BV61" i="14"/>
  <c r="BV62" i="14"/>
  <c r="BV63" i="14"/>
  <c r="BV66" i="14"/>
  <c r="BV67" i="14"/>
  <c r="BV68" i="14"/>
  <c r="BV69" i="14"/>
  <c r="BV70" i="14"/>
  <c r="BV73" i="14"/>
  <c r="BV74" i="14"/>
  <c r="BV75" i="14"/>
  <c r="BV76" i="14"/>
  <c r="BV77" i="14"/>
  <c r="BV80" i="14"/>
  <c r="BV81" i="14"/>
  <c r="BV82" i="14"/>
  <c r="BV83" i="14"/>
  <c r="BV84" i="14"/>
  <c r="BV87" i="14"/>
  <c r="BV88" i="14"/>
  <c r="BV89" i="14"/>
  <c r="BV90" i="14"/>
  <c r="BV91" i="14"/>
  <c r="BV101" i="14"/>
  <c r="BV102" i="14"/>
  <c r="BV103" i="14"/>
  <c r="BV104" i="14"/>
  <c r="BV105" i="14"/>
  <c r="BV108" i="14"/>
  <c r="BV109" i="14"/>
  <c r="BV110" i="14"/>
  <c r="BV111" i="14"/>
  <c r="BV112" i="14"/>
  <c r="BV122" i="14"/>
  <c r="BV123" i="14"/>
  <c r="BV124" i="14"/>
  <c r="BV125" i="14"/>
  <c r="BV126" i="14"/>
  <c r="BV129" i="14"/>
  <c r="BV130" i="14"/>
  <c r="BV131" i="14"/>
  <c r="BV132" i="14"/>
  <c r="BV133" i="14"/>
  <c r="BV143" i="14"/>
  <c r="BV144" i="14"/>
  <c r="BV145" i="14"/>
  <c r="BV146" i="14"/>
  <c r="BV147" i="14"/>
  <c r="BV150" i="14"/>
  <c r="BV151" i="14"/>
  <c r="BV152" i="14"/>
  <c r="BV153" i="14"/>
  <c r="BV154" i="14"/>
  <c r="BV10" i="15"/>
  <c r="BV11" i="15"/>
  <c r="BV12" i="15"/>
  <c r="BV13" i="15"/>
  <c r="BV14" i="15"/>
  <c r="BV17" i="15"/>
  <c r="BV18" i="15"/>
  <c r="BV19" i="15"/>
  <c r="BV20" i="15"/>
  <c r="BV21" i="15"/>
  <c r="BV24" i="15"/>
  <c r="BV25" i="15"/>
  <c r="BV26" i="15"/>
  <c r="BV27" i="15"/>
  <c r="BV28" i="15"/>
  <c r="BV31" i="15"/>
  <c r="BV32" i="15"/>
  <c r="BV33" i="15"/>
  <c r="BV34" i="15"/>
  <c r="BV35" i="15"/>
  <c r="BV38" i="15"/>
  <c r="BV39" i="15"/>
  <c r="BV40" i="15"/>
  <c r="BV41" i="15"/>
  <c r="BV42" i="15"/>
  <c r="BV45" i="15"/>
  <c r="BV46" i="15"/>
  <c r="BV47" i="15"/>
  <c r="BV48" i="15"/>
  <c r="BV49" i="15"/>
  <c r="BV52" i="15"/>
  <c r="BV53" i="15"/>
  <c r="BV54" i="15"/>
  <c r="BV55" i="15"/>
  <c r="BV56" i="15"/>
  <c r="BV59" i="15"/>
  <c r="BV60" i="15"/>
  <c r="BV61" i="15"/>
  <c r="BV62" i="15"/>
  <c r="BV63" i="15"/>
  <c r="BV66" i="15"/>
  <c r="BV67" i="15"/>
  <c r="BV68" i="15"/>
  <c r="BV69" i="15"/>
  <c r="BV70" i="15"/>
  <c r="BV73" i="15"/>
  <c r="BV74" i="15"/>
  <c r="BV75" i="15"/>
  <c r="BV76" i="15"/>
  <c r="BV77" i="15"/>
  <c r="BV80" i="15"/>
  <c r="BV81" i="15"/>
  <c r="BV82" i="15"/>
  <c r="BV83" i="15"/>
  <c r="BV84" i="15"/>
  <c r="BV87" i="15"/>
  <c r="BV88" i="15"/>
  <c r="BV89" i="15"/>
  <c r="BV90" i="15"/>
  <c r="BV91" i="15"/>
  <c r="BV101" i="15"/>
  <c r="BV102" i="15"/>
  <c r="BV103" i="15"/>
  <c r="BV104" i="15"/>
  <c r="BV105" i="15"/>
  <c r="BV108" i="15"/>
  <c r="BV109" i="15"/>
  <c r="BV110" i="15"/>
  <c r="BV111" i="15"/>
  <c r="BV112" i="15"/>
  <c r="BV122" i="15"/>
  <c r="BV123" i="15"/>
  <c r="BV124" i="15"/>
  <c r="BV125" i="15"/>
  <c r="BV126" i="15"/>
  <c r="BV129" i="15"/>
  <c r="BV130" i="15"/>
  <c r="BV131" i="15"/>
  <c r="BV132" i="15"/>
  <c r="BV133" i="15"/>
  <c r="BV143" i="15"/>
  <c r="BV144" i="15"/>
  <c r="BV145" i="15"/>
  <c r="BV146" i="15"/>
  <c r="BV147" i="15"/>
  <c r="BV150" i="15"/>
  <c r="BV151" i="15"/>
  <c r="BV152" i="15"/>
  <c r="BV153" i="15"/>
  <c r="BV154" i="15"/>
  <c r="BV10" i="11"/>
  <c r="BV11" i="11"/>
  <c r="BV12" i="11"/>
  <c r="BV13" i="11"/>
  <c r="BV14" i="11"/>
  <c r="BV17" i="11"/>
  <c r="BV18" i="11"/>
  <c r="BV19" i="11"/>
  <c r="BV20" i="11"/>
  <c r="BV21" i="11"/>
  <c r="BV24" i="11"/>
  <c r="BV25" i="11"/>
  <c r="BV26" i="11"/>
  <c r="BV27" i="11"/>
  <c r="BV28" i="11"/>
  <c r="BV31" i="11"/>
  <c r="BV32" i="11"/>
  <c r="BV33" i="11"/>
  <c r="BV34" i="11"/>
  <c r="BV35" i="11"/>
  <c r="BV38" i="11"/>
  <c r="BV39" i="11"/>
  <c r="BV40" i="11"/>
  <c r="BV41" i="11"/>
  <c r="BV42" i="11"/>
  <c r="BV45" i="11"/>
  <c r="BV46" i="11"/>
  <c r="BV47" i="11"/>
  <c r="BV48" i="11"/>
  <c r="BV49" i="11"/>
  <c r="BV52" i="11"/>
  <c r="BV53" i="11"/>
  <c r="BV54" i="11"/>
  <c r="BV55" i="11"/>
  <c r="BV56" i="11"/>
  <c r="BV59" i="11"/>
  <c r="BV60" i="11"/>
  <c r="BV61" i="11"/>
  <c r="BV62" i="11"/>
  <c r="BV63" i="11"/>
  <c r="BV66" i="11"/>
  <c r="BV67" i="11"/>
  <c r="BV68" i="11"/>
  <c r="BV69" i="11"/>
  <c r="BV70" i="11"/>
  <c r="BV73" i="11"/>
  <c r="BV74" i="11"/>
  <c r="BV75" i="11"/>
  <c r="BV76" i="11"/>
  <c r="BV77" i="11"/>
  <c r="BV87" i="11"/>
  <c r="BV88" i="11"/>
  <c r="BV89" i="11"/>
  <c r="BV90" i="11"/>
  <c r="BV91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9" i="11"/>
  <c r="BV130" i="11"/>
  <c r="BV131" i="11"/>
  <c r="BV132" i="11"/>
  <c r="BV133" i="11"/>
  <c r="BV143" i="11"/>
  <c r="BV144" i="11"/>
  <c r="BV145" i="11"/>
  <c r="BV146" i="11"/>
  <c r="BV147" i="11"/>
  <c r="BV150" i="11"/>
  <c r="BV151" i="11"/>
  <c r="BV152" i="11"/>
  <c r="BV153" i="11"/>
  <c r="BV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BU10" i="15"/>
  <c r="BU11" i="15"/>
  <c r="BU12" i="15"/>
  <c r="BU13" i="15"/>
  <c r="BU14" i="15"/>
  <c r="BU17" i="15"/>
  <c r="BU18" i="15"/>
  <c r="BU19" i="15"/>
  <c r="BU20" i="15"/>
  <c r="BU21" i="15"/>
  <c r="BU24" i="15"/>
  <c r="BU25" i="15"/>
  <c r="BU26" i="15"/>
  <c r="BU27" i="15"/>
  <c r="BU28" i="15"/>
  <c r="BU31" i="15"/>
  <c r="BU32" i="15"/>
  <c r="BU33" i="15"/>
  <c r="BU34" i="15"/>
  <c r="BU35" i="15"/>
  <c r="BU38" i="15"/>
  <c r="BU39" i="15"/>
  <c r="BU40" i="15"/>
  <c r="BU41" i="15"/>
  <c r="BU42" i="15"/>
  <c r="BU45" i="15"/>
  <c r="BU46" i="15"/>
  <c r="BU47" i="15"/>
  <c r="BU48" i="15"/>
  <c r="BU49" i="15"/>
  <c r="BU52" i="15"/>
  <c r="BU53" i="15"/>
  <c r="BU54" i="15"/>
  <c r="BU55" i="15"/>
  <c r="BU56" i="15"/>
  <c r="BU59" i="15"/>
  <c r="BU60" i="15"/>
  <c r="BU61" i="15"/>
  <c r="BU62" i="15"/>
  <c r="BU63" i="15"/>
  <c r="BU66" i="15"/>
  <c r="BU67" i="15"/>
  <c r="BU68" i="15"/>
  <c r="BU69" i="15"/>
  <c r="BU70" i="15"/>
  <c r="BU73" i="15"/>
  <c r="BU74" i="15"/>
  <c r="BU75" i="15"/>
  <c r="BU76" i="15"/>
  <c r="BU77" i="15"/>
  <c r="BU80" i="15"/>
  <c r="BU81" i="15"/>
  <c r="BU82" i="15"/>
  <c r="BU83" i="15"/>
  <c r="BU84" i="15"/>
  <c r="BU87" i="15"/>
  <c r="BU88" i="15"/>
  <c r="BU89" i="15"/>
  <c r="BU90" i="15"/>
  <c r="BU91" i="15"/>
  <c r="BU101" i="15"/>
  <c r="BU102" i="15"/>
  <c r="BU103" i="15"/>
  <c r="BU104" i="15"/>
  <c r="BU105" i="15"/>
  <c r="BU108" i="15"/>
  <c r="BU109" i="15"/>
  <c r="BU110" i="15"/>
  <c r="BU111" i="15"/>
  <c r="BU112" i="15"/>
  <c r="BU122" i="15"/>
  <c r="BU123" i="15"/>
  <c r="BU124" i="15"/>
  <c r="BU125" i="15"/>
  <c r="BU126" i="15"/>
  <c r="BU129" i="15"/>
  <c r="BU130" i="15"/>
  <c r="BU131" i="15"/>
  <c r="BU132" i="15"/>
  <c r="BU133" i="15"/>
  <c r="BU143" i="15"/>
  <c r="BU144" i="15"/>
  <c r="BU145" i="15"/>
  <c r="BU146" i="15"/>
  <c r="BU147" i="15"/>
  <c r="BU150" i="15"/>
  <c r="BU151" i="15"/>
  <c r="BU152" i="15"/>
  <c r="BU153" i="15"/>
  <c r="BU154" i="15"/>
  <c r="BU10" i="14"/>
  <c r="BU11" i="14"/>
  <c r="BU12" i="14"/>
  <c r="BU13" i="14"/>
  <c r="BU14" i="14"/>
  <c r="BU17" i="14"/>
  <c r="BU18" i="14"/>
  <c r="BU19" i="14"/>
  <c r="BU20" i="14"/>
  <c r="BU21" i="14"/>
  <c r="BU24" i="14"/>
  <c r="BU25" i="14"/>
  <c r="BU26" i="14"/>
  <c r="BU27" i="14"/>
  <c r="BU28" i="14"/>
  <c r="BU31" i="14"/>
  <c r="BU32" i="14"/>
  <c r="BU33" i="14"/>
  <c r="BU34" i="14"/>
  <c r="BU35" i="14"/>
  <c r="BU38" i="14"/>
  <c r="BU39" i="14"/>
  <c r="BU40" i="14"/>
  <c r="BU41" i="14"/>
  <c r="BU42" i="14"/>
  <c r="BU45" i="14"/>
  <c r="BU46" i="14"/>
  <c r="BU47" i="14"/>
  <c r="BU48" i="14"/>
  <c r="BU49" i="14"/>
  <c r="BU52" i="14"/>
  <c r="BU53" i="14"/>
  <c r="BU54" i="14"/>
  <c r="BU55" i="14"/>
  <c r="BU56" i="14"/>
  <c r="BU59" i="14"/>
  <c r="BU60" i="14"/>
  <c r="BU61" i="14"/>
  <c r="BU62" i="14"/>
  <c r="BU63" i="14"/>
  <c r="BU66" i="14"/>
  <c r="BU67" i="14"/>
  <c r="BU68" i="14"/>
  <c r="BU69" i="14"/>
  <c r="BU70" i="14"/>
  <c r="BU73" i="14"/>
  <c r="BU74" i="14"/>
  <c r="BU75" i="14"/>
  <c r="BU76" i="14"/>
  <c r="BU77" i="14"/>
  <c r="BU80" i="14"/>
  <c r="BU81" i="14"/>
  <c r="BU82" i="14"/>
  <c r="BU83" i="14"/>
  <c r="BU84" i="14"/>
  <c r="BU87" i="14"/>
  <c r="BU88" i="14"/>
  <c r="BU89" i="14"/>
  <c r="BU90" i="14"/>
  <c r="BU91" i="14"/>
  <c r="BU101" i="14"/>
  <c r="BU102" i="14"/>
  <c r="BU103" i="14"/>
  <c r="BU104" i="14"/>
  <c r="BU105" i="14"/>
  <c r="BU108" i="14"/>
  <c r="BU109" i="14"/>
  <c r="BU110" i="14"/>
  <c r="BU111" i="14"/>
  <c r="BU112" i="14"/>
  <c r="BU122" i="14"/>
  <c r="BU123" i="14"/>
  <c r="BU124" i="14"/>
  <c r="BU125" i="14"/>
  <c r="BU126" i="14"/>
  <c r="BU129" i="14"/>
  <c r="BU130" i="14"/>
  <c r="BU131" i="14"/>
  <c r="BU132" i="14"/>
  <c r="BU133" i="14"/>
  <c r="BU143" i="14"/>
  <c r="BU144" i="14"/>
  <c r="BU145" i="14"/>
  <c r="BU146" i="14"/>
  <c r="BU147" i="14"/>
  <c r="BU150" i="14"/>
  <c r="BU151" i="14"/>
  <c r="BU152" i="14"/>
  <c r="BU153" i="14"/>
  <c r="BU154" i="14"/>
  <c r="BU10" i="13"/>
  <c r="BU11" i="13"/>
  <c r="BU12" i="13"/>
  <c r="BU13" i="13"/>
  <c r="BU14" i="13"/>
  <c r="BU17" i="13"/>
  <c r="BU18" i="13"/>
  <c r="BU19" i="13"/>
  <c r="BU20" i="13"/>
  <c r="BU21" i="13"/>
  <c r="BU24" i="13"/>
  <c r="BU25" i="13"/>
  <c r="BU26" i="13"/>
  <c r="BU27" i="13"/>
  <c r="BU28" i="13"/>
  <c r="BU31" i="13"/>
  <c r="BU32" i="13"/>
  <c r="BU33" i="13"/>
  <c r="BU34" i="13"/>
  <c r="BU35" i="13"/>
  <c r="BU38" i="13"/>
  <c r="BU39" i="13"/>
  <c r="BU40" i="13"/>
  <c r="BU41" i="13"/>
  <c r="BU42" i="13"/>
  <c r="BU45" i="13"/>
  <c r="BU46" i="13"/>
  <c r="BU47" i="13"/>
  <c r="BU48" i="13"/>
  <c r="BU49" i="13"/>
  <c r="BU52" i="13"/>
  <c r="BU53" i="13"/>
  <c r="BU54" i="13"/>
  <c r="BU55" i="13"/>
  <c r="BU56" i="13"/>
  <c r="BU59" i="13"/>
  <c r="BU60" i="13"/>
  <c r="BU61" i="13"/>
  <c r="BU62" i="13"/>
  <c r="BU63" i="13"/>
  <c r="BU66" i="13"/>
  <c r="BU67" i="13"/>
  <c r="BU68" i="13"/>
  <c r="BU69" i="13"/>
  <c r="BU70" i="13"/>
  <c r="BU73" i="13"/>
  <c r="BU74" i="13"/>
  <c r="BU75" i="13"/>
  <c r="BU76" i="13"/>
  <c r="BU77" i="13"/>
  <c r="BU87" i="13"/>
  <c r="BU88" i="13"/>
  <c r="BU89" i="13"/>
  <c r="BU90" i="13"/>
  <c r="BU91" i="13"/>
  <c r="BU94" i="13"/>
  <c r="BU95" i="13"/>
  <c r="BU96" i="13"/>
  <c r="BU97" i="13"/>
  <c r="BU98" i="13"/>
  <c r="BU101" i="13"/>
  <c r="BU102" i="13"/>
  <c r="BU103" i="13"/>
  <c r="BU104" i="13"/>
  <c r="BU105" i="13"/>
  <c r="BU108" i="13"/>
  <c r="BU109" i="13"/>
  <c r="BU110" i="13"/>
  <c r="BU111" i="13"/>
  <c r="BU112" i="13"/>
  <c r="BU122" i="13"/>
  <c r="BU123" i="13"/>
  <c r="BU124" i="13"/>
  <c r="BU125" i="13"/>
  <c r="BU126" i="13"/>
  <c r="BU129" i="13"/>
  <c r="BU130" i="13"/>
  <c r="BU131" i="13"/>
  <c r="BU132" i="13"/>
  <c r="BU133" i="13"/>
  <c r="BU143" i="13"/>
  <c r="BU144" i="13"/>
  <c r="BU145" i="13"/>
  <c r="BU146" i="13"/>
  <c r="BU147" i="13"/>
  <c r="BU150" i="13"/>
  <c r="BU151" i="13"/>
  <c r="BU152" i="13"/>
  <c r="BU153" i="13"/>
  <c r="BU154" i="13"/>
  <c r="AN157" i="13"/>
  <c r="AN158" i="13"/>
  <c r="AN159" i="13"/>
  <c r="AN160" i="13"/>
  <c r="AN161" i="13"/>
  <c r="AN162" i="13"/>
  <c r="BU10" i="11"/>
  <c r="BU11" i="11"/>
  <c r="BU12" i="11"/>
  <c r="BU13" i="11"/>
  <c r="BU14" i="11"/>
  <c r="BU17" i="11"/>
  <c r="BU18" i="11"/>
  <c r="BU19" i="11"/>
  <c r="BU20" i="11"/>
  <c r="BU21" i="11"/>
  <c r="BU24" i="11"/>
  <c r="BU25" i="11"/>
  <c r="BU26" i="11"/>
  <c r="BU27" i="11"/>
  <c r="BU28" i="11"/>
  <c r="BU31" i="11"/>
  <c r="BU32" i="11"/>
  <c r="BU33" i="11"/>
  <c r="BU34" i="11"/>
  <c r="BU35" i="11"/>
  <c r="BU38" i="11"/>
  <c r="BU39" i="11"/>
  <c r="BU40" i="11"/>
  <c r="BU41" i="11"/>
  <c r="BU42" i="11"/>
  <c r="BU45" i="11"/>
  <c r="BU46" i="11"/>
  <c r="BU47" i="11"/>
  <c r="BU48" i="11"/>
  <c r="BU49" i="11"/>
  <c r="BU52" i="11"/>
  <c r="BU53" i="11"/>
  <c r="BU54" i="11"/>
  <c r="BU55" i="11"/>
  <c r="BU56" i="11"/>
  <c r="BU59" i="11"/>
  <c r="BU60" i="11"/>
  <c r="BU61" i="11"/>
  <c r="BU62" i="11"/>
  <c r="BU63" i="11"/>
  <c r="BU66" i="11"/>
  <c r="BU67" i="11"/>
  <c r="BU68" i="11"/>
  <c r="BU69" i="11"/>
  <c r="BU70" i="11"/>
  <c r="BU73" i="11"/>
  <c r="BU74" i="11"/>
  <c r="BU75" i="11"/>
  <c r="BU76" i="11"/>
  <c r="BU77" i="11"/>
  <c r="BU87" i="11"/>
  <c r="BU88" i="11"/>
  <c r="BU89" i="11"/>
  <c r="BU90" i="11"/>
  <c r="BU91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9" i="11"/>
  <c r="BU130" i="11"/>
  <c r="BU131" i="11"/>
  <c r="BU132" i="11"/>
  <c r="BU133" i="11"/>
  <c r="BU143" i="11"/>
  <c r="BU144" i="11"/>
  <c r="BU145" i="11"/>
  <c r="BU146" i="11"/>
  <c r="BU147" i="11"/>
  <c r="BU150" i="11"/>
  <c r="BU151" i="11"/>
  <c r="BU152" i="11"/>
  <c r="BU153" i="11"/>
  <c r="BU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BT10" i="13"/>
  <c r="BT11" i="13"/>
  <c r="BT12" i="13"/>
  <c r="BT13" i="13"/>
  <c r="BT14" i="13"/>
  <c r="BT17" i="13"/>
  <c r="BT18" i="13"/>
  <c r="BT19" i="13"/>
  <c r="BT20" i="13"/>
  <c r="BT21" i="13"/>
  <c r="BT24" i="13"/>
  <c r="BT25" i="13"/>
  <c r="BT26" i="13"/>
  <c r="BT27" i="13"/>
  <c r="BT28" i="13"/>
  <c r="BT31" i="13"/>
  <c r="BT32" i="13"/>
  <c r="BT33" i="13"/>
  <c r="BT34" i="13"/>
  <c r="BT35" i="13"/>
  <c r="BT38" i="13"/>
  <c r="BT39" i="13"/>
  <c r="BT40" i="13"/>
  <c r="BT41" i="13"/>
  <c r="BT42" i="13"/>
  <c r="BT45" i="13"/>
  <c r="BT46" i="13"/>
  <c r="BT47" i="13"/>
  <c r="BT48" i="13"/>
  <c r="BT49" i="13"/>
  <c r="BT52" i="13"/>
  <c r="BT53" i="13"/>
  <c r="BT54" i="13"/>
  <c r="BT55" i="13"/>
  <c r="BT56" i="13"/>
  <c r="BT59" i="13"/>
  <c r="BT60" i="13"/>
  <c r="BT61" i="13"/>
  <c r="BT62" i="13"/>
  <c r="BT63" i="13"/>
  <c r="BT66" i="13"/>
  <c r="BT67" i="13"/>
  <c r="BT68" i="13"/>
  <c r="BT69" i="13"/>
  <c r="BT70" i="13"/>
  <c r="BT73" i="13"/>
  <c r="BT74" i="13"/>
  <c r="BT75" i="13"/>
  <c r="BT76" i="13"/>
  <c r="BT77" i="13"/>
  <c r="BT87" i="13"/>
  <c r="BT88" i="13"/>
  <c r="BT89" i="13"/>
  <c r="BT90" i="13"/>
  <c r="BT91" i="13"/>
  <c r="BT94" i="13"/>
  <c r="BT95" i="13"/>
  <c r="BT96" i="13"/>
  <c r="BT97" i="13"/>
  <c r="BT98" i="13"/>
  <c r="BT101" i="13"/>
  <c r="BT102" i="13"/>
  <c r="BT103" i="13"/>
  <c r="BT104" i="13"/>
  <c r="BT105" i="13"/>
  <c r="BT108" i="13"/>
  <c r="BT109" i="13"/>
  <c r="BT110" i="13"/>
  <c r="BT111" i="13"/>
  <c r="BT112" i="13"/>
  <c r="BT122" i="13"/>
  <c r="BT123" i="13"/>
  <c r="BT124" i="13"/>
  <c r="BT125" i="13"/>
  <c r="BT126" i="13"/>
  <c r="BT129" i="13"/>
  <c r="BT130" i="13"/>
  <c r="BT131" i="13"/>
  <c r="BT132" i="13"/>
  <c r="BT133" i="13"/>
  <c r="BT143" i="13"/>
  <c r="BT144" i="13"/>
  <c r="BT145" i="13"/>
  <c r="BT146" i="13"/>
  <c r="BT147" i="13"/>
  <c r="BT150" i="13"/>
  <c r="BT151" i="13"/>
  <c r="BT152" i="13"/>
  <c r="BT153" i="13"/>
  <c r="BT154" i="13"/>
  <c r="BT10" i="14"/>
  <c r="BT11" i="14"/>
  <c r="BT12" i="14"/>
  <c r="BT13" i="14"/>
  <c r="BT14" i="14"/>
  <c r="BT17" i="14"/>
  <c r="BT18" i="14"/>
  <c r="BT19" i="14"/>
  <c r="BT20" i="14"/>
  <c r="BT21" i="14"/>
  <c r="BT24" i="14"/>
  <c r="BT25" i="14"/>
  <c r="BT26" i="14"/>
  <c r="BT27" i="14"/>
  <c r="BT28" i="14"/>
  <c r="BT31" i="14"/>
  <c r="BT32" i="14"/>
  <c r="BT33" i="14"/>
  <c r="BT34" i="14"/>
  <c r="BT35" i="14"/>
  <c r="BT38" i="14"/>
  <c r="BT39" i="14"/>
  <c r="BT40" i="14"/>
  <c r="BT41" i="14"/>
  <c r="BT42" i="14"/>
  <c r="BT45" i="14"/>
  <c r="BT46" i="14"/>
  <c r="BT47" i="14"/>
  <c r="BT48" i="14"/>
  <c r="BT49" i="14"/>
  <c r="BT52" i="14"/>
  <c r="BT53" i="14"/>
  <c r="BT54" i="14"/>
  <c r="BT55" i="14"/>
  <c r="BT56" i="14"/>
  <c r="BT59" i="14"/>
  <c r="BT60" i="14"/>
  <c r="BT61" i="14"/>
  <c r="BT62" i="14"/>
  <c r="BT63" i="14"/>
  <c r="BT66" i="14"/>
  <c r="BT67" i="14"/>
  <c r="BT68" i="14"/>
  <c r="BT69" i="14"/>
  <c r="BT70" i="14"/>
  <c r="BT73" i="14"/>
  <c r="BT74" i="14"/>
  <c r="BT75" i="14"/>
  <c r="BT76" i="14"/>
  <c r="BT77" i="14"/>
  <c r="BT80" i="14"/>
  <c r="BT81" i="14"/>
  <c r="BT82" i="14"/>
  <c r="BT83" i="14"/>
  <c r="BT84" i="14"/>
  <c r="BT87" i="14"/>
  <c r="BT88" i="14"/>
  <c r="BT89" i="14"/>
  <c r="BT90" i="14"/>
  <c r="BT91" i="14"/>
  <c r="BT101" i="14"/>
  <c r="BT102" i="14"/>
  <c r="BT103" i="14"/>
  <c r="BT104" i="14"/>
  <c r="BT105" i="14"/>
  <c r="BT108" i="14"/>
  <c r="BT109" i="14"/>
  <c r="BT110" i="14"/>
  <c r="BT111" i="14"/>
  <c r="BT112" i="14"/>
  <c r="BT122" i="14"/>
  <c r="BT123" i="14"/>
  <c r="BT124" i="14"/>
  <c r="BT125" i="14"/>
  <c r="BT126" i="14"/>
  <c r="BT129" i="14"/>
  <c r="BT130" i="14"/>
  <c r="BT131" i="14"/>
  <c r="BT132" i="14"/>
  <c r="BT133" i="14"/>
  <c r="BT143" i="14"/>
  <c r="BT144" i="14"/>
  <c r="BT145" i="14"/>
  <c r="BT146" i="14"/>
  <c r="BT147" i="14"/>
  <c r="BT150" i="14"/>
  <c r="BT151" i="14"/>
  <c r="BT152" i="14"/>
  <c r="BT153" i="14"/>
  <c r="BT154" i="14"/>
  <c r="BT10" i="15"/>
  <c r="BT11" i="15"/>
  <c r="BT12" i="15"/>
  <c r="BT13" i="15"/>
  <c r="BT14" i="15"/>
  <c r="BT17" i="15"/>
  <c r="BT18" i="15"/>
  <c r="BT19" i="15"/>
  <c r="BT20" i="15"/>
  <c r="BT21" i="15"/>
  <c r="BT24" i="15"/>
  <c r="BT25" i="15"/>
  <c r="BT26" i="15"/>
  <c r="BT27" i="15"/>
  <c r="BT28" i="15"/>
  <c r="BT31" i="15"/>
  <c r="BT32" i="15"/>
  <c r="BT33" i="15"/>
  <c r="BT34" i="15"/>
  <c r="BT35" i="15"/>
  <c r="BT38" i="15"/>
  <c r="BT39" i="15"/>
  <c r="BT40" i="15"/>
  <c r="BT41" i="15"/>
  <c r="BT42" i="15"/>
  <c r="BT45" i="15"/>
  <c r="BT46" i="15"/>
  <c r="BT47" i="15"/>
  <c r="BT48" i="15"/>
  <c r="BT49" i="15"/>
  <c r="BT52" i="15"/>
  <c r="BT53" i="15"/>
  <c r="BT54" i="15"/>
  <c r="BT55" i="15"/>
  <c r="BT56" i="15"/>
  <c r="BT59" i="15"/>
  <c r="BT60" i="15"/>
  <c r="BT61" i="15"/>
  <c r="BT62" i="15"/>
  <c r="BT63" i="15"/>
  <c r="BT66" i="15"/>
  <c r="BT67" i="15"/>
  <c r="BT68" i="15"/>
  <c r="BT69" i="15"/>
  <c r="BT70" i="15"/>
  <c r="BT73" i="15"/>
  <c r="BT74" i="15"/>
  <c r="BT75" i="15"/>
  <c r="BT76" i="15"/>
  <c r="BT77" i="15"/>
  <c r="BT80" i="15"/>
  <c r="BT81" i="15"/>
  <c r="BT82" i="15"/>
  <c r="BT83" i="15"/>
  <c r="BT84" i="15"/>
  <c r="BT87" i="15"/>
  <c r="BT88" i="15"/>
  <c r="BT89" i="15"/>
  <c r="BT90" i="15"/>
  <c r="BT91" i="15"/>
  <c r="BT101" i="15"/>
  <c r="BT102" i="15"/>
  <c r="BT103" i="15"/>
  <c r="BT104" i="15"/>
  <c r="BT105" i="15"/>
  <c r="BT108" i="15"/>
  <c r="BT109" i="15"/>
  <c r="BT110" i="15"/>
  <c r="BT111" i="15"/>
  <c r="BT112" i="15"/>
  <c r="BT122" i="15"/>
  <c r="BT123" i="15"/>
  <c r="BT124" i="15"/>
  <c r="BT125" i="15"/>
  <c r="BT126" i="15"/>
  <c r="BT129" i="15"/>
  <c r="BT130" i="15"/>
  <c r="BT131" i="15"/>
  <c r="BT132" i="15"/>
  <c r="BT133" i="15"/>
  <c r="BT143" i="15"/>
  <c r="BT144" i="15"/>
  <c r="BT145" i="15"/>
  <c r="BT146" i="15"/>
  <c r="BT147" i="15"/>
  <c r="BT150" i="15"/>
  <c r="BT151" i="15"/>
  <c r="BT152" i="15"/>
  <c r="BT153" i="15"/>
  <c r="BT154" i="15"/>
  <c r="BT10" i="11"/>
  <c r="BT11" i="11"/>
  <c r="BT12" i="11"/>
  <c r="BT13" i="11"/>
  <c r="BT14" i="11"/>
  <c r="BT17" i="11"/>
  <c r="BT18" i="11"/>
  <c r="BT19" i="11"/>
  <c r="BT20" i="11"/>
  <c r="BT21" i="11"/>
  <c r="BT24" i="11"/>
  <c r="BT25" i="11"/>
  <c r="BT26" i="11"/>
  <c r="BT27" i="11"/>
  <c r="BT28" i="11"/>
  <c r="BT31" i="11"/>
  <c r="BT32" i="11"/>
  <c r="BT33" i="11"/>
  <c r="BT34" i="11"/>
  <c r="BT35" i="11"/>
  <c r="BT38" i="11"/>
  <c r="BT39" i="11"/>
  <c r="BT40" i="11"/>
  <c r="BT41" i="11"/>
  <c r="BT42" i="11"/>
  <c r="BT45" i="11"/>
  <c r="BT46" i="11"/>
  <c r="BT47" i="11"/>
  <c r="BT48" i="11"/>
  <c r="BT49" i="11"/>
  <c r="BT52" i="11"/>
  <c r="BT53" i="11"/>
  <c r="BT54" i="11"/>
  <c r="BT55" i="11"/>
  <c r="BT56" i="11"/>
  <c r="BT59" i="11"/>
  <c r="BT60" i="11"/>
  <c r="BT61" i="11"/>
  <c r="BT62" i="11"/>
  <c r="BT63" i="11"/>
  <c r="BT66" i="11"/>
  <c r="BT67" i="11"/>
  <c r="BT68" i="11"/>
  <c r="BT69" i="11"/>
  <c r="BT70" i="11"/>
  <c r="BT73" i="11"/>
  <c r="BT74" i="11"/>
  <c r="BT75" i="11"/>
  <c r="BT76" i="11"/>
  <c r="BT77" i="11"/>
  <c r="BT87" i="11"/>
  <c r="BT88" i="11"/>
  <c r="BT89" i="11"/>
  <c r="BT90" i="11"/>
  <c r="BT91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9" i="11"/>
  <c r="BT130" i="11"/>
  <c r="BT131" i="11"/>
  <c r="BT132" i="11"/>
  <c r="BT133" i="11"/>
  <c r="BT143" i="11"/>
  <c r="BT144" i="11"/>
  <c r="BT145" i="11"/>
  <c r="BT146" i="11"/>
  <c r="BT147" i="11"/>
  <c r="BT150" i="11"/>
  <c r="BT151" i="11"/>
  <c r="BT152" i="11"/>
  <c r="BT153" i="11"/>
  <c r="BT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BS10" i="13"/>
  <c r="AK80" i="13"/>
  <c r="AK81" i="13"/>
  <c r="AK82" i="13"/>
  <c r="AK83" i="13"/>
  <c r="AK84" i="13"/>
  <c r="AK81" i="11"/>
  <c r="AK82" i="11"/>
  <c r="AK83" i="11"/>
  <c r="AK84" i="11"/>
  <c r="AJ80" i="1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BS154" i="11"/>
  <c r="BS153" i="11"/>
  <c r="BS152" i="11"/>
  <c r="BS151" i="11"/>
  <c r="BS150" i="11"/>
  <c r="BS147" i="11"/>
  <c r="BS146" i="11"/>
  <c r="BS145" i="11"/>
  <c r="BS144" i="11"/>
  <c r="BS143" i="11"/>
  <c r="BS133" i="11"/>
  <c r="BS132" i="11"/>
  <c r="BS131" i="11"/>
  <c r="BS130" i="11"/>
  <c r="BS129" i="11"/>
  <c r="BS126" i="11"/>
  <c r="BS125" i="11"/>
  <c r="BS124" i="11"/>
  <c r="BS123" i="11"/>
  <c r="BS122" i="11"/>
  <c r="BS112" i="11"/>
  <c r="BS111" i="11"/>
  <c r="BS110" i="11"/>
  <c r="BS109" i="11"/>
  <c r="BS108" i="11"/>
  <c r="BS105" i="11"/>
  <c r="BS104" i="11"/>
  <c r="BS103" i="11"/>
  <c r="BS102" i="11"/>
  <c r="BS101" i="11"/>
  <c r="BS98" i="11"/>
  <c r="BS97" i="11"/>
  <c r="BS96" i="11"/>
  <c r="BS95" i="11"/>
  <c r="BS94" i="11"/>
  <c r="BS91" i="11"/>
  <c r="BS90" i="11"/>
  <c r="BS89" i="11"/>
  <c r="BS88" i="11"/>
  <c r="BS87" i="11"/>
  <c r="BS77" i="11"/>
  <c r="BS76" i="11"/>
  <c r="BS75" i="11"/>
  <c r="BS74" i="11"/>
  <c r="BS73" i="11"/>
  <c r="BS70" i="11"/>
  <c r="BS69" i="11"/>
  <c r="BS68" i="11"/>
  <c r="BS67" i="11"/>
  <c r="BS66" i="11"/>
  <c r="BS63" i="11"/>
  <c r="BS62" i="11"/>
  <c r="BS61" i="11"/>
  <c r="BS60" i="11"/>
  <c r="BS59" i="11"/>
  <c r="BS56" i="11"/>
  <c r="BS55" i="11"/>
  <c r="BS54" i="11"/>
  <c r="BS53" i="11"/>
  <c r="BS52" i="11"/>
  <c r="BS49" i="11"/>
  <c r="BS48" i="11"/>
  <c r="BS47" i="11"/>
  <c r="BS46" i="11"/>
  <c r="BS45" i="11"/>
  <c r="BS42" i="11"/>
  <c r="BS41" i="11"/>
  <c r="BS40" i="11"/>
  <c r="BS39" i="11"/>
  <c r="BS38" i="11"/>
  <c r="BS35" i="11"/>
  <c r="BS34" i="11"/>
  <c r="BS33" i="11"/>
  <c r="BS32" i="11"/>
  <c r="BS31" i="11"/>
  <c r="BS28" i="11"/>
  <c r="BS27" i="11"/>
  <c r="BS26" i="11"/>
  <c r="BS25" i="11"/>
  <c r="BS24" i="11"/>
  <c r="BS21" i="11"/>
  <c r="BS20" i="11"/>
  <c r="BS19" i="11"/>
  <c r="BS18" i="11"/>
  <c r="BS17" i="11"/>
  <c r="BS14" i="11"/>
  <c r="BS13" i="11"/>
  <c r="BS12" i="11"/>
  <c r="BS11" i="11"/>
  <c r="BS10" i="11"/>
  <c r="BS154" i="13"/>
  <c r="BS153" i="13"/>
  <c r="BS152" i="13"/>
  <c r="BS151" i="13"/>
  <c r="BS150" i="13"/>
  <c r="BS147" i="13"/>
  <c r="BS146" i="13"/>
  <c r="BS145" i="13"/>
  <c r="BS144" i="13"/>
  <c r="BS143" i="13"/>
  <c r="BS133" i="13"/>
  <c r="BS132" i="13"/>
  <c r="BS131" i="13"/>
  <c r="BS130" i="13"/>
  <c r="BS129" i="13"/>
  <c r="BS126" i="13"/>
  <c r="BS125" i="13"/>
  <c r="BS124" i="13"/>
  <c r="BS123" i="13"/>
  <c r="BS122" i="13"/>
  <c r="BS112" i="13"/>
  <c r="BS111" i="13"/>
  <c r="BS110" i="13"/>
  <c r="BS109" i="13"/>
  <c r="BS108" i="13"/>
  <c r="BS105" i="13"/>
  <c r="BS104" i="13"/>
  <c r="BS103" i="13"/>
  <c r="BS102" i="13"/>
  <c r="BS101" i="13"/>
  <c r="BS98" i="13"/>
  <c r="BS97" i="13"/>
  <c r="BS96" i="13"/>
  <c r="BS95" i="13"/>
  <c r="BS94" i="13"/>
  <c r="BS91" i="13"/>
  <c r="BS90" i="13"/>
  <c r="BS89" i="13"/>
  <c r="BS88" i="13"/>
  <c r="BS87" i="13"/>
  <c r="BS77" i="13"/>
  <c r="BS76" i="13"/>
  <c r="BS75" i="13"/>
  <c r="BS74" i="13"/>
  <c r="BS73" i="13"/>
  <c r="BS70" i="13"/>
  <c r="BS69" i="13"/>
  <c r="BS68" i="13"/>
  <c r="BS67" i="13"/>
  <c r="BS66" i="13"/>
  <c r="BS63" i="13"/>
  <c r="BS62" i="13"/>
  <c r="BS61" i="13"/>
  <c r="BS60" i="13"/>
  <c r="BS59" i="13"/>
  <c r="BS56" i="13"/>
  <c r="BS55" i="13"/>
  <c r="BS54" i="13"/>
  <c r="BS53" i="13"/>
  <c r="BS52" i="13"/>
  <c r="BS49" i="13"/>
  <c r="BS48" i="13"/>
  <c r="BS47" i="13"/>
  <c r="BS46" i="13"/>
  <c r="BS45" i="13"/>
  <c r="BS42" i="13"/>
  <c r="BS41" i="13"/>
  <c r="BS40" i="13"/>
  <c r="BS39" i="13"/>
  <c r="BS38" i="13"/>
  <c r="BS35" i="13"/>
  <c r="BS34" i="13"/>
  <c r="BS33" i="13"/>
  <c r="BS32" i="13"/>
  <c r="BS31" i="13"/>
  <c r="BS28" i="13"/>
  <c r="BS27" i="13"/>
  <c r="BS26" i="13"/>
  <c r="BS25" i="13"/>
  <c r="BS24" i="13"/>
  <c r="BS21" i="13"/>
  <c r="BS20" i="13"/>
  <c r="BS19" i="13"/>
  <c r="BS18" i="13"/>
  <c r="BS17" i="13"/>
  <c r="BS14" i="13"/>
  <c r="BS13" i="13"/>
  <c r="BS12" i="13"/>
  <c r="BS11" i="13"/>
  <c r="BS154" i="14"/>
  <c r="BS153" i="14"/>
  <c r="BS152" i="14"/>
  <c r="BS151" i="14"/>
  <c r="BS150" i="14"/>
  <c r="BS147" i="14"/>
  <c r="BS146" i="14"/>
  <c r="BS145" i="14"/>
  <c r="BS144" i="14"/>
  <c r="BS143" i="14"/>
  <c r="BS133" i="14"/>
  <c r="BS132" i="14"/>
  <c r="BS131" i="14"/>
  <c r="BS130" i="14"/>
  <c r="BS129" i="14"/>
  <c r="BS126" i="14"/>
  <c r="BS125" i="14"/>
  <c r="BS124" i="14"/>
  <c r="BS123" i="14"/>
  <c r="BS122" i="14"/>
  <c r="BS112" i="14"/>
  <c r="BS111" i="14"/>
  <c r="BS110" i="14"/>
  <c r="BS109" i="14"/>
  <c r="BS108" i="14"/>
  <c r="BS105" i="14"/>
  <c r="BS104" i="14"/>
  <c r="BS103" i="14"/>
  <c r="BS102" i="14"/>
  <c r="BS101" i="14"/>
  <c r="BS91" i="14"/>
  <c r="BS90" i="14"/>
  <c r="BS89" i="14"/>
  <c r="BS88" i="14"/>
  <c r="BS87" i="14"/>
  <c r="BS84" i="14"/>
  <c r="BS83" i="14"/>
  <c r="BS82" i="14"/>
  <c r="BS81" i="14"/>
  <c r="BS80" i="14"/>
  <c r="BS77" i="14"/>
  <c r="BS76" i="14"/>
  <c r="BS75" i="14"/>
  <c r="BS74" i="14"/>
  <c r="BS73" i="14"/>
  <c r="BS70" i="14"/>
  <c r="BS69" i="14"/>
  <c r="BS68" i="14"/>
  <c r="BS67" i="14"/>
  <c r="BS66" i="14"/>
  <c r="BS63" i="14"/>
  <c r="BS62" i="14"/>
  <c r="BS61" i="14"/>
  <c r="BS60" i="14"/>
  <c r="BS59" i="14"/>
  <c r="BS56" i="14"/>
  <c r="BS55" i="14"/>
  <c r="BS54" i="14"/>
  <c r="BS53" i="14"/>
  <c r="BS52" i="14"/>
  <c r="BS49" i="14"/>
  <c r="BS48" i="14"/>
  <c r="BS47" i="14"/>
  <c r="BS46" i="14"/>
  <c r="BS45" i="14"/>
  <c r="BS42" i="14"/>
  <c r="BS41" i="14"/>
  <c r="BS40" i="14"/>
  <c r="BS39" i="14"/>
  <c r="BS38" i="14"/>
  <c r="BS35" i="14"/>
  <c r="BS34" i="14"/>
  <c r="BS33" i="14"/>
  <c r="BS32" i="14"/>
  <c r="BS31" i="14"/>
  <c r="BS28" i="14"/>
  <c r="BS27" i="14"/>
  <c r="BS26" i="14"/>
  <c r="BS25" i="14"/>
  <c r="BS24" i="14"/>
  <c r="BS21" i="14"/>
  <c r="BS20" i="14"/>
  <c r="BS19" i="14"/>
  <c r="BS18" i="14"/>
  <c r="BS17" i="14"/>
  <c r="BS14" i="14"/>
  <c r="BS13" i="14"/>
  <c r="BS12" i="14"/>
  <c r="BS11" i="14"/>
  <c r="BS10" i="14"/>
  <c r="BS154" i="15"/>
  <c r="BS153" i="15"/>
  <c r="BS152" i="15"/>
  <c r="BS151" i="15"/>
  <c r="BS150" i="15"/>
  <c r="BS147" i="15"/>
  <c r="BS146" i="15"/>
  <c r="BS145" i="15"/>
  <c r="BS144" i="15"/>
  <c r="BS143" i="15"/>
  <c r="BS133" i="15"/>
  <c r="BS132" i="15"/>
  <c r="BS131" i="15"/>
  <c r="BS130" i="15"/>
  <c r="BS129" i="15"/>
  <c r="BS126" i="15"/>
  <c r="BS125" i="15"/>
  <c r="BS124" i="15"/>
  <c r="BS123" i="15"/>
  <c r="BS122" i="15"/>
  <c r="BS112" i="15"/>
  <c r="BS111" i="15"/>
  <c r="BS110" i="15"/>
  <c r="BS109" i="15"/>
  <c r="BS108" i="15"/>
  <c r="BS105" i="15"/>
  <c r="BS104" i="15"/>
  <c r="BS103" i="15"/>
  <c r="BS102" i="15"/>
  <c r="BS101" i="15"/>
  <c r="BS91" i="15"/>
  <c r="BS90" i="15"/>
  <c r="BS89" i="15"/>
  <c r="BS88" i="15"/>
  <c r="BS87" i="15"/>
  <c r="BS84" i="15"/>
  <c r="BS83" i="15"/>
  <c r="BS82" i="15"/>
  <c r="BS81" i="15"/>
  <c r="BS80" i="15"/>
  <c r="BS77" i="15"/>
  <c r="BS76" i="15"/>
  <c r="BS75" i="15"/>
  <c r="BS74" i="15"/>
  <c r="BS73" i="15"/>
  <c r="BS70" i="15"/>
  <c r="BS69" i="15"/>
  <c r="BS68" i="15"/>
  <c r="BS67" i="15"/>
  <c r="BS66" i="15"/>
  <c r="BS63" i="15"/>
  <c r="BS62" i="15"/>
  <c r="BS61" i="15"/>
  <c r="BS60" i="15"/>
  <c r="BS59" i="15"/>
  <c r="BS56" i="15"/>
  <c r="BS55" i="15"/>
  <c r="BS54" i="15"/>
  <c r="BS53" i="15"/>
  <c r="BS52" i="15"/>
  <c r="BS49" i="15"/>
  <c r="BS48" i="15"/>
  <c r="BS47" i="15"/>
  <c r="BS46" i="15"/>
  <c r="BS45" i="15"/>
  <c r="BS42" i="15"/>
  <c r="BS41" i="15"/>
  <c r="BS40" i="15"/>
  <c r="BS39" i="15"/>
  <c r="BS38" i="15"/>
  <c r="BS35" i="15"/>
  <c r="BS34" i="15"/>
  <c r="BS33" i="15"/>
  <c r="BS32" i="15"/>
  <c r="BS31" i="15"/>
  <c r="BS28" i="15"/>
  <c r="BS27" i="15"/>
  <c r="BS26" i="15"/>
  <c r="BS25" i="15"/>
  <c r="BS24" i="15"/>
  <c r="BS21" i="15"/>
  <c r="BS20" i="15"/>
  <c r="BS19" i="15"/>
  <c r="BS18" i="15"/>
  <c r="BS17" i="15"/>
  <c r="BS14" i="15"/>
  <c r="BS13" i="15"/>
  <c r="BS12" i="15"/>
  <c r="BS11" i="15"/>
  <c r="BS10" i="15"/>
  <c r="BG10" i="11"/>
  <c r="BG10" i="13"/>
  <c r="BG10" i="14"/>
  <c r="BG10" i="15"/>
  <c r="AK162" i="15"/>
  <c r="AK161" i="15"/>
  <c r="AK160" i="15"/>
  <c r="AK159" i="15"/>
  <c r="AK158" i="15"/>
  <c r="AK157" i="15"/>
  <c r="AK162" i="14"/>
  <c r="AK161" i="14"/>
  <c r="AK160" i="14"/>
  <c r="AK159" i="14"/>
  <c r="AK158" i="14"/>
  <c r="AK157" i="14"/>
  <c r="AK157" i="13"/>
  <c r="AK162" i="13"/>
  <c r="AK161" i="13"/>
  <c r="AK160" i="13"/>
  <c r="AK159" i="13"/>
  <c r="AK158" i="13"/>
  <c r="AK161" i="11"/>
  <c r="AK160" i="11"/>
  <c r="AK159" i="11"/>
  <c r="AK158" i="11"/>
  <c r="AK157" i="11"/>
  <c r="AI157" i="11"/>
  <c r="AJ157" i="11"/>
  <c r="BR10" i="15"/>
  <c r="BR11" i="15"/>
  <c r="BR12" i="15"/>
  <c r="BR13" i="15"/>
  <c r="BR14" i="15"/>
  <c r="BR17" i="15"/>
  <c r="BR18" i="15"/>
  <c r="BR19" i="15"/>
  <c r="BR20" i="15"/>
  <c r="BR21" i="15"/>
  <c r="BR24" i="15"/>
  <c r="BR25" i="15"/>
  <c r="BR26" i="15"/>
  <c r="BR27" i="15"/>
  <c r="BR28" i="15"/>
  <c r="BR31" i="15"/>
  <c r="BR32" i="15"/>
  <c r="BR33" i="15"/>
  <c r="BR34" i="15"/>
  <c r="BR35" i="15"/>
  <c r="BR38" i="15"/>
  <c r="BR39" i="15"/>
  <c r="BR40" i="15"/>
  <c r="BR41" i="15"/>
  <c r="BR42" i="15"/>
  <c r="BR45" i="15"/>
  <c r="BR46" i="15"/>
  <c r="BR47" i="15"/>
  <c r="BR48" i="15"/>
  <c r="BR49" i="15"/>
  <c r="BR52" i="15"/>
  <c r="BR53" i="15"/>
  <c r="BR54" i="15"/>
  <c r="BR55" i="15"/>
  <c r="BR56" i="15"/>
  <c r="BR59" i="15"/>
  <c r="BR60" i="15"/>
  <c r="BR61" i="15"/>
  <c r="BR62" i="15"/>
  <c r="BR63" i="15"/>
  <c r="BR66" i="15"/>
  <c r="BR67" i="15"/>
  <c r="BR68" i="15"/>
  <c r="BR69" i="15"/>
  <c r="BR70" i="15"/>
  <c r="BR73" i="15"/>
  <c r="BR74" i="15"/>
  <c r="BR75" i="15"/>
  <c r="BR76" i="15"/>
  <c r="BR77" i="15"/>
  <c r="BR80" i="15"/>
  <c r="BR81" i="15"/>
  <c r="BR82" i="15"/>
  <c r="BR83" i="15"/>
  <c r="BR84" i="15"/>
  <c r="BR87" i="15"/>
  <c r="BR88" i="15"/>
  <c r="BR89" i="15"/>
  <c r="BR90" i="15"/>
  <c r="BR91" i="15"/>
  <c r="BR101" i="15"/>
  <c r="BR102" i="15"/>
  <c r="BR103" i="15"/>
  <c r="BR104" i="15"/>
  <c r="BR105" i="15"/>
  <c r="BR108" i="15"/>
  <c r="BR109" i="15"/>
  <c r="BR110" i="15"/>
  <c r="BR111" i="15"/>
  <c r="BR112" i="15"/>
  <c r="BR122" i="15"/>
  <c r="BR123" i="15"/>
  <c r="BR124" i="15"/>
  <c r="BR125" i="15"/>
  <c r="BR126" i="15"/>
  <c r="BR129" i="15"/>
  <c r="BR130" i="15"/>
  <c r="BR131" i="15"/>
  <c r="BR132" i="15"/>
  <c r="BR133" i="15"/>
  <c r="BR143" i="15"/>
  <c r="BR144" i="15"/>
  <c r="BR145" i="15"/>
  <c r="BR146" i="15"/>
  <c r="BR147" i="15"/>
  <c r="BR150" i="15"/>
  <c r="BR151" i="15"/>
  <c r="BR152" i="15"/>
  <c r="BR153" i="15"/>
  <c r="BR154" i="15"/>
  <c r="BR154" i="14"/>
  <c r="BR153" i="14"/>
  <c r="BR152" i="14"/>
  <c r="BR151" i="14"/>
  <c r="BR150" i="14"/>
  <c r="BR147" i="14"/>
  <c r="BR146" i="14"/>
  <c r="BR145" i="14"/>
  <c r="BR144" i="14"/>
  <c r="BR143" i="14"/>
  <c r="BR133" i="14"/>
  <c r="BR132" i="14"/>
  <c r="BR131" i="14"/>
  <c r="BR130" i="14"/>
  <c r="BR129" i="14"/>
  <c r="BR126" i="14"/>
  <c r="BR125" i="14"/>
  <c r="BR124" i="14"/>
  <c r="BR123" i="14"/>
  <c r="BR122" i="14"/>
  <c r="BR112" i="14"/>
  <c r="BR111" i="14"/>
  <c r="BR110" i="14"/>
  <c r="BR109" i="14"/>
  <c r="BR108" i="14"/>
  <c r="BR105" i="14"/>
  <c r="BR104" i="14"/>
  <c r="BR103" i="14"/>
  <c r="BR102" i="14"/>
  <c r="BR101" i="14"/>
  <c r="BR91" i="14"/>
  <c r="BR90" i="14"/>
  <c r="BR89" i="14"/>
  <c r="BR88" i="14"/>
  <c r="BR87" i="14"/>
  <c r="BR84" i="14"/>
  <c r="BR83" i="14"/>
  <c r="BR82" i="14"/>
  <c r="BR81" i="14"/>
  <c r="BR80" i="14"/>
  <c r="BR77" i="14"/>
  <c r="BR76" i="14"/>
  <c r="BR75" i="14"/>
  <c r="BR74" i="14"/>
  <c r="BR73" i="14"/>
  <c r="BR70" i="14"/>
  <c r="BR69" i="14"/>
  <c r="BR68" i="14"/>
  <c r="BR67" i="14"/>
  <c r="BR66" i="14"/>
  <c r="BR63" i="14"/>
  <c r="BR62" i="14"/>
  <c r="BR61" i="14"/>
  <c r="BR60" i="14"/>
  <c r="BR59" i="14"/>
  <c r="BR56" i="14"/>
  <c r="BR55" i="14"/>
  <c r="BR54" i="14"/>
  <c r="BR53" i="14"/>
  <c r="BR52" i="14"/>
  <c r="BR49" i="14"/>
  <c r="BR48" i="14"/>
  <c r="BR47" i="14"/>
  <c r="BR46" i="14"/>
  <c r="BR45" i="14"/>
  <c r="BR42" i="14"/>
  <c r="BR41" i="14"/>
  <c r="BR40" i="14"/>
  <c r="BR39" i="14"/>
  <c r="BR38" i="14"/>
  <c r="BR35" i="14"/>
  <c r="BR34" i="14"/>
  <c r="BR33" i="14"/>
  <c r="BR32" i="14"/>
  <c r="BR31" i="14"/>
  <c r="BR28" i="14"/>
  <c r="BR27" i="14"/>
  <c r="BR26" i="14"/>
  <c r="BR25" i="14"/>
  <c r="BR24" i="14"/>
  <c r="BR21" i="14"/>
  <c r="BR20" i="14"/>
  <c r="BR19" i="14"/>
  <c r="BR18" i="14"/>
  <c r="BR17" i="14"/>
  <c r="BR14" i="14"/>
  <c r="BR13" i="14"/>
  <c r="BR12" i="14"/>
  <c r="BR11" i="14"/>
  <c r="BR10" i="14"/>
  <c r="BR154" i="11"/>
  <c r="BR153" i="11"/>
  <c r="BR152" i="11"/>
  <c r="BR151" i="11"/>
  <c r="BR150" i="11"/>
  <c r="BR147" i="11"/>
  <c r="BR146" i="11"/>
  <c r="BR145" i="11"/>
  <c r="BR144" i="11"/>
  <c r="BR143" i="11"/>
  <c r="BR133" i="11"/>
  <c r="BR132" i="11"/>
  <c r="BR131" i="11"/>
  <c r="BR130" i="11"/>
  <c r="BR129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91" i="11"/>
  <c r="BR90" i="11"/>
  <c r="BR89" i="11"/>
  <c r="BR88" i="11"/>
  <c r="BR87" i="11"/>
  <c r="BR77" i="11"/>
  <c r="BR76" i="11"/>
  <c r="BR75" i="11"/>
  <c r="BR74" i="11"/>
  <c r="BR73" i="11"/>
  <c r="BR70" i="11"/>
  <c r="BR69" i="11"/>
  <c r="BR68" i="11"/>
  <c r="BR67" i="11"/>
  <c r="BR66" i="11"/>
  <c r="BR63" i="11"/>
  <c r="BR62" i="11"/>
  <c r="BR61" i="11"/>
  <c r="BR60" i="11"/>
  <c r="BR59" i="11"/>
  <c r="BR56" i="11"/>
  <c r="BR55" i="11"/>
  <c r="BR54" i="11"/>
  <c r="BR53" i="11"/>
  <c r="BR52" i="11"/>
  <c r="BR49" i="11"/>
  <c r="BR48" i="11"/>
  <c r="BR47" i="11"/>
  <c r="BR46" i="11"/>
  <c r="BR45" i="11"/>
  <c r="BR42" i="11"/>
  <c r="BR41" i="11"/>
  <c r="BR40" i="11"/>
  <c r="BR39" i="11"/>
  <c r="BR38" i="11"/>
  <c r="BR35" i="11"/>
  <c r="BR34" i="11"/>
  <c r="BR33" i="11"/>
  <c r="BR32" i="11"/>
  <c r="BR31" i="11"/>
  <c r="BR28" i="11"/>
  <c r="BR27" i="11"/>
  <c r="BR26" i="11"/>
  <c r="BR25" i="11"/>
  <c r="BR24" i="11"/>
  <c r="BR21" i="11"/>
  <c r="BR20" i="11"/>
  <c r="BR19" i="11"/>
  <c r="BR18" i="11"/>
  <c r="BR17" i="11"/>
  <c r="BR14" i="11"/>
  <c r="BR13" i="11"/>
  <c r="BR12" i="11"/>
  <c r="BR11" i="11"/>
  <c r="BR10" i="11"/>
  <c r="BR10" i="13"/>
  <c r="BR11" i="13"/>
  <c r="BR12" i="13"/>
  <c r="BR13" i="13"/>
  <c r="BR14" i="13"/>
  <c r="BR17" i="13"/>
  <c r="BR18" i="13"/>
  <c r="BR19" i="13"/>
  <c r="BR20" i="13"/>
  <c r="BR21" i="13"/>
  <c r="BR24" i="13"/>
  <c r="BR25" i="13"/>
  <c r="BR26" i="13"/>
  <c r="BR27" i="13"/>
  <c r="BR28" i="13"/>
  <c r="BR31" i="13"/>
  <c r="BR32" i="13"/>
  <c r="BR33" i="13"/>
  <c r="BR34" i="13"/>
  <c r="BR35" i="13"/>
  <c r="BR38" i="13"/>
  <c r="BR39" i="13"/>
  <c r="BR40" i="13"/>
  <c r="BR41" i="13"/>
  <c r="BR42" i="13"/>
  <c r="BR45" i="13"/>
  <c r="BR46" i="13"/>
  <c r="BR47" i="13"/>
  <c r="BR48" i="13"/>
  <c r="BR49" i="13"/>
  <c r="BR52" i="13"/>
  <c r="BR53" i="13"/>
  <c r="BR54" i="13"/>
  <c r="BR55" i="13"/>
  <c r="BR56" i="13"/>
  <c r="BR59" i="13"/>
  <c r="BR60" i="13"/>
  <c r="BR61" i="13"/>
  <c r="BR62" i="13"/>
  <c r="BR63" i="13"/>
  <c r="BR66" i="13"/>
  <c r="BR67" i="13"/>
  <c r="BR68" i="13"/>
  <c r="BR69" i="13"/>
  <c r="BR70" i="13"/>
  <c r="BR73" i="13"/>
  <c r="BR74" i="13"/>
  <c r="BR75" i="13"/>
  <c r="BR76" i="13"/>
  <c r="BR77" i="13"/>
  <c r="BR87" i="13"/>
  <c r="BR88" i="13"/>
  <c r="BR89" i="13"/>
  <c r="BR90" i="13"/>
  <c r="BR91" i="13"/>
  <c r="BR94" i="13"/>
  <c r="BR95" i="13"/>
  <c r="BR96" i="13"/>
  <c r="BR97" i="13"/>
  <c r="BR98" i="13"/>
  <c r="BR101" i="13"/>
  <c r="BR102" i="13"/>
  <c r="BR103" i="13"/>
  <c r="BR104" i="13"/>
  <c r="BR105" i="13"/>
  <c r="BR108" i="13"/>
  <c r="BR109" i="13"/>
  <c r="BR110" i="13"/>
  <c r="BR111" i="13"/>
  <c r="BR112" i="13"/>
  <c r="BR122" i="13"/>
  <c r="BR123" i="13"/>
  <c r="BR124" i="13"/>
  <c r="BR125" i="13"/>
  <c r="BR126" i="13"/>
  <c r="BR129" i="13"/>
  <c r="BR130" i="13"/>
  <c r="BR131" i="13"/>
  <c r="BR132" i="13"/>
  <c r="BR133" i="13"/>
  <c r="BR143" i="13"/>
  <c r="BR144" i="13"/>
  <c r="BR145" i="13"/>
  <c r="BR146" i="13"/>
  <c r="BR147" i="13"/>
  <c r="BR150" i="13"/>
  <c r="BR151" i="13"/>
  <c r="BR152" i="13"/>
  <c r="BR153" i="13"/>
  <c r="BR154" i="13"/>
  <c r="AJ84" i="13"/>
  <c r="AJ83" i="13"/>
  <c r="AJ82" i="13"/>
  <c r="AJ81" i="13"/>
  <c r="AJ80" i="13"/>
  <c r="AJ92" i="13"/>
  <c r="AJ84" i="11"/>
  <c r="AJ83" i="11"/>
  <c r="AJ82" i="11"/>
  <c r="AJ81" i="1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AJ161" i="13"/>
  <c r="AJ160" i="13"/>
  <c r="AJ159" i="13"/>
  <c r="AJ158" i="13"/>
  <c r="AJ157" i="13"/>
  <c r="AJ161" i="11"/>
  <c r="AJ160" i="11"/>
  <c r="AJ159" i="11"/>
  <c r="AJ158" i="11"/>
  <c r="AJ162" i="15"/>
  <c r="AJ161" i="15"/>
  <c r="AJ160" i="15"/>
  <c r="AJ159" i="15"/>
  <c r="AJ158" i="15"/>
  <c r="AJ157" i="15"/>
  <c r="AJ162" i="14"/>
  <c r="AJ161" i="14"/>
  <c r="AJ160" i="14"/>
  <c r="AJ159" i="14"/>
  <c r="AJ158" i="14"/>
  <c r="AJ157" i="14"/>
  <c r="AI157" i="14"/>
  <c r="AI158" i="14"/>
  <c r="AI159" i="14"/>
  <c r="AI160" i="14"/>
  <c r="AI161" i="14"/>
  <c r="AI162" i="14"/>
  <c r="BQ10" i="15"/>
  <c r="BQ11" i="15"/>
  <c r="BQ12" i="15"/>
  <c r="BQ13" i="15"/>
  <c r="BQ14" i="15"/>
  <c r="BQ17" i="15"/>
  <c r="BQ18" i="15"/>
  <c r="BQ19" i="15"/>
  <c r="BQ20" i="15"/>
  <c r="BQ21" i="15"/>
  <c r="BQ24" i="15"/>
  <c r="BQ25" i="15"/>
  <c r="BQ26" i="15"/>
  <c r="BQ27" i="15"/>
  <c r="BQ28" i="15"/>
  <c r="BQ31" i="15"/>
  <c r="BQ32" i="15"/>
  <c r="BQ33" i="15"/>
  <c r="BQ34" i="15"/>
  <c r="BQ35" i="15"/>
  <c r="BQ38" i="15"/>
  <c r="BQ39" i="15"/>
  <c r="BQ40" i="15"/>
  <c r="BQ41" i="15"/>
  <c r="BQ42" i="15"/>
  <c r="BQ45" i="15"/>
  <c r="BQ46" i="15"/>
  <c r="BQ47" i="15"/>
  <c r="BQ48" i="15"/>
  <c r="BQ49" i="15"/>
  <c r="BQ52" i="15"/>
  <c r="BQ53" i="15"/>
  <c r="BQ54" i="15"/>
  <c r="BQ55" i="15"/>
  <c r="BQ56" i="15"/>
  <c r="BQ59" i="15"/>
  <c r="BQ60" i="15"/>
  <c r="BQ61" i="15"/>
  <c r="BQ62" i="15"/>
  <c r="BQ63" i="15"/>
  <c r="BQ66" i="15"/>
  <c r="BQ67" i="15"/>
  <c r="BQ68" i="15"/>
  <c r="BQ69" i="15"/>
  <c r="BQ70" i="15"/>
  <c r="BQ73" i="15"/>
  <c r="BQ74" i="15"/>
  <c r="BQ75" i="15"/>
  <c r="BQ76" i="15"/>
  <c r="BQ77" i="15"/>
  <c r="BQ80" i="15"/>
  <c r="BQ81" i="15"/>
  <c r="BQ82" i="15"/>
  <c r="BQ83" i="15"/>
  <c r="BQ84" i="15"/>
  <c r="BQ87" i="15"/>
  <c r="BQ88" i="15"/>
  <c r="BQ89" i="15"/>
  <c r="BQ90" i="15"/>
  <c r="BQ91" i="15"/>
  <c r="BQ101" i="15"/>
  <c r="BQ102" i="15"/>
  <c r="BQ103" i="15"/>
  <c r="BQ104" i="15"/>
  <c r="BQ105" i="15"/>
  <c r="BQ108" i="15"/>
  <c r="BQ109" i="15"/>
  <c r="BQ110" i="15"/>
  <c r="BQ111" i="15"/>
  <c r="BQ112" i="15"/>
  <c r="BQ122" i="15"/>
  <c r="BQ123" i="15"/>
  <c r="BQ124" i="15"/>
  <c r="BQ125" i="15"/>
  <c r="BQ126" i="15"/>
  <c r="BQ129" i="15"/>
  <c r="BQ130" i="15"/>
  <c r="BQ131" i="15"/>
  <c r="BQ132" i="15"/>
  <c r="BQ133" i="15"/>
  <c r="BQ143" i="15"/>
  <c r="BQ144" i="15"/>
  <c r="BQ145" i="15"/>
  <c r="BQ146" i="15"/>
  <c r="BQ147" i="15"/>
  <c r="BQ150" i="15"/>
  <c r="BQ151" i="15"/>
  <c r="BQ152" i="15"/>
  <c r="BQ153" i="15"/>
  <c r="BQ154" i="15"/>
  <c r="BQ10" i="14"/>
  <c r="BQ11" i="14"/>
  <c r="BQ12" i="14"/>
  <c r="BQ13" i="14"/>
  <c r="BQ14" i="14"/>
  <c r="BQ17" i="14"/>
  <c r="BQ18" i="14"/>
  <c r="BQ19" i="14"/>
  <c r="BQ20" i="14"/>
  <c r="BQ21" i="14"/>
  <c r="BQ24" i="14"/>
  <c r="BQ25" i="14"/>
  <c r="BQ26" i="14"/>
  <c r="BQ27" i="14"/>
  <c r="BQ28" i="14"/>
  <c r="BQ31" i="14"/>
  <c r="BQ32" i="14"/>
  <c r="BQ33" i="14"/>
  <c r="BQ34" i="14"/>
  <c r="BQ35" i="14"/>
  <c r="BQ38" i="14"/>
  <c r="BQ39" i="14"/>
  <c r="BQ40" i="14"/>
  <c r="BQ41" i="14"/>
  <c r="BQ42" i="14"/>
  <c r="BQ45" i="14"/>
  <c r="BQ46" i="14"/>
  <c r="BQ47" i="14"/>
  <c r="BQ48" i="14"/>
  <c r="BQ49" i="14"/>
  <c r="BQ52" i="14"/>
  <c r="BQ53" i="14"/>
  <c r="BQ54" i="14"/>
  <c r="BQ55" i="14"/>
  <c r="BQ56" i="14"/>
  <c r="BQ59" i="14"/>
  <c r="BQ60" i="14"/>
  <c r="BQ61" i="14"/>
  <c r="BQ62" i="14"/>
  <c r="BQ63" i="14"/>
  <c r="BQ66" i="14"/>
  <c r="BQ67" i="14"/>
  <c r="BQ68" i="14"/>
  <c r="BQ69" i="14"/>
  <c r="BQ70" i="14"/>
  <c r="BQ73" i="14"/>
  <c r="BQ74" i="14"/>
  <c r="BQ75" i="14"/>
  <c r="BQ76" i="14"/>
  <c r="BQ77" i="14"/>
  <c r="BQ80" i="14"/>
  <c r="BQ81" i="14"/>
  <c r="BQ82" i="14"/>
  <c r="BQ83" i="14"/>
  <c r="BQ84" i="14"/>
  <c r="BQ87" i="14"/>
  <c r="BQ88" i="14"/>
  <c r="BQ89" i="14"/>
  <c r="BQ90" i="14"/>
  <c r="BQ91" i="14"/>
  <c r="BQ101" i="14"/>
  <c r="BQ102" i="14"/>
  <c r="BQ103" i="14"/>
  <c r="BQ104" i="14"/>
  <c r="BQ105" i="14"/>
  <c r="BQ108" i="14"/>
  <c r="BQ109" i="14"/>
  <c r="BQ110" i="14"/>
  <c r="BQ111" i="14"/>
  <c r="BQ112" i="14"/>
  <c r="BQ122" i="14"/>
  <c r="BQ123" i="14"/>
  <c r="BQ124" i="14"/>
  <c r="BQ125" i="14"/>
  <c r="BQ126" i="14"/>
  <c r="BQ129" i="14"/>
  <c r="BQ130" i="14"/>
  <c r="BQ131" i="14"/>
  <c r="BQ132" i="14"/>
  <c r="BQ133" i="14"/>
  <c r="BQ143" i="14"/>
  <c r="BQ144" i="14"/>
  <c r="BQ145" i="14"/>
  <c r="BQ146" i="14"/>
  <c r="BQ147" i="14"/>
  <c r="BQ150" i="14"/>
  <c r="BQ151" i="14"/>
  <c r="BQ152" i="14"/>
  <c r="BQ153" i="14"/>
  <c r="BQ154" i="14"/>
  <c r="BQ10" i="11"/>
  <c r="BQ11" i="11"/>
  <c r="BQ12" i="11"/>
  <c r="BQ13" i="11"/>
  <c r="BQ14" i="11"/>
  <c r="BQ17" i="11"/>
  <c r="BQ18" i="11"/>
  <c r="BQ19" i="11"/>
  <c r="BQ20" i="11"/>
  <c r="BQ21" i="11"/>
  <c r="BQ24" i="11"/>
  <c r="BQ25" i="11"/>
  <c r="BQ26" i="11"/>
  <c r="BQ27" i="11"/>
  <c r="BQ28" i="11"/>
  <c r="BQ31" i="11"/>
  <c r="BQ32" i="11"/>
  <c r="BQ33" i="11"/>
  <c r="BQ34" i="11"/>
  <c r="BQ35" i="11"/>
  <c r="BQ38" i="11"/>
  <c r="BQ39" i="11"/>
  <c r="BQ40" i="11"/>
  <c r="BQ41" i="11"/>
  <c r="BQ42" i="11"/>
  <c r="BQ45" i="11"/>
  <c r="BQ46" i="11"/>
  <c r="BQ47" i="11"/>
  <c r="BQ48" i="11"/>
  <c r="BQ49" i="11"/>
  <c r="BQ52" i="11"/>
  <c r="BQ53" i="11"/>
  <c r="BQ54" i="11"/>
  <c r="BQ55" i="11"/>
  <c r="BQ56" i="11"/>
  <c r="BQ59" i="11"/>
  <c r="BQ60" i="11"/>
  <c r="BQ61" i="11"/>
  <c r="BQ62" i="11"/>
  <c r="BQ63" i="11"/>
  <c r="BQ66" i="11"/>
  <c r="BQ67" i="11"/>
  <c r="BQ68" i="11"/>
  <c r="BQ69" i="11"/>
  <c r="BQ70" i="11"/>
  <c r="BQ73" i="11"/>
  <c r="BQ74" i="11"/>
  <c r="BQ75" i="11"/>
  <c r="BQ76" i="11"/>
  <c r="BQ77" i="11"/>
  <c r="BQ87" i="11"/>
  <c r="BQ88" i="11"/>
  <c r="BQ89" i="11"/>
  <c r="BQ90" i="11"/>
  <c r="BQ91" i="11"/>
  <c r="BQ94" i="11"/>
  <c r="BQ95" i="11"/>
  <c r="BQ96" i="11"/>
  <c r="BQ97" i="11"/>
  <c r="BQ98" i="11"/>
  <c r="BQ101" i="11"/>
  <c r="BQ102" i="11"/>
  <c r="BQ103" i="11"/>
  <c r="BQ104" i="11"/>
  <c r="BQ105" i="11"/>
  <c r="BQ108" i="11"/>
  <c r="BQ109" i="11"/>
  <c r="BQ110" i="11"/>
  <c r="BQ111" i="11"/>
  <c r="BQ112" i="11"/>
  <c r="BQ122" i="11"/>
  <c r="BQ123" i="11"/>
  <c r="BQ124" i="11"/>
  <c r="BQ125" i="11"/>
  <c r="BQ126" i="11"/>
  <c r="BQ129" i="11"/>
  <c r="BQ130" i="11"/>
  <c r="BQ131" i="11"/>
  <c r="BQ132" i="11"/>
  <c r="BQ133" i="11"/>
  <c r="BQ143" i="11"/>
  <c r="BQ144" i="11"/>
  <c r="BQ145" i="11"/>
  <c r="BQ146" i="11"/>
  <c r="BQ147" i="11"/>
  <c r="BQ150" i="11"/>
  <c r="BQ151" i="11"/>
  <c r="BQ152" i="11"/>
  <c r="BQ153" i="11"/>
  <c r="BQ154" i="11"/>
  <c r="BQ10" i="13"/>
  <c r="BQ11" i="13"/>
  <c r="BQ12" i="13"/>
  <c r="BQ13" i="13"/>
  <c r="BQ14" i="13"/>
  <c r="BQ17" i="13"/>
  <c r="BQ18" i="13"/>
  <c r="BQ19" i="13"/>
  <c r="BQ20" i="13"/>
  <c r="BQ21" i="13"/>
  <c r="BQ24" i="13"/>
  <c r="BQ25" i="13"/>
  <c r="BQ26" i="13"/>
  <c r="BQ27" i="13"/>
  <c r="BQ28" i="13"/>
  <c r="BQ31" i="13"/>
  <c r="BQ32" i="13"/>
  <c r="BQ33" i="13"/>
  <c r="BQ34" i="13"/>
  <c r="BQ35" i="13"/>
  <c r="BQ38" i="13"/>
  <c r="BQ39" i="13"/>
  <c r="BQ40" i="13"/>
  <c r="BQ41" i="13"/>
  <c r="BQ42" i="13"/>
  <c r="BQ45" i="13"/>
  <c r="BQ46" i="13"/>
  <c r="BQ47" i="13"/>
  <c r="BQ48" i="13"/>
  <c r="BQ49" i="13"/>
  <c r="BQ52" i="13"/>
  <c r="BQ53" i="13"/>
  <c r="BQ54" i="13"/>
  <c r="BQ55" i="13"/>
  <c r="BQ56" i="13"/>
  <c r="BQ59" i="13"/>
  <c r="BQ60" i="13"/>
  <c r="BQ61" i="13"/>
  <c r="BQ62" i="13"/>
  <c r="BQ63" i="13"/>
  <c r="BQ66" i="13"/>
  <c r="BQ67" i="13"/>
  <c r="BQ68" i="13"/>
  <c r="BQ69" i="13"/>
  <c r="BQ70" i="13"/>
  <c r="BQ73" i="13"/>
  <c r="BQ74" i="13"/>
  <c r="BQ75" i="13"/>
  <c r="BQ76" i="13"/>
  <c r="BQ77" i="13"/>
  <c r="BQ87" i="13"/>
  <c r="BQ88" i="13"/>
  <c r="BQ89" i="13"/>
  <c r="BQ90" i="13"/>
  <c r="BQ91" i="13"/>
  <c r="BQ94" i="13"/>
  <c r="BQ95" i="13"/>
  <c r="BQ96" i="13"/>
  <c r="BQ97" i="13"/>
  <c r="BQ98" i="13"/>
  <c r="BQ101" i="13"/>
  <c r="BQ102" i="13"/>
  <c r="BQ103" i="13"/>
  <c r="BQ104" i="13"/>
  <c r="BQ105" i="13"/>
  <c r="BQ108" i="13"/>
  <c r="BQ109" i="13"/>
  <c r="BQ110" i="13"/>
  <c r="BQ111" i="13"/>
  <c r="BQ112" i="13"/>
  <c r="BQ122" i="13"/>
  <c r="BQ123" i="13"/>
  <c r="BQ124" i="13"/>
  <c r="BQ125" i="13"/>
  <c r="BQ126" i="13"/>
  <c r="BQ129" i="13"/>
  <c r="BQ130" i="13"/>
  <c r="BQ131" i="13"/>
  <c r="BQ132" i="13"/>
  <c r="BQ133" i="13"/>
  <c r="BQ143" i="13"/>
  <c r="BQ144" i="13"/>
  <c r="BQ145" i="13"/>
  <c r="BQ146" i="13"/>
  <c r="BQ147" i="13"/>
  <c r="BQ150" i="13"/>
  <c r="BQ151" i="13"/>
  <c r="BQ152" i="13"/>
  <c r="BQ153" i="13"/>
  <c r="BQ154" i="13"/>
  <c r="AI80" i="13"/>
  <c r="AI81" i="13"/>
  <c r="AI82" i="13"/>
  <c r="AI83" i="13"/>
  <c r="AI84" i="13"/>
  <c r="AI80" i="11"/>
  <c r="AI81" i="11"/>
  <c r="AI82" i="11"/>
  <c r="AI83" i="11"/>
  <c r="AI84" i="1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AI161" i="13"/>
  <c r="AI160" i="13"/>
  <c r="AI159" i="13"/>
  <c r="AI158" i="13"/>
  <c r="AI157" i="13"/>
  <c r="AI161" i="11"/>
  <c r="AI160" i="11"/>
  <c r="AI159" i="11"/>
  <c r="AI158" i="11"/>
  <c r="BX50" i="13" l="1"/>
  <c r="BX29" i="11"/>
  <c r="BX22" i="15"/>
  <c r="BX29" i="14"/>
  <c r="BX148" i="11"/>
  <c r="BX43" i="11"/>
  <c r="BX134" i="15"/>
  <c r="BX148" i="14"/>
  <c r="BX92" i="13"/>
  <c r="BX50" i="15"/>
  <c r="BX106" i="15"/>
  <c r="BX113" i="14"/>
  <c r="BX71" i="11"/>
  <c r="BX78" i="13"/>
  <c r="BX85" i="14"/>
  <c r="BX113" i="11"/>
  <c r="BX36" i="15"/>
  <c r="BX15" i="14"/>
  <c r="BX64" i="14"/>
  <c r="BX43" i="13"/>
  <c r="BX134" i="11"/>
  <c r="BX15" i="11"/>
  <c r="BX78" i="14"/>
  <c r="BX134" i="13"/>
  <c r="BX22" i="13"/>
  <c r="BX71" i="13"/>
  <c r="BX78" i="15"/>
  <c r="BX106" i="13"/>
  <c r="BX36" i="13"/>
  <c r="BX64" i="13"/>
  <c r="BX64" i="15"/>
  <c r="BX57" i="14"/>
  <c r="BX155" i="13"/>
  <c r="BX43" i="14"/>
  <c r="BU92" i="15"/>
  <c r="BW78" i="14"/>
  <c r="BX127" i="11"/>
  <c r="BX155" i="15"/>
  <c r="BX92" i="15"/>
  <c r="BX127" i="14"/>
  <c r="BX71" i="14"/>
  <c r="BX127" i="15"/>
  <c r="BX99" i="11"/>
  <c r="BX57" i="11"/>
  <c r="BX106" i="14"/>
  <c r="BW113" i="11"/>
  <c r="BW71" i="11"/>
  <c r="BX155" i="11"/>
  <c r="BX113" i="15"/>
  <c r="BX92" i="14"/>
  <c r="BX57" i="13"/>
  <c r="BW22" i="14"/>
  <c r="BX148" i="15"/>
  <c r="BV155" i="15"/>
  <c r="BV134" i="15"/>
  <c r="BW134" i="11"/>
  <c r="BW36" i="14"/>
  <c r="BW15" i="14"/>
  <c r="BX36" i="11"/>
  <c r="BX155" i="14"/>
  <c r="BX113" i="13"/>
  <c r="BW92" i="11"/>
  <c r="BX50" i="11"/>
  <c r="BX15" i="15"/>
  <c r="BX127" i="13"/>
  <c r="BV22" i="15"/>
  <c r="BV15" i="14"/>
  <c r="BW127" i="11"/>
  <c r="BW50" i="11"/>
  <c r="BW29" i="11"/>
  <c r="BX64" i="11"/>
  <c r="BX29" i="15"/>
  <c r="BX148" i="13"/>
  <c r="BW106" i="14"/>
  <c r="BX78" i="11"/>
  <c r="BX43" i="15"/>
  <c r="BX22" i="14"/>
  <c r="BW148" i="14"/>
  <c r="BX92" i="11"/>
  <c r="BX57" i="15"/>
  <c r="BX36" i="14"/>
  <c r="BV106" i="14"/>
  <c r="BV57" i="13"/>
  <c r="BV57" i="14"/>
  <c r="BV106" i="13"/>
  <c r="BX106" i="11"/>
  <c r="BX71" i="15"/>
  <c r="BX50" i="14"/>
  <c r="BX15" i="13"/>
  <c r="BX22" i="11"/>
  <c r="BX134" i="14"/>
  <c r="BX99" i="13"/>
  <c r="BV113" i="11"/>
  <c r="BV22" i="11"/>
  <c r="BW78" i="11"/>
  <c r="BW57" i="14"/>
  <c r="AP85" i="11"/>
  <c r="BX85" i="15"/>
  <c r="BX29" i="13"/>
  <c r="BV127" i="11"/>
  <c r="BW71" i="15"/>
  <c r="BW15" i="13"/>
  <c r="BV29" i="14"/>
  <c r="BW113" i="14"/>
  <c r="AP85" i="13"/>
  <c r="BV43" i="11"/>
  <c r="BV36" i="15"/>
  <c r="BV78" i="14"/>
  <c r="BV134" i="13"/>
  <c r="BV36" i="13"/>
  <c r="BW155" i="15"/>
  <c r="BW85" i="15"/>
  <c r="BW64" i="15"/>
  <c r="BW113" i="13"/>
  <c r="BW92" i="13"/>
  <c r="BW29" i="13"/>
  <c r="BV29" i="11"/>
  <c r="BV64" i="14"/>
  <c r="BW50" i="15"/>
  <c r="BW78" i="13"/>
  <c r="BU71" i="14"/>
  <c r="BW106" i="11"/>
  <c r="BW50" i="14"/>
  <c r="BV99" i="11"/>
  <c r="BV57" i="11"/>
  <c r="BV85" i="15"/>
  <c r="BV50" i="15"/>
  <c r="BV148" i="14"/>
  <c r="BV43" i="14"/>
  <c r="BV92" i="13"/>
  <c r="BW99" i="11"/>
  <c r="BW36" i="11"/>
  <c r="BW15" i="11"/>
  <c r="BW155" i="14"/>
  <c r="BW127" i="14"/>
  <c r="BW64" i="14"/>
  <c r="BW43" i="14"/>
  <c r="BV113" i="13"/>
  <c r="BV22" i="13"/>
  <c r="BW134" i="15"/>
  <c r="BW99" i="13"/>
  <c r="BV148" i="11"/>
  <c r="BV127" i="14"/>
  <c r="BV71" i="13"/>
  <c r="BW22" i="11"/>
  <c r="BW134" i="14"/>
  <c r="BW29" i="14"/>
  <c r="BV106" i="15"/>
  <c r="BV92" i="14"/>
  <c r="BV155" i="13"/>
  <c r="BV50" i="13"/>
  <c r="BW78" i="15"/>
  <c r="BW15" i="15"/>
  <c r="BW127" i="13"/>
  <c r="BW106" i="13"/>
  <c r="BW43" i="13"/>
  <c r="BW22" i="13"/>
  <c r="BV71" i="11"/>
  <c r="BV15" i="11"/>
  <c r="BV64" i="15"/>
  <c r="BV113" i="14"/>
  <c r="BV22" i="14"/>
  <c r="BV64" i="13"/>
  <c r="BW113" i="15"/>
  <c r="BW92" i="15"/>
  <c r="BW29" i="15"/>
  <c r="BW148" i="13"/>
  <c r="BW57" i="13"/>
  <c r="BW36" i="13"/>
  <c r="BW64" i="11"/>
  <c r="BW43" i="11"/>
  <c r="BW92" i="14"/>
  <c r="BW71" i="14"/>
  <c r="BV71" i="14"/>
  <c r="BV127" i="13"/>
  <c r="BV29" i="13"/>
  <c r="BW155" i="11"/>
  <c r="BV78" i="15"/>
  <c r="BV134" i="14"/>
  <c r="BV36" i="14"/>
  <c r="BV78" i="13"/>
  <c r="BW127" i="15"/>
  <c r="BW106" i="15"/>
  <c r="BW43" i="15"/>
  <c r="BW22" i="15"/>
  <c r="BW134" i="13"/>
  <c r="BW71" i="13"/>
  <c r="BW50" i="13"/>
  <c r="BV85" i="14"/>
  <c r="BV148" i="13"/>
  <c r="BV43" i="13"/>
  <c r="BW148" i="11"/>
  <c r="BW57" i="11"/>
  <c r="BW85" i="14"/>
  <c r="BV92" i="15"/>
  <c r="BV155" i="14"/>
  <c r="BV50" i="14"/>
  <c r="BV99" i="13"/>
  <c r="BW148" i="15"/>
  <c r="BW57" i="15"/>
  <c r="BW36" i="15"/>
  <c r="BW155" i="13"/>
  <c r="BW64" i="13"/>
  <c r="BU57" i="15"/>
  <c r="BV36" i="11"/>
  <c r="BV15" i="15"/>
  <c r="BV15" i="13"/>
  <c r="BU134" i="13"/>
  <c r="BU127" i="14"/>
  <c r="BU64" i="14"/>
  <c r="BV50" i="11"/>
  <c r="BV29" i="15"/>
  <c r="BU134" i="11"/>
  <c r="BU36" i="11"/>
  <c r="BU92" i="13"/>
  <c r="BU29" i="14"/>
  <c r="BV64" i="11"/>
  <c r="BU50" i="13"/>
  <c r="BU15" i="13"/>
  <c r="BU148" i="14"/>
  <c r="BU113" i="14"/>
  <c r="BU36" i="15"/>
  <c r="BV78" i="11"/>
  <c r="BV43" i="15"/>
  <c r="BU50" i="11"/>
  <c r="BU15" i="11"/>
  <c r="BU43" i="14"/>
  <c r="BV92" i="11"/>
  <c r="BV57" i="15"/>
  <c r="AO85" i="13"/>
  <c r="BT22" i="13"/>
  <c r="BV106" i="11"/>
  <c r="BV71" i="15"/>
  <c r="AO85" i="11"/>
  <c r="BT134" i="13"/>
  <c r="BU148" i="13"/>
  <c r="BV134" i="11"/>
  <c r="BT92" i="13"/>
  <c r="BU148" i="11"/>
  <c r="BU99" i="13"/>
  <c r="BV155" i="11"/>
  <c r="BV113" i="15"/>
  <c r="BT113" i="11"/>
  <c r="BT64" i="13"/>
  <c r="BU99" i="11"/>
  <c r="BU57" i="13"/>
  <c r="BV127" i="15"/>
  <c r="BV148" i="15"/>
  <c r="BT106" i="13"/>
  <c r="BU29" i="11"/>
  <c r="BU134" i="15"/>
  <c r="BT127" i="15"/>
  <c r="BU43" i="11"/>
  <c r="BU155" i="15"/>
  <c r="BU64" i="15"/>
  <c r="BT113" i="14"/>
  <c r="BT50" i="13"/>
  <c r="BU113" i="11"/>
  <c r="BU64" i="11"/>
  <c r="BU155" i="13"/>
  <c r="BU127" i="11"/>
  <c r="BU78" i="11"/>
  <c r="BU127" i="13"/>
  <c r="BU78" i="13"/>
  <c r="BU43" i="13"/>
  <c r="BU106" i="15"/>
  <c r="BU78" i="15"/>
  <c r="BU155" i="11"/>
  <c r="BU113" i="13"/>
  <c r="BU64" i="13"/>
  <c r="BU29" i="13"/>
  <c r="BU50" i="15"/>
  <c r="BT78" i="13"/>
  <c r="BT29" i="13"/>
  <c r="BU57" i="11"/>
  <c r="BU85" i="14"/>
  <c r="BU92" i="11"/>
  <c r="BU127" i="15"/>
  <c r="AN85" i="13"/>
  <c r="BT106" i="14"/>
  <c r="BT15" i="14"/>
  <c r="BT43" i="13"/>
  <c r="BU71" i="11"/>
  <c r="BU29" i="15"/>
  <c r="BT99" i="11"/>
  <c r="BT64" i="11"/>
  <c r="BT113" i="15"/>
  <c r="BT22" i="15"/>
  <c r="BU106" i="11"/>
  <c r="BU22" i="11"/>
  <c r="BU106" i="13"/>
  <c r="BU71" i="13"/>
  <c r="BU22" i="13"/>
  <c r="BU22" i="15"/>
  <c r="BT148" i="11"/>
  <c r="BT148" i="14"/>
  <c r="BU36" i="13"/>
  <c r="BU15" i="14"/>
  <c r="BT155" i="13"/>
  <c r="BT36" i="13"/>
  <c r="BU57" i="14"/>
  <c r="AN85" i="11"/>
  <c r="BT29" i="14"/>
  <c r="BU78" i="14"/>
  <c r="BU43" i="15"/>
  <c r="BT50" i="15"/>
  <c r="BT78" i="14"/>
  <c r="BT57" i="14"/>
  <c r="BU106" i="14"/>
  <c r="BU71" i="15"/>
  <c r="BT127" i="14"/>
  <c r="BT155" i="15"/>
  <c r="BT106" i="15"/>
  <c r="BT64" i="15"/>
  <c r="BU85" i="15"/>
  <c r="BT36" i="15"/>
  <c r="BU92" i="14"/>
  <c r="BT78" i="15"/>
  <c r="BT15" i="15"/>
  <c r="BU134" i="14"/>
  <c r="BT43" i="14"/>
  <c r="BU155" i="14"/>
  <c r="BU113" i="15"/>
  <c r="BT71" i="14"/>
  <c r="BU148" i="15"/>
  <c r="BT85" i="14"/>
  <c r="BU22" i="14"/>
  <c r="BT134" i="15"/>
  <c r="BT92" i="15"/>
  <c r="BU36" i="14"/>
  <c r="BU50" i="14"/>
  <c r="BU15" i="15"/>
  <c r="BT148" i="15"/>
  <c r="BT134" i="14"/>
  <c r="BS134" i="15"/>
  <c r="BT155" i="14"/>
  <c r="BT29" i="15"/>
  <c r="BT43" i="15"/>
  <c r="BT22" i="14"/>
  <c r="BT57" i="15"/>
  <c r="BT36" i="14"/>
  <c r="BT71" i="15"/>
  <c r="BT50" i="14"/>
  <c r="BT85" i="15"/>
  <c r="BT64" i="14"/>
  <c r="BT92" i="14"/>
  <c r="BR127" i="13"/>
  <c r="BT99" i="13"/>
  <c r="BT113" i="13"/>
  <c r="BR148" i="13"/>
  <c r="BT127" i="13"/>
  <c r="BT148" i="13"/>
  <c r="BT15" i="13"/>
  <c r="AL85" i="13"/>
  <c r="AM85" i="13"/>
  <c r="BT57" i="13"/>
  <c r="BT71" i="13"/>
  <c r="BT29" i="11"/>
  <c r="AM85" i="11"/>
  <c r="BT43" i="11"/>
  <c r="BT57" i="11"/>
  <c r="AL85" i="11"/>
  <c r="BT71" i="11"/>
  <c r="BT127" i="11"/>
  <c r="BT106" i="11"/>
  <c r="BT15" i="11"/>
  <c r="BT155" i="11"/>
  <c r="BQ22" i="11"/>
  <c r="BT22" i="11"/>
  <c r="BT36" i="11"/>
  <c r="BT134" i="11"/>
  <c r="BT50" i="11"/>
  <c r="BS134" i="11"/>
  <c r="BT78" i="11"/>
  <c r="BT92" i="11"/>
  <c r="BR99" i="13"/>
  <c r="BR78" i="13"/>
  <c r="BS113" i="13"/>
  <c r="BS64" i="11"/>
  <c r="BQ148" i="13"/>
  <c r="BQ155" i="11"/>
  <c r="BQ92" i="11"/>
  <c r="BQ50" i="11"/>
  <c r="BR57" i="13"/>
  <c r="BS15" i="11"/>
  <c r="BS127" i="11"/>
  <c r="BR43" i="13"/>
  <c r="BR71" i="13"/>
  <c r="BQ106" i="11"/>
  <c r="BR113" i="13"/>
  <c r="AJ85" i="11"/>
  <c r="BR134" i="13"/>
  <c r="BR36" i="13"/>
  <c r="BS29" i="13"/>
  <c r="BQ78" i="11"/>
  <c r="BQ92" i="15"/>
  <c r="BQ29" i="15"/>
  <c r="BR29" i="11"/>
  <c r="BS15" i="13"/>
  <c r="BS50" i="15"/>
  <c r="BQ36" i="11"/>
  <c r="BR29" i="13"/>
  <c r="BR155" i="11"/>
  <c r="BS85" i="15"/>
  <c r="BS99" i="11"/>
  <c r="BS36" i="15"/>
  <c r="BS64" i="13"/>
  <c r="BS155" i="13"/>
  <c r="BS50" i="11"/>
  <c r="BS71" i="15"/>
  <c r="BS99" i="13"/>
  <c r="BR155" i="13"/>
  <c r="AJ85" i="13"/>
  <c r="BR92" i="13"/>
  <c r="BR22" i="11"/>
  <c r="BR71" i="11"/>
  <c r="BS22" i="15"/>
  <c r="BS106" i="15"/>
  <c r="BS50" i="13"/>
  <c r="BS134" i="13"/>
  <c r="BS36" i="11"/>
  <c r="BS106" i="11"/>
  <c r="AK85" i="13"/>
  <c r="BQ134" i="11"/>
  <c r="BR106" i="13"/>
  <c r="BR22" i="13"/>
  <c r="BR113" i="11"/>
  <c r="BR106" i="15"/>
  <c r="BR78" i="15"/>
  <c r="BR15" i="15"/>
  <c r="BS57" i="15"/>
  <c r="BS148" i="15"/>
  <c r="BS71" i="11"/>
  <c r="BQ64" i="11"/>
  <c r="BQ50" i="15"/>
  <c r="BR15" i="13"/>
  <c r="BR57" i="11"/>
  <c r="BS92" i="15"/>
  <c r="BS36" i="13"/>
  <c r="BS22" i="11"/>
  <c r="BS92" i="11"/>
  <c r="BR99" i="11"/>
  <c r="BS43" i="15"/>
  <c r="BS127" i="15"/>
  <c r="BS29" i="14"/>
  <c r="BS71" i="13"/>
  <c r="BS57" i="11"/>
  <c r="BS148" i="11"/>
  <c r="BQ57" i="13"/>
  <c r="BR64" i="13"/>
  <c r="BR43" i="11"/>
  <c r="BS78" i="15"/>
  <c r="BS22" i="13"/>
  <c r="BS106" i="13"/>
  <c r="BS29" i="15"/>
  <c r="BS113" i="15"/>
  <c r="BS57" i="13"/>
  <c r="BS148" i="13"/>
  <c r="BS43" i="11"/>
  <c r="BR22" i="15"/>
  <c r="BQ15" i="15"/>
  <c r="BR127" i="11"/>
  <c r="BS64" i="15"/>
  <c r="BS155" i="15"/>
  <c r="BS78" i="11"/>
  <c r="BS155" i="11"/>
  <c r="AK85" i="11"/>
  <c r="BR15" i="11"/>
  <c r="BR148" i="11"/>
  <c r="BR36" i="15"/>
  <c r="BS15" i="15"/>
  <c r="BS43" i="13"/>
  <c r="BS127" i="13"/>
  <c r="BS29" i="11"/>
  <c r="BS113" i="11"/>
  <c r="BQ43" i="14"/>
  <c r="BR50" i="14"/>
  <c r="BR155" i="14"/>
  <c r="BQ134" i="14"/>
  <c r="BQ85" i="14"/>
  <c r="BR43" i="14"/>
  <c r="BS113" i="14"/>
  <c r="BR57" i="14"/>
  <c r="BR127" i="14"/>
  <c r="BS92" i="14"/>
  <c r="BQ127" i="14"/>
  <c r="BQ29" i="14"/>
  <c r="BQ148" i="14"/>
  <c r="BQ57" i="14"/>
  <c r="BQ92" i="14"/>
  <c r="BQ71" i="14"/>
  <c r="BQ113" i="14"/>
  <c r="BQ22" i="14"/>
  <c r="BR113" i="14"/>
  <c r="BQ155" i="14"/>
  <c r="BR64" i="14"/>
  <c r="BS43" i="14"/>
  <c r="BS127" i="14"/>
  <c r="BS78" i="14"/>
  <c r="BR29" i="14"/>
  <c r="BR15" i="14"/>
  <c r="BR36" i="14"/>
  <c r="BS64" i="14"/>
  <c r="BS155" i="14"/>
  <c r="BQ106" i="14"/>
  <c r="BQ36" i="14"/>
  <c r="BR85" i="14"/>
  <c r="BS15" i="14"/>
  <c r="BR71" i="14"/>
  <c r="BS50" i="14"/>
  <c r="BS134" i="14"/>
  <c r="BQ50" i="14"/>
  <c r="BQ15" i="14"/>
  <c r="BS85" i="14"/>
  <c r="BS36" i="14"/>
  <c r="BQ78" i="14"/>
  <c r="BS71" i="14"/>
  <c r="BR148" i="14"/>
  <c r="BS22" i="14"/>
  <c r="BS106" i="14"/>
  <c r="BS57" i="14"/>
  <c r="BS148" i="14"/>
  <c r="BS92" i="13"/>
  <c r="BS78" i="13"/>
  <c r="BR92" i="15"/>
  <c r="BR134" i="15"/>
  <c r="BQ134" i="15"/>
  <c r="BQ36" i="15"/>
  <c r="BR155" i="15"/>
  <c r="BR50" i="15"/>
  <c r="BQ113" i="15"/>
  <c r="BR64" i="15"/>
  <c r="BR127" i="15"/>
  <c r="BR29" i="15"/>
  <c r="AI85" i="11"/>
  <c r="BQ36" i="13"/>
  <c r="BQ43" i="11"/>
  <c r="BR22" i="14"/>
  <c r="BQ106" i="13"/>
  <c r="BQ57" i="11"/>
  <c r="BR134" i="11"/>
  <c r="BQ134" i="13"/>
  <c r="BQ50" i="13"/>
  <c r="BQ71" i="11"/>
  <c r="BQ22" i="13"/>
  <c r="BQ99" i="13"/>
  <c r="BQ15" i="13"/>
  <c r="BR106" i="11"/>
  <c r="BQ71" i="13"/>
  <c r="BQ155" i="13"/>
  <c r="BQ64" i="13"/>
  <c r="BQ99" i="11"/>
  <c r="BR92" i="11"/>
  <c r="BR134" i="14"/>
  <c r="AI85" i="13"/>
  <c r="BQ113" i="13"/>
  <c r="BQ29" i="13"/>
  <c r="BQ113" i="11"/>
  <c r="BR50" i="13"/>
  <c r="BR78" i="11"/>
  <c r="BQ78" i="13"/>
  <c r="BQ127" i="11"/>
  <c r="BR64" i="11"/>
  <c r="BR106" i="14"/>
  <c r="BQ29" i="11"/>
  <c r="BQ127" i="13"/>
  <c r="BQ43" i="13"/>
  <c r="BQ148" i="11"/>
  <c r="BR50" i="11"/>
  <c r="BR92" i="14"/>
  <c r="BQ15" i="11"/>
  <c r="BQ92" i="13"/>
  <c r="BQ64" i="14"/>
  <c r="BR36" i="11"/>
  <c r="BR78" i="14"/>
  <c r="BR43" i="15"/>
  <c r="BQ127" i="15"/>
  <c r="BQ106" i="15"/>
  <c r="BQ43" i="15"/>
  <c r="BQ22" i="15"/>
  <c r="BR57" i="15"/>
  <c r="BR71" i="15"/>
  <c r="BQ148" i="15"/>
  <c r="BQ57" i="15"/>
  <c r="BR85" i="15"/>
  <c r="BQ71" i="15"/>
  <c r="BR113" i="15"/>
  <c r="BQ155" i="15"/>
  <c r="BQ85" i="15"/>
  <c r="BQ64" i="15"/>
  <c r="BR148" i="15"/>
  <c r="BQ78" i="15"/>
  <c r="AI162" i="15"/>
  <c r="AI161" i="15"/>
  <c r="AI160" i="15"/>
  <c r="AI159" i="15"/>
  <c r="AI158" i="15"/>
  <c r="AI157" i="15"/>
  <c r="BP154" i="15"/>
  <c r="BP153" i="15"/>
  <c r="BP152" i="15"/>
  <c r="BP151" i="15"/>
  <c r="BP150" i="15"/>
  <c r="BP147" i="15"/>
  <c r="BP146" i="15"/>
  <c r="BP145" i="15"/>
  <c r="BP144" i="15"/>
  <c r="BP143" i="15"/>
  <c r="BP133" i="15"/>
  <c r="BP132" i="15"/>
  <c r="BP131" i="15"/>
  <c r="BP130" i="15"/>
  <c r="BP129" i="15"/>
  <c r="BP126" i="15"/>
  <c r="BP125" i="15"/>
  <c r="BP124" i="15"/>
  <c r="BP123" i="15"/>
  <c r="BP122" i="15"/>
  <c r="BP112" i="15"/>
  <c r="BP111" i="15"/>
  <c r="BP110" i="15"/>
  <c r="BP109" i="15"/>
  <c r="BP108" i="15"/>
  <c r="BP105" i="15"/>
  <c r="BP104" i="15"/>
  <c r="BP103" i="15"/>
  <c r="BP102" i="15"/>
  <c r="BP101" i="15"/>
  <c r="BP91" i="15"/>
  <c r="BP90" i="15"/>
  <c r="BP89" i="15"/>
  <c r="BP88" i="15"/>
  <c r="BP87" i="15"/>
  <c r="BP84" i="15"/>
  <c r="BP83" i="15"/>
  <c r="BP82" i="15"/>
  <c r="BP81" i="15"/>
  <c r="BP80" i="15"/>
  <c r="BP77" i="15"/>
  <c r="BP76" i="15"/>
  <c r="BP75" i="15"/>
  <c r="BP74" i="15"/>
  <c r="BP73" i="15"/>
  <c r="BP70" i="15"/>
  <c r="BP69" i="15"/>
  <c r="BP68" i="15"/>
  <c r="BP67" i="15"/>
  <c r="BP66" i="15"/>
  <c r="BP63" i="15"/>
  <c r="BP62" i="15"/>
  <c r="BP61" i="15"/>
  <c r="BP60" i="15"/>
  <c r="BP59" i="15"/>
  <c r="BP56" i="15"/>
  <c r="BP55" i="15"/>
  <c r="BP54" i="15"/>
  <c r="BP53" i="15"/>
  <c r="BP52" i="15"/>
  <c r="BP49" i="15"/>
  <c r="BP48" i="15"/>
  <c r="BP47" i="15"/>
  <c r="BP46" i="15"/>
  <c r="BP45" i="15"/>
  <c r="BP42" i="15"/>
  <c r="BP41" i="15"/>
  <c r="BP40" i="15"/>
  <c r="BP39" i="15"/>
  <c r="BP38" i="15"/>
  <c r="BP35" i="15"/>
  <c r="BP34" i="15"/>
  <c r="BP33" i="15"/>
  <c r="BP32" i="15"/>
  <c r="BP31" i="15"/>
  <c r="BP28" i="15"/>
  <c r="BP27" i="15"/>
  <c r="BP26" i="15"/>
  <c r="BP25" i="15"/>
  <c r="BP24" i="15"/>
  <c r="BP21" i="15"/>
  <c r="BP20" i="15"/>
  <c r="BP19" i="15"/>
  <c r="BP18" i="15"/>
  <c r="BP17" i="15"/>
  <c r="BP14" i="15"/>
  <c r="BP13" i="15"/>
  <c r="BP12" i="15"/>
  <c r="BP11" i="15"/>
  <c r="BP10" i="15"/>
  <c r="BP154" i="13"/>
  <c r="BP153" i="13"/>
  <c r="BP152" i="13"/>
  <c r="BP151" i="13"/>
  <c r="BP150" i="13"/>
  <c r="BP147" i="13"/>
  <c r="BP146" i="13"/>
  <c r="BP145" i="13"/>
  <c r="BP144" i="13"/>
  <c r="BP143" i="13"/>
  <c r="BP133" i="13"/>
  <c r="BP132" i="13"/>
  <c r="BP131" i="13"/>
  <c r="BP130" i="13"/>
  <c r="BP129" i="13"/>
  <c r="BP126" i="13"/>
  <c r="BP125" i="13"/>
  <c r="BP124" i="13"/>
  <c r="BP123" i="13"/>
  <c r="BP122" i="13"/>
  <c r="BP112" i="13"/>
  <c r="BP111" i="13"/>
  <c r="BP110" i="13"/>
  <c r="BP109" i="13"/>
  <c r="BP108" i="13"/>
  <c r="BP105" i="13"/>
  <c r="BP104" i="13"/>
  <c r="BP103" i="13"/>
  <c r="BP102" i="13"/>
  <c r="BP101" i="13"/>
  <c r="BP98" i="13"/>
  <c r="BP97" i="13"/>
  <c r="BP96" i="13"/>
  <c r="BP95" i="13"/>
  <c r="BP94" i="13"/>
  <c r="BP91" i="13"/>
  <c r="BP90" i="13"/>
  <c r="BP89" i="13"/>
  <c r="BP88" i="13"/>
  <c r="BP87" i="13"/>
  <c r="BP77" i="13"/>
  <c r="BP76" i="13"/>
  <c r="BP75" i="13"/>
  <c r="BP74" i="13"/>
  <c r="BP73" i="13"/>
  <c r="BP70" i="13"/>
  <c r="BP69" i="13"/>
  <c r="BP68" i="13"/>
  <c r="BP67" i="13"/>
  <c r="BP66" i="13"/>
  <c r="BP63" i="13"/>
  <c r="BP62" i="13"/>
  <c r="BP61" i="13"/>
  <c r="BP60" i="13"/>
  <c r="BP59" i="13"/>
  <c r="BP56" i="13"/>
  <c r="BP55" i="13"/>
  <c r="BP54" i="13"/>
  <c r="BP53" i="13"/>
  <c r="BP52" i="13"/>
  <c r="BP49" i="13"/>
  <c r="BP48" i="13"/>
  <c r="BP47" i="13"/>
  <c r="BP46" i="13"/>
  <c r="BP45" i="13"/>
  <c r="BP42" i="13"/>
  <c r="BP41" i="13"/>
  <c r="BP40" i="13"/>
  <c r="BP39" i="13"/>
  <c r="BP38" i="13"/>
  <c r="BP35" i="13"/>
  <c r="BP34" i="13"/>
  <c r="BP33" i="13"/>
  <c r="BP32" i="13"/>
  <c r="BP31" i="13"/>
  <c r="BP28" i="13"/>
  <c r="BP27" i="13"/>
  <c r="BP26" i="13"/>
  <c r="BP25" i="13"/>
  <c r="BP24" i="13"/>
  <c r="BP21" i="13"/>
  <c r="BP20" i="13"/>
  <c r="BP19" i="13"/>
  <c r="BP18" i="13"/>
  <c r="BP17" i="13"/>
  <c r="BP14" i="13"/>
  <c r="BP13" i="13"/>
  <c r="BP12" i="13"/>
  <c r="BP11" i="13"/>
  <c r="BP10" i="13"/>
  <c r="BO154" i="13"/>
  <c r="BO153" i="13"/>
  <c r="BO152" i="13"/>
  <c r="BO151" i="13"/>
  <c r="BO150" i="13"/>
  <c r="BO147" i="13"/>
  <c r="BO146" i="13"/>
  <c r="BO145" i="13"/>
  <c r="BO144" i="13"/>
  <c r="BO143" i="13"/>
  <c r="BO133" i="13"/>
  <c r="BO132" i="13"/>
  <c r="BO131" i="13"/>
  <c r="BO130" i="13"/>
  <c r="BO129" i="13"/>
  <c r="BO126" i="13"/>
  <c r="BO125" i="13"/>
  <c r="BO124" i="13"/>
  <c r="BO123" i="13"/>
  <c r="BO122" i="13"/>
  <c r="BO112" i="13"/>
  <c r="BO111" i="13"/>
  <c r="BO110" i="13"/>
  <c r="BO109" i="13"/>
  <c r="BO108" i="13"/>
  <c r="BO105" i="13"/>
  <c r="BO104" i="13"/>
  <c r="BO103" i="13"/>
  <c r="BO102" i="13"/>
  <c r="BO101" i="13"/>
  <c r="BO98" i="13"/>
  <c r="BO97" i="13"/>
  <c r="BO96" i="13"/>
  <c r="BO95" i="13"/>
  <c r="BO94" i="13"/>
  <c r="BO91" i="13"/>
  <c r="BO90" i="13"/>
  <c r="BO89" i="13"/>
  <c r="BO88" i="13"/>
  <c r="BO87" i="13"/>
  <c r="BO77" i="13"/>
  <c r="BO76" i="13"/>
  <c r="BO75" i="13"/>
  <c r="BO74" i="13"/>
  <c r="BO73" i="13"/>
  <c r="BO70" i="13"/>
  <c r="BO69" i="13"/>
  <c r="BO68" i="13"/>
  <c r="BO67" i="13"/>
  <c r="BO66" i="13"/>
  <c r="BO63" i="13"/>
  <c r="BO62" i="13"/>
  <c r="BO61" i="13"/>
  <c r="BO60" i="13"/>
  <c r="BO59" i="13"/>
  <c r="BO56" i="13"/>
  <c r="BO55" i="13"/>
  <c r="BO54" i="13"/>
  <c r="BO53" i="13"/>
  <c r="BO52" i="13"/>
  <c r="BO49" i="13"/>
  <c r="BO48" i="13"/>
  <c r="BO47" i="13"/>
  <c r="BO46" i="13"/>
  <c r="BO45" i="13"/>
  <c r="BO42" i="13"/>
  <c r="BO41" i="13"/>
  <c r="BO40" i="13"/>
  <c r="BO39" i="13"/>
  <c r="BO38" i="13"/>
  <c r="BO35" i="13"/>
  <c r="BO34" i="13"/>
  <c r="BO33" i="13"/>
  <c r="BO32" i="13"/>
  <c r="BO31" i="13"/>
  <c r="BO28" i="13"/>
  <c r="BO27" i="13"/>
  <c r="BO26" i="13"/>
  <c r="BO25" i="13"/>
  <c r="BO24" i="13"/>
  <c r="BO21" i="13"/>
  <c r="BO20" i="13"/>
  <c r="BO19" i="13"/>
  <c r="BO18" i="13"/>
  <c r="BO17" i="13"/>
  <c r="BO14" i="13"/>
  <c r="BO13" i="13"/>
  <c r="BO12" i="13"/>
  <c r="BO11" i="13"/>
  <c r="BO10" i="13"/>
  <c r="BP154" i="11"/>
  <c r="BP153" i="11"/>
  <c r="BP152" i="11"/>
  <c r="BP151" i="11"/>
  <c r="BP150" i="11"/>
  <c r="BP147" i="11"/>
  <c r="BP146" i="11"/>
  <c r="BP145" i="11"/>
  <c r="BP144" i="11"/>
  <c r="BP143" i="11"/>
  <c r="BP133" i="11"/>
  <c r="BP132" i="11"/>
  <c r="BP131" i="11"/>
  <c r="BP130" i="11"/>
  <c r="BP129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91" i="11"/>
  <c r="BP90" i="11"/>
  <c r="BP89" i="11"/>
  <c r="BP88" i="11"/>
  <c r="BP87" i="11"/>
  <c r="BP77" i="11"/>
  <c r="BP76" i="11"/>
  <c r="BP75" i="11"/>
  <c r="BP74" i="11"/>
  <c r="BP73" i="11"/>
  <c r="BP70" i="11"/>
  <c r="BP69" i="11"/>
  <c r="BP68" i="11"/>
  <c r="BP67" i="11"/>
  <c r="BP66" i="11"/>
  <c r="BP63" i="11"/>
  <c r="BP62" i="11"/>
  <c r="BP61" i="11"/>
  <c r="BP60" i="11"/>
  <c r="BP59" i="11"/>
  <c r="BP56" i="11"/>
  <c r="BP55" i="11"/>
  <c r="BP54" i="11"/>
  <c r="BP53" i="11"/>
  <c r="BP52" i="11"/>
  <c r="BP49" i="11"/>
  <c r="BP48" i="11"/>
  <c r="BP47" i="11"/>
  <c r="BP46" i="11"/>
  <c r="BP45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1" i="11"/>
  <c r="BP20" i="11"/>
  <c r="BP19" i="11"/>
  <c r="BP18" i="11"/>
  <c r="BP17" i="11"/>
  <c r="BP14" i="11"/>
  <c r="BP13" i="11"/>
  <c r="BP12" i="11"/>
  <c r="BP11" i="11"/>
  <c r="BP10" i="11"/>
  <c r="BN154" i="13"/>
  <c r="BN153" i="13"/>
  <c r="BN152" i="13"/>
  <c r="BN151" i="13"/>
  <c r="BN150" i="13"/>
  <c r="BN147" i="13"/>
  <c r="BN146" i="13"/>
  <c r="BN145" i="13"/>
  <c r="BN144" i="13"/>
  <c r="BN143" i="13"/>
  <c r="BN133" i="13"/>
  <c r="BN132" i="13"/>
  <c r="BN131" i="13"/>
  <c r="BN130" i="13"/>
  <c r="BN129" i="13"/>
  <c r="BN126" i="13"/>
  <c r="BN125" i="13"/>
  <c r="BN124" i="13"/>
  <c r="BN123" i="13"/>
  <c r="BN122" i="13"/>
  <c r="BN112" i="13"/>
  <c r="BN111" i="13"/>
  <c r="BN110" i="13"/>
  <c r="BN109" i="13"/>
  <c r="BN108" i="13"/>
  <c r="BN105" i="13"/>
  <c r="BN104" i="13"/>
  <c r="BN103" i="13"/>
  <c r="BN102" i="13"/>
  <c r="BN101" i="13"/>
  <c r="BN98" i="13"/>
  <c r="BN97" i="13"/>
  <c r="BN96" i="13"/>
  <c r="BN95" i="13"/>
  <c r="BN94" i="13"/>
  <c r="BN91" i="13"/>
  <c r="BN90" i="13"/>
  <c r="BN89" i="13"/>
  <c r="BN88" i="13"/>
  <c r="BN87" i="13"/>
  <c r="BN77" i="13"/>
  <c r="BN76" i="13"/>
  <c r="BN75" i="13"/>
  <c r="BN74" i="13"/>
  <c r="BN73" i="13"/>
  <c r="BN70" i="13"/>
  <c r="BN69" i="13"/>
  <c r="BN68" i="13"/>
  <c r="BN67" i="13"/>
  <c r="BN66" i="13"/>
  <c r="BN63" i="13"/>
  <c r="BN62" i="13"/>
  <c r="BN61" i="13"/>
  <c r="BN60" i="13"/>
  <c r="BN59" i="13"/>
  <c r="BN56" i="13"/>
  <c r="BN55" i="13"/>
  <c r="BN54" i="13"/>
  <c r="BN53" i="13"/>
  <c r="BN52" i="13"/>
  <c r="BN49" i="13"/>
  <c r="BN48" i="13"/>
  <c r="BN47" i="13"/>
  <c r="BN46" i="13"/>
  <c r="BN45" i="13"/>
  <c r="BN42" i="13"/>
  <c r="BN41" i="13"/>
  <c r="BN40" i="13"/>
  <c r="BN39" i="13"/>
  <c r="BN38" i="13"/>
  <c r="BN35" i="13"/>
  <c r="BN34" i="13"/>
  <c r="BN33" i="13"/>
  <c r="BN32" i="13"/>
  <c r="BN31" i="13"/>
  <c r="BN28" i="13"/>
  <c r="BN27" i="13"/>
  <c r="BN26" i="13"/>
  <c r="BN25" i="13"/>
  <c r="BN24" i="13"/>
  <c r="BN21" i="13"/>
  <c r="BN20" i="13"/>
  <c r="BN19" i="13"/>
  <c r="BN18" i="13"/>
  <c r="BN17" i="13"/>
  <c r="BN14" i="13"/>
  <c r="BN13" i="13"/>
  <c r="BN12" i="13"/>
  <c r="BN11" i="13"/>
  <c r="BN10" i="13"/>
  <c r="AH162" i="13"/>
  <c r="CB162" i="13" s="1"/>
  <c r="AH161" i="13"/>
  <c r="CB161" i="13" s="1"/>
  <c r="AH160" i="13"/>
  <c r="CB160" i="13" s="1"/>
  <c r="AH159" i="13"/>
  <c r="CB159" i="13" s="1"/>
  <c r="AH158" i="13"/>
  <c r="CB158" i="13" s="1"/>
  <c r="AH157" i="13"/>
  <c r="CB157" i="13" s="1"/>
  <c r="AH84" i="11"/>
  <c r="CB84" i="11" s="1"/>
  <c r="AH83" i="11"/>
  <c r="CB83" i="11" s="1"/>
  <c r="AH82" i="11"/>
  <c r="CB82" i="11" s="1"/>
  <c r="AH81" i="11"/>
  <c r="CB81" i="11" s="1"/>
  <c r="AH80" i="11"/>
  <c r="CB80" i="11" s="1"/>
  <c r="AH84" i="13"/>
  <c r="CB84" i="13" s="1"/>
  <c r="AH83" i="13"/>
  <c r="CB83" i="13" s="1"/>
  <c r="AH82" i="13"/>
  <c r="CB82" i="13" s="1"/>
  <c r="CB85" i="13" s="1"/>
  <c r="AH81" i="13"/>
  <c r="CB81" i="13" s="1"/>
  <c r="AH80" i="13"/>
  <c r="CB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B157" i="11" s="1"/>
  <c r="AH158" i="11"/>
  <c r="CB158" i="11" s="1"/>
  <c r="AH159" i="11"/>
  <c r="CB159" i="11" s="1"/>
  <c r="AH160" i="11"/>
  <c r="CB160" i="11" s="1"/>
  <c r="AH161" i="11"/>
  <c r="CB161" i="11" s="1"/>
  <c r="BO10" i="11"/>
  <c r="BO11" i="11"/>
  <c r="BO12" i="11"/>
  <c r="BO13" i="11"/>
  <c r="BO14" i="11"/>
  <c r="BO17" i="11"/>
  <c r="BO18" i="11"/>
  <c r="BO19" i="11"/>
  <c r="BO20" i="11"/>
  <c r="BO21" i="11"/>
  <c r="BO24" i="11"/>
  <c r="BO25" i="11"/>
  <c r="BO26" i="11"/>
  <c r="BO27" i="11"/>
  <c r="BO28" i="11"/>
  <c r="BO31" i="11"/>
  <c r="BO32" i="11"/>
  <c r="BO33" i="11"/>
  <c r="BO34" i="11"/>
  <c r="BO35" i="11"/>
  <c r="BO38" i="11"/>
  <c r="BO39" i="11"/>
  <c r="BO40" i="11"/>
  <c r="BO41" i="11"/>
  <c r="BO42" i="11"/>
  <c r="BO45" i="11"/>
  <c r="BO46" i="11"/>
  <c r="BO47" i="11"/>
  <c r="BO48" i="11"/>
  <c r="BO49" i="11"/>
  <c r="BO52" i="11"/>
  <c r="BO53" i="11"/>
  <c r="BO54" i="11"/>
  <c r="BO55" i="11"/>
  <c r="BO56" i="11"/>
  <c r="BO59" i="11"/>
  <c r="BO60" i="11"/>
  <c r="BO61" i="11"/>
  <c r="BO62" i="11"/>
  <c r="BO63" i="11"/>
  <c r="BO66" i="11"/>
  <c r="BO67" i="11"/>
  <c r="BO68" i="11"/>
  <c r="BO69" i="11"/>
  <c r="BO70" i="11"/>
  <c r="BO73" i="11"/>
  <c r="BO74" i="11"/>
  <c r="BO75" i="11"/>
  <c r="BO76" i="11"/>
  <c r="BO77" i="11"/>
  <c r="BO87" i="11"/>
  <c r="BO88" i="11"/>
  <c r="BO89" i="11"/>
  <c r="BO90" i="11"/>
  <c r="BO91" i="11"/>
  <c r="BO94" i="11"/>
  <c r="BO95" i="11"/>
  <c r="BO96" i="11"/>
  <c r="BO97" i="11"/>
  <c r="BO98" i="11"/>
  <c r="BO101" i="11"/>
  <c r="BO102" i="11"/>
  <c r="BO103" i="11"/>
  <c r="BO104" i="11"/>
  <c r="BO105" i="11"/>
  <c r="BO108" i="11"/>
  <c r="BO109" i="11"/>
  <c r="BO110" i="11"/>
  <c r="BO111" i="11"/>
  <c r="BO112" i="11"/>
  <c r="BO122" i="11"/>
  <c r="BO123" i="11"/>
  <c r="BO124" i="11"/>
  <c r="BO125" i="11"/>
  <c r="BO126" i="11"/>
  <c r="BO129" i="11"/>
  <c r="BO130" i="11"/>
  <c r="BO131" i="11"/>
  <c r="BO132" i="11"/>
  <c r="BO133" i="11"/>
  <c r="BO143" i="11"/>
  <c r="BO144" i="11"/>
  <c r="BO145" i="11"/>
  <c r="BO146" i="11"/>
  <c r="BO147" i="11"/>
  <c r="BO150" i="11"/>
  <c r="BO151" i="11"/>
  <c r="BO152" i="11"/>
  <c r="BO153" i="11"/>
  <c r="BO154" i="11"/>
  <c r="AH157" i="15"/>
  <c r="CB157" i="15" s="1"/>
  <c r="AH158" i="15"/>
  <c r="CB158" i="15" s="1"/>
  <c r="AH159" i="15"/>
  <c r="CB159" i="15" s="1"/>
  <c r="AH160" i="15"/>
  <c r="CB160" i="15" s="1"/>
  <c r="AH161" i="15"/>
  <c r="CB161" i="15" s="1"/>
  <c r="AH162" i="15"/>
  <c r="CB162" i="15" s="1"/>
  <c r="BP10" i="14"/>
  <c r="BP11" i="14"/>
  <c r="BP12" i="14"/>
  <c r="BP13" i="14"/>
  <c r="BP14" i="14"/>
  <c r="BP17" i="14"/>
  <c r="BP18" i="14"/>
  <c r="BP19" i="14"/>
  <c r="BP20" i="14"/>
  <c r="BP21" i="14"/>
  <c r="BP24" i="14"/>
  <c r="BP25" i="14"/>
  <c r="BP26" i="14"/>
  <c r="BP27" i="14"/>
  <c r="BP28" i="14"/>
  <c r="BP31" i="14"/>
  <c r="BP32" i="14"/>
  <c r="BP33" i="14"/>
  <c r="BP34" i="14"/>
  <c r="BP35" i="14"/>
  <c r="BP38" i="14"/>
  <c r="BP39" i="14"/>
  <c r="BP40" i="14"/>
  <c r="BP41" i="14"/>
  <c r="BP42" i="14"/>
  <c r="BP45" i="14"/>
  <c r="BP46" i="14"/>
  <c r="BP47" i="14"/>
  <c r="BP48" i="14"/>
  <c r="BP49" i="14"/>
  <c r="BP52" i="14"/>
  <c r="BP53" i="14"/>
  <c r="BP54" i="14"/>
  <c r="BP55" i="14"/>
  <c r="BP56" i="14"/>
  <c r="BP59" i="14"/>
  <c r="BP60" i="14"/>
  <c r="BP61" i="14"/>
  <c r="BP62" i="14"/>
  <c r="BP63" i="14"/>
  <c r="BP66" i="14"/>
  <c r="BP67" i="14"/>
  <c r="BP68" i="14"/>
  <c r="BP69" i="14"/>
  <c r="BP70" i="14"/>
  <c r="BP73" i="14"/>
  <c r="BP74" i="14"/>
  <c r="BP75" i="14"/>
  <c r="BP76" i="14"/>
  <c r="BP77" i="14"/>
  <c r="BP80" i="14"/>
  <c r="BP81" i="14"/>
  <c r="BP82" i="14"/>
  <c r="BP83" i="14"/>
  <c r="BP84" i="14"/>
  <c r="BP87" i="14"/>
  <c r="BP88" i="14"/>
  <c r="BP89" i="14"/>
  <c r="BP90" i="14"/>
  <c r="BP91" i="14"/>
  <c r="BP101" i="14"/>
  <c r="BP102" i="14"/>
  <c r="BP103" i="14"/>
  <c r="BP104" i="14"/>
  <c r="BP105" i="14"/>
  <c r="BP108" i="14"/>
  <c r="BP109" i="14"/>
  <c r="BP110" i="14"/>
  <c r="BP111" i="14"/>
  <c r="BP112" i="14"/>
  <c r="BP122" i="14"/>
  <c r="BP123" i="14"/>
  <c r="BP124" i="14"/>
  <c r="BP125" i="14"/>
  <c r="BP126" i="14"/>
  <c r="BP129" i="14"/>
  <c r="BP130" i="14"/>
  <c r="BP131" i="14"/>
  <c r="BP132" i="14"/>
  <c r="BP133" i="14"/>
  <c r="BP143" i="14"/>
  <c r="BP144" i="14"/>
  <c r="BP145" i="14"/>
  <c r="BP146" i="14"/>
  <c r="BP147" i="14"/>
  <c r="BP150" i="14"/>
  <c r="BP151" i="14"/>
  <c r="BP152" i="14"/>
  <c r="BP153" i="14"/>
  <c r="BP154" i="14"/>
  <c r="BO10" i="15"/>
  <c r="BO11" i="15"/>
  <c r="BO12" i="15"/>
  <c r="BO13" i="15"/>
  <c r="BO14" i="15"/>
  <c r="BO17" i="15"/>
  <c r="BO18" i="15"/>
  <c r="BO19" i="15"/>
  <c r="BO20" i="15"/>
  <c r="BO21" i="15"/>
  <c r="BO24" i="15"/>
  <c r="BO25" i="15"/>
  <c r="BO26" i="15"/>
  <c r="BO27" i="15"/>
  <c r="BO28" i="15"/>
  <c r="BO31" i="15"/>
  <c r="BO32" i="15"/>
  <c r="BO33" i="15"/>
  <c r="BO34" i="15"/>
  <c r="BO35" i="15"/>
  <c r="BO38" i="15"/>
  <c r="BO39" i="15"/>
  <c r="BO40" i="15"/>
  <c r="BO41" i="15"/>
  <c r="BO42" i="15"/>
  <c r="BO45" i="15"/>
  <c r="BO46" i="15"/>
  <c r="BO47" i="15"/>
  <c r="BO48" i="15"/>
  <c r="BO49" i="15"/>
  <c r="BO52" i="15"/>
  <c r="BO53" i="15"/>
  <c r="BO54" i="15"/>
  <c r="BO55" i="15"/>
  <c r="BO56" i="15"/>
  <c r="BO59" i="15"/>
  <c r="BO60" i="15"/>
  <c r="BO61" i="15"/>
  <c r="BO62" i="15"/>
  <c r="BO63" i="15"/>
  <c r="BO66" i="15"/>
  <c r="BO67" i="15"/>
  <c r="BO68" i="15"/>
  <c r="BO69" i="15"/>
  <c r="BO70" i="15"/>
  <c r="BO73" i="15"/>
  <c r="BO74" i="15"/>
  <c r="BO75" i="15"/>
  <c r="BO76" i="15"/>
  <c r="BO77" i="15"/>
  <c r="BO80" i="15"/>
  <c r="BO81" i="15"/>
  <c r="BO82" i="15"/>
  <c r="BO83" i="15"/>
  <c r="BO84" i="15"/>
  <c r="BO87" i="15"/>
  <c r="BO88" i="15"/>
  <c r="BO89" i="15"/>
  <c r="BO90" i="15"/>
  <c r="BO91" i="15"/>
  <c r="BO101" i="15"/>
  <c r="BO102" i="15"/>
  <c r="BO103" i="15"/>
  <c r="BO104" i="15"/>
  <c r="BO105" i="15"/>
  <c r="BO108" i="15"/>
  <c r="BO109" i="15"/>
  <c r="BO110" i="15"/>
  <c r="BO111" i="15"/>
  <c r="BO112" i="15"/>
  <c r="BO122" i="15"/>
  <c r="BO123" i="15"/>
  <c r="BO124" i="15"/>
  <c r="BO125" i="15"/>
  <c r="BO126" i="15"/>
  <c r="BO129" i="15"/>
  <c r="BO130" i="15"/>
  <c r="BO131" i="15"/>
  <c r="BO132" i="15"/>
  <c r="BO133" i="15"/>
  <c r="BO143" i="15"/>
  <c r="BO144" i="15"/>
  <c r="BO145" i="15"/>
  <c r="BO146" i="15"/>
  <c r="BO147" i="15"/>
  <c r="BO150" i="15"/>
  <c r="BO151" i="15"/>
  <c r="BO152" i="15"/>
  <c r="BO153" i="15"/>
  <c r="BO154" i="15"/>
  <c r="AH157" i="14"/>
  <c r="CB157" i="14" s="1"/>
  <c r="AH158" i="14"/>
  <c r="CB158" i="14" s="1"/>
  <c r="AH159" i="14"/>
  <c r="CB159" i="14" s="1"/>
  <c r="AH160" i="14"/>
  <c r="CB160" i="14" s="1"/>
  <c r="AH161" i="14"/>
  <c r="CB161" i="14" s="1"/>
  <c r="AH162" i="14"/>
  <c r="CB162" i="14" s="1"/>
  <c r="AG157" i="14"/>
  <c r="CA157" i="14" s="1"/>
  <c r="BO45" i="14"/>
  <c r="BO46" i="14"/>
  <c r="BO47" i="14"/>
  <c r="BO48" i="14"/>
  <c r="BO49" i="14"/>
  <c r="BO52" i="14"/>
  <c r="BO53" i="14"/>
  <c r="BO54" i="14"/>
  <c r="BO55" i="14"/>
  <c r="BO56" i="14"/>
  <c r="BO59" i="14"/>
  <c r="BO60" i="14"/>
  <c r="BO61" i="14"/>
  <c r="BO62" i="14"/>
  <c r="BO63" i="14"/>
  <c r="BO66" i="14"/>
  <c r="BO67" i="14"/>
  <c r="BO68" i="14"/>
  <c r="BO69" i="14"/>
  <c r="BO70" i="14"/>
  <c r="BO73" i="14"/>
  <c r="BO74" i="14"/>
  <c r="BO75" i="14"/>
  <c r="BO76" i="14"/>
  <c r="BO77" i="14"/>
  <c r="BO80" i="14"/>
  <c r="BO81" i="14"/>
  <c r="BO82" i="14"/>
  <c r="BO83" i="14"/>
  <c r="BO84" i="14"/>
  <c r="BO87" i="14"/>
  <c r="BO88" i="14"/>
  <c r="BO89" i="14"/>
  <c r="BO90" i="14"/>
  <c r="BO91" i="14"/>
  <c r="BO101" i="14"/>
  <c r="BO102" i="14"/>
  <c r="BO103" i="14"/>
  <c r="BO104" i="14"/>
  <c r="BO105" i="14"/>
  <c r="BO108" i="14"/>
  <c r="BO109" i="14"/>
  <c r="BO110" i="14"/>
  <c r="BO111" i="14"/>
  <c r="BO112" i="14"/>
  <c r="BO122" i="14"/>
  <c r="BO123" i="14"/>
  <c r="BO124" i="14"/>
  <c r="BO125" i="14"/>
  <c r="BO126" i="14"/>
  <c r="BO129" i="14"/>
  <c r="BO130" i="14"/>
  <c r="BO131" i="14"/>
  <c r="BO132" i="14"/>
  <c r="BO133" i="14"/>
  <c r="BO143" i="14"/>
  <c r="BO144" i="14"/>
  <c r="BO145" i="14"/>
  <c r="BO146" i="14"/>
  <c r="BO147" i="14"/>
  <c r="BO150" i="14"/>
  <c r="BO151" i="14"/>
  <c r="BO152" i="14"/>
  <c r="BO153" i="14"/>
  <c r="BO154" i="14"/>
  <c r="BO38" i="14"/>
  <c r="BO39" i="14"/>
  <c r="BO40" i="14"/>
  <c r="BO41" i="14"/>
  <c r="BO42" i="14"/>
  <c r="BO31" i="14"/>
  <c r="BO32" i="14"/>
  <c r="BO33" i="14"/>
  <c r="BO34" i="14"/>
  <c r="BO35" i="14"/>
  <c r="BO24" i="14"/>
  <c r="BO25" i="14"/>
  <c r="BO26" i="14"/>
  <c r="BO27" i="14"/>
  <c r="BO28" i="14"/>
  <c r="BO17" i="14"/>
  <c r="BO18" i="14"/>
  <c r="BO19" i="14"/>
  <c r="BO20" i="14"/>
  <c r="BO21" i="14"/>
  <c r="BO10" i="14"/>
  <c r="BO11" i="14"/>
  <c r="BO12" i="14"/>
  <c r="BO13" i="14"/>
  <c r="BO14" i="14"/>
  <c r="BN10" i="14"/>
  <c r="AG84" i="13"/>
  <c r="CA84" i="13" s="1"/>
  <c r="AG83" i="13"/>
  <c r="CA83" i="13" s="1"/>
  <c r="AG82" i="13"/>
  <c r="CA82" i="13" s="1"/>
  <c r="AG81" i="13"/>
  <c r="CA81" i="13" s="1"/>
  <c r="AG80" i="13"/>
  <c r="CA80" i="13" s="1"/>
  <c r="AG92" i="13"/>
  <c r="AG84" i="11"/>
  <c r="CA84" i="11" s="1"/>
  <c r="AG83" i="11"/>
  <c r="CA83" i="11" s="1"/>
  <c r="AG82" i="11"/>
  <c r="CA82" i="11" s="1"/>
  <c r="AG81" i="11"/>
  <c r="CA81" i="11" s="1"/>
  <c r="AG80" i="11"/>
  <c r="CA80" i="11" s="1"/>
  <c r="AG92" i="11"/>
  <c r="AG162" i="14"/>
  <c r="CA162" i="14" s="1"/>
  <c r="AG161" i="14"/>
  <c r="CA161" i="14" s="1"/>
  <c r="AG160" i="14"/>
  <c r="CA160" i="14" s="1"/>
  <c r="AG159" i="14"/>
  <c r="CA159" i="14" s="1"/>
  <c r="AG158" i="14"/>
  <c r="CA158" i="14" s="1"/>
  <c r="CF139" i="14"/>
  <c r="CF138" i="14"/>
  <c r="CF140" i="14"/>
  <c r="CF10" i="15"/>
  <c r="CF137" i="14"/>
  <c r="CF136" i="14"/>
  <c r="CB85" i="11" l="1"/>
  <c r="CA85" i="11"/>
  <c r="CA85" i="13"/>
  <c r="BO92" i="11"/>
  <c r="BO64" i="11"/>
  <c r="BN29" i="13"/>
  <c r="BN127" i="13"/>
  <c r="BP85" i="15"/>
  <c r="BO106" i="11"/>
  <c r="BN15" i="13"/>
  <c r="BP57" i="13"/>
  <c r="BP15" i="15"/>
  <c r="BO50" i="11"/>
  <c r="BN92" i="13"/>
  <c r="AH85" i="13"/>
  <c r="BP127" i="15"/>
  <c r="BO78" i="15"/>
  <c r="BO134" i="11"/>
  <c r="BO57" i="11"/>
  <c r="BN78" i="13"/>
  <c r="BN155" i="13"/>
  <c r="BP106" i="15"/>
  <c r="BO155" i="11"/>
  <c r="BP99" i="11"/>
  <c r="BO92" i="13"/>
  <c r="BP43" i="13"/>
  <c r="BP148" i="13"/>
  <c r="BN64" i="13"/>
  <c r="BP78" i="13"/>
  <c r="BN71" i="13"/>
  <c r="BN106" i="13"/>
  <c r="BO71" i="13"/>
  <c r="BP127" i="13"/>
  <c r="BN50" i="13"/>
  <c r="BN113" i="13"/>
  <c r="BP64" i="11"/>
  <c r="BP64" i="13"/>
  <c r="BN57" i="13"/>
  <c r="BO57" i="13"/>
  <c r="BO78" i="11"/>
  <c r="BN36" i="13"/>
  <c r="BN99" i="13"/>
  <c r="BN134" i="13"/>
  <c r="BP50" i="11"/>
  <c r="BP155" i="11"/>
  <c r="BP155" i="13"/>
  <c r="BP57" i="15"/>
  <c r="BP92" i="14"/>
  <c r="BN43" i="13"/>
  <c r="BN148" i="13"/>
  <c r="BO148" i="13"/>
  <c r="BN22" i="13"/>
  <c r="BP134" i="11"/>
  <c r="BO78" i="13"/>
  <c r="BO43" i="14"/>
  <c r="AG85" i="13"/>
  <c r="AG85" i="11"/>
  <c r="BP29" i="15"/>
  <c r="BP148" i="15"/>
  <c r="BO127" i="15"/>
  <c r="BO43" i="15"/>
  <c r="BO148" i="15"/>
  <c r="BO71" i="15"/>
  <c r="BP43" i="15"/>
  <c r="BP71" i="15"/>
  <c r="BP92" i="15"/>
  <c r="BP148" i="11"/>
  <c r="BP71" i="13"/>
  <c r="BO127" i="14"/>
  <c r="BO78" i="14"/>
  <c r="BP148" i="14"/>
  <c r="BP57" i="14"/>
  <c r="BO71" i="11"/>
  <c r="BO36" i="11"/>
  <c r="BP57" i="11"/>
  <c r="BP92" i="11"/>
  <c r="BO36" i="13"/>
  <c r="BP22" i="13"/>
  <c r="BP106" i="13"/>
  <c r="BO148" i="14"/>
  <c r="BO92" i="14"/>
  <c r="BP71" i="14"/>
  <c r="BO99" i="11"/>
  <c r="AH85" i="11"/>
  <c r="BP43" i="11"/>
  <c r="BP78" i="11"/>
  <c r="BP127" i="11"/>
  <c r="BO22" i="13"/>
  <c r="BO106" i="13"/>
  <c r="BP92" i="13"/>
  <c r="BO106" i="14"/>
  <c r="BP85" i="14"/>
  <c r="BO127" i="11"/>
  <c r="BP29" i="11"/>
  <c r="BP113" i="11"/>
  <c r="BO57" i="14"/>
  <c r="BO15" i="14"/>
  <c r="BO85" i="14"/>
  <c r="BP134" i="14"/>
  <c r="BP50" i="14"/>
  <c r="BO148" i="11"/>
  <c r="BP15" i="11"/>
  <c r="BO43" i="13"/>
  <c r="BO127" i="13"/>
  <c r="BP29" i="13"/>
  <c r="BP113" i="13"/>
  <c r="BP106" i="14"/>
  <c r="BP15" i="14"/>
  <c r="BO15" i="11"/>
  <c r="BO29" i="14"/>
  <c r="BP22" i="14"/>
  <c r="BO71" i="14"/>
  <c r="BO113" i="11"/>
  <c r="BO36" i="14"/>
  <c r="BP155" i="14"/>
  <c r="BP64" i="14"/>
  <c r="BO29" i="13"/>
  <c r="BO113" i="13"/>
  <c r="BP15" i="13"/>
  <c r="BP99" i="13"/>
  <c r="BP36" i="14"/>
  <c r="BO22" i="14"/>
  <c r="BO134" i="14"/>
  <c r="BO50" i="14"/>
  <c r="BP113" i="14"/>
  <c r="BP29" i="14"/>
  <c r="BO29" i="11"/>
  <c r="BP36" i="11"/>
  <c r="BO64" i="13"/>
  <c r="BO155" i="13"/>
  <c r="BP50" i="13"/>
  <c r="BP134" i="13"/>
  <c r="BO113" i="14"/>
  <c r="BP78" i="14"/>
  <c r="BO15" i="13"/>
  <c r="BO99" i="13"/>
  <c r="BO155" i="14"/>
  <c r="BO64" i="14"/>
  <c r="BP127" i="14"/>
  <c r="BP43" i="14"/>
  <c r="BO43" i="11"/>
  <c r="BO22" i="11"/>
  <c r="BP22" i="11"/>
  <c r="BP71" i="11"/>
  <c r="BP106" i="11"/>
  <c r="BO50" i="13"/>
  <c r="BO134" i="13"/>
  <c r="BP36" i="13"/>
  <c r="BP78" i="15"/>
  <c r="BO134" i="15"/>
  <c r="BO50" i="15"/>
  <c r="BP64" i="15"/>
  <c r="BO15" i="15"/>
  <c r="BP50" i="15"/>
  <c r="BO155" i="15"/>
  <c r="BO64" i="15"/>
  <c r="BP36" i="15"/>
  <c r="BO113" i="15"/>
  <c r="BO29" i="15"/>
  <c r="BP22" i="15"/>
  <c r="BO85" i="15"/>
  <c r="BP155" i="15"/>
  <c r="BO92" i="15"/>
  <c r="BP113" i="15"/>
  <c r="BP134" i="15"/>
  <c r="BO57" i="15"/>
  <c r="BO36" i="15"/>
  <c r="BO106" i="15"/>
  <c r="BO22" i="15"/>
  <c r="CF141" i="14"/>
  <c r="AG162" i="15" l="1"/>
  <c r="CA162" i="15" s="1"/>
  <c r="AG161" i="15"/>
  <c r="CA161" i="15" s="1"/>
  <c r="AG160" i="15"/>
  <c r="CA160" i="15" s="1"/>
  <c r="AG159" i="15"/>
  <c r="CA159" i="15" s="1"/>
  <c r="AG158" i="15"/>
  <c r="CA158" i="15" s="1"/>
  <c r="AG157" i="15"/>
  <c r="CA157" i="15" s="1"/>
  <c r="CF137" i="15"/>
  <c r="CF14" i="15"/>
  <c r="CF138" i="15"/>
  <c r="CF136" i="15"/>
  <c r="CF13" i="15"/>
  <c r="CF139" i="15"/>
  <c r="CF140" i="15"/>
  <c r="CF12" i="15"/>
  <c r="CF11" i="15"/>
  <c r="CF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A162" i="11" s="1"/>
  <c r="AG161" i="11"/>
  <c r="CA161" i="11" s="1"/>
  <c r="AG160" i="11"/>
  <c r="CA160" i="11" s="1"/>
  <c r="AG159" i="11"/>
  <c r="CA159" i="11" s="1"/>
  <c r="AG158" i="11"/>
  <c r="CA158" i="11" s="1"/>
  <c r="AG157" i="11"/>
  <c r="CA157" i="11" s="1"/>
  <c r="AG162" i="13"/>
  <c r="CA162" i="13" s="1"/>
  <c r="AG161" i="13"/>
  <c r="CA161" i="13" s="1"/>
  <c r="AG160" i="13"/>
  <c r="CA160" i="13" s="1"/>
  <c r="AG159" i="13"/>
  <c r="CA159" i="13" s="1"/>
  <c r="AG158" i="13"/>
  <c r="CA158" i="13" s="1"/>
  <c r="AG157" i="13"/>
  <c r="CA157" i="13" s="1"/>
  <c r="CF138" i="11"/>
  <c r="CF139" i="11"/>
  <c r="CF137" i="13"/>
  <c r="CF136" i="13"/>
  <c r="CF139" i="13"/>
  <c r="CF136" i="11"/>
  <c r="CF140" i="13"/>
  <c r="CF138" i="13"/>
  <c r="CF140" i="11"/>
  <c r="CF137" i="11"/>
  <c r="CF141" i="11" l="1"/>
  <c r="CF141" i="13"/>
  <c r="AF84" i="13" l="1"/>
  <c r="BZ84" i="13" s="1"/>
  <c r="AF83" i="13"/>
  <c r="BZ83" i="13" s="1"/>
  <c r="AF82" i="13"/>
  <c r="BZ82" i="13" s="1"/>
  <c r="AF81" i="13"/>
  <c r="BZ81" i="13" s="1"/>
  <c r="AF80" i="13"/>
  <c r="BZ80" i="13" s="1"/>
  <c r="AF92" i="13"/>
  <c r="AF84" i="11"/>
  <c r="BZ84" i="11" s="1"/>
  <c r="AF83" i="11"/>
  <c r="BZ83" i="11" s="1"/>
  <c r="AF82" i="11"/>
  <c r="BZ82" i="11" s="1"/>
  <c r="AF81" i="11"/>
  <c r="BZ81" i="11" s="1"/>
  <c r="AF80" i="11"/>
  <c r="BZ80" i="11" s="1"/>
  <c r="BZ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BZ85" i="13" l="1"/>
  <c r="AF85" i="11"/>
  <c r="AF85" i="13"/>
  <c r="AF141" i="11"/>
  <c r="AF134" i="11"/>
  <c r="AE134" i="11"/>
  <c r="AD134" i="11"/>
  <c r="AC134" i="11"/>
  <c r="AF119" i="11"/>
  <c r="BZ119" i="11" s="1"/>
  <c r="AE119" i="11"/>
  <c r="BY119" i="11" s="1"/>
  <c r="AD119" i="11"/>
  <c r="BX119" i="11" s="1"/>
  <c r="AF118" i="11"/>
  <c r="BZ118" i="11" s="1"/>
  <c r="AE118" i="11"/>
  <c r="BY118" i="11" s="1"/>
  <c r="AD118" i="11"/>
  <c r="BX118" i="11" s="1"/>
  <c r="AF117" i="11"/>
  <c r="BZ117" i="11" s="1"/>
  <c r="AE117" i="11"/>
  <c r="BY117" i="11" s="1"/>
  <c r="AD117" i="11"/>
  <c r="BX117" i="11" s="1"/>
  <c r="AF116" i="11"/>
  <c r="BZ116" i="11" s="1"/>
  <c r="AE116" i="11"/>
  <c r="BY116" i="11" s="1"/>
  <c r="AD116" i="11"/>
  <c r="BX116" i="11" s="1"/>
  <c r="AF115" i="11"/>
  <c r="BZ115" i="11" s="1"/>
  <c r="AE115" i="11"/>
  <c r="BY115" i="11" s="1"/>
  <c r="AD115" i="11"/>
  <c r="BX115" i="11" s="1"/>
  <c r="AF113" i="11"/>
  <c r="AE113" i="11"/>
  <c r="AF106" i="11"/>
  <c r="AE106" i="11"/>
  <c r="AF99" i="11"/>
  <c r="AE99" i="11"/>
  <c r="AF141" i="13"/>
  <c r="AF134" i="13"/>
  <c r="AF119" i="13"/>
  <c r="BZ119" i="13" s="1"/>
  <c r="AE119" i="13"/>
  <c r="BY119" i="13" s="1"/>
  <c r="AD119" i="13"/>
  <c r="BX119" i="13" s="1"/>
  <c r="AF118" i="13"/>
  <c r="BZ118" i="13" s="1"/>
  <c r="AE118" i="13"/>
  <c r="BY118" i="13" s="1"/>
  <c r="AD118" i="13"/>
  <c r="BX118" i="13" s="1"/>
  <c r="AF117" i="13"/>
  <c r="BZ117" i="13" s="1"/>
  <c r="AE117" i="13"/>
  <c r="BY117" i="13" s="1"/>
  <c r="AD117" i="13"/>
  <c r="BX117" i="13" s="1"/>
  <c r="AF116" i="13"/>
  <c r="BZ116" i="13" s="1"/>
  <c r="AE116" i="13"/>
  <c r="BY116" i="13" s="1"/>
  <c r="AD116" i="13"/>
  <c r="BX116" i="13" s="1"/>
  <c r="AF115" i="13"/>
  <c r="BZ115" i="13" s="1"/>
  <c r="AE115" i="13"/>
  <c r="BY115" i="13" s="1"/>
  <c r="AD115" i="13"/>
  <c r="BX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BZ98" i="15" s="1"/>
  <c r="AE98" i="15"/>
  <c r="BY98" i="15" s="1"/>
  <c r="AF97" i="15"/>
  <c r="BZ97" i="15" s="1"/>
  <c r="AE97" i="15"/>
  <c r="BY97" i="15" s="1"/>
  <c r="AF96" i="15"/>
  <c r="BZ96" i="15" s="1"/>
  <c r="AE96" i="15"/>
  <c r="BY96" i="15" s="1"/>
  <c r="AF95" i="15"/>
  <c r="BZ95" i="15" s="1"/>
  <c r="AE95" i="15"/>
  <c r="BY95" i="15" s="1"/>
  <c r="AF94" i="15"/>
  <c r="BZ94" i="15" s="1"/>
  <c r="AE94" i="15"/>
  <c r="BY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BZ98" i="14" s="1"/>
  <c r="AE98" i="14"/>
  <c r="BY98" i="14" s="1"/>
  <c r="AF97" i="14"/>
  <c r="BZ97" i="14" s="1"/>
  <c r="AE97" i="14"/>
  <c r="BY97" i="14" s="1"/>
  <c r="AF96" i="14"/>
  <c r="BZ96" i="14" s="1"/>
  <c r="AE96" i="14"/>
  <c r="BY96" i="14" s="1"/>
  <c r="AF95" i="14"/>
  <c r="BZ95" i="14" s="1"/>
  <c r="AE95" i="14"/>
  <c r="BY95" i="14" s="1"/>
  <c r="AF94" i="14"/>
  <c r="BZ94" i="14" s="1"/>
  <c r="AE94" i="14"/>
  <c r="BY94" i="14" s="1"/>
  <c r="AF92" i="14"/>
  <c r="AE92" i="14"/>
  <c r="BZ120" i="11" l="1"/>
  <c r="BZ120" i="13"/>
  <c r="BZ99" i="15"/>
  <c r="BZ99" i="14"/>
  <c r="BX120" i="11"/>
  <c r="BY120" i="13"/>
  <c r="AF118" i="14"/>
  <c r="BZ118" i="14" s="1"/>
  <c r="AF119" i="15"/>
  <c r="BZ119" i="15" s="1"/>
  <c r="AF119" i="14"/>
  <c r="BZ119" i="14" s="1"/>
  <c r="BX120" i="13"/>
  <c r="BY120" i="11"/>
  <c r="BY99" i="14"/>
  <c r="BY99" i="15"/>
  <c r="AF115" i="15"/>
  <c r="BZ115" i="15" s="1"/>
  <c r="AF115" i="14"/>
  <c r="BZ115" i="14" s="1"/>
  <c r="AF116" i="15"/>
  <c r="BZ116" i="15" s="1"/>
  <c r="AF116" i="14"/>
  <c r="BZ116" i="14" s="1"/>
  <c r="AF117" i="15"/>
  <c r="BZ117" i="15" s="1"/>
  <c r="AF117" i="14"/>
  <c r="BZ117" i="14" s="1"/>
  <c r="AF118" i="15"/>
  <c r="BZ118" i="15" s="1"/>
  <c r="AE118" i="14"/>
  <c r="BY118" i="14" s="1"/>
  <c r="AE119" i="15"/>
  <c r="BY119" i="15" s="1"/>
  <c r="AE119" i="14"/>
  <c r="BY119" i="14" s="1"/>
  <c r="AE115" i="14"/>
  <c r="BY115" i="14" s="1"/>
  <c r="AE116" i="15"/>
  <c r="BY116" i="15" s="1"/>
  <c r="AE116" i="14"/>
  <c r="BY116" i="14" s="1"/>
  <c r="AE117" i="15"/>
  <c r="BY117" i="15" s="1"/>
  <c r="AE117" i="14"/>
  <c r="BY117" i="14" s="1"/>
  <c r="AE118" i="15"/>
  <c r="BY118" i="15" s="1"/>
  <c r="AF99" i="15"/>
  <c r="AF162" i="15" s="1"/>
  <c r="BZ162" i="15" s="1"/>
  <c r="AD120" i="11"/>
  <c r="AF120" i="13"/>
  <c r="AE99" i="14"/>
  <c r="AE99" i="15"/>
  <c r="AF99" i="14"/>
  <c r="AF162" i="14" s="1"/>
  <c r="BZ162" i="14" s="1"/>
  <c r="AE115" i="15"/>
  <c r="BY115" i="15" s="1"/>
  <c r="AE120" i="11"/>
  <c r="AD120" i="13"/>
  <c r="AF120" i="11"/>
  <c r="AE120" i="13"/>
  <c r="AF85" i="14"/>
  <c r="AE85" i="14"/>
  <c r="AF78" i="14"/>
  <c r="AE78" i="14"/>
  <c r="BN154" i="11"/>
  <c r="BN153" i="11"/>
  <c r="BN152" i="11"/>
  <c r="BN151" i="11"/>
  <c r="BN150" i="11"/>
  <c r="BN147" i="11"/>
  <c r="BN146" i="11"/>
  <c r="BN145" i="11"/>
  <c r="BN144" i="11"/>
  <c r="BN143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91" i="11"/>
  <c r="BN90" i="11"/>
  <c r="BN89" i="11"/>
  <c r="BN88" i="11"/>
  <c r="BN87" i="11"/>
  <c r="BN77" i="11"/>
  <c r="BN76" i="11"/>
  <c r="BN75" i="11"/>
  <c r="BN74" i="11"/>
  <c r="BN73" i="11"/>
  <c r="BN70" i="11"/>
  <c r="BN69" i="11"/>
  <c r="BN68" i="11"/>
  <c r="BN67" i="11"/>
  <c r="BN66" i="11"/>
  <c r="BN63" i="11"/>
  <c r="BN62" i="11"/>
  <c r="BN61" i="11"/>
  <c r="BN60" i="11"/>
  <c r="BN59" i="11"/>
  <c r="BN56" i="11"/>
  <c r="BN55" i="11"/>
  <c r="BN54" i="11"/>
  <c r="BN53" i="11"/>
  <c r="BN52" i="11"/>
  <c r="BN49" i="11"/>
  <c r="BN48" i="11"/>
  <c r="BN47" i="11"/>
  <c r="BN46" i="11"/>
  <c r="BN45" i="11"/>
  <c r="BN42" i="11"/>
  <c r="BN41" i="11"/>
  <c r="BN40" i="11"/>
  <c r="BN39" i="11"/>
  <c r="BN38" i="11"/>
  <c r="BN35" i="11"/>
  <c r="BN34" i="11"/>
  <c r="BN33" i="11"/>
  <c r="BN32" i="11"/>
  <c r="BN31" i="11"/>
  <c r="BN28" i="11"/>
  <c r="BN27" i="11"/>
  <c r="BN26" i="11"/>
  <c r="BN25" i="11"/>
  <c r="BN24" i="11"/>
  <c r="BN21" i="11"/>
  <c r="BN20" i="11"/>
  <c r="BN19" i="11"/>
  <c r="BN18" i="11"/>
  <c r="BN17" i="11"/>
  <c r="BN14" i="11"/>
  <c r="BN13" i="11"/>
  <c r="BN12" i="11"/>
  <c r="BN11" i="11"/>
  <c r="BN10" i="11"/>
  <c r="BN154" i="14"/>
  <c r="BN153" i="14"/>
  <c r="BN152" i="14"/>
  <c r="BN151" i="14"/>
  <c r="BN150" i="14"/>
  <c r="BN147" i="14"/>
  <c r="BN146" i="14"/>
  <c r="BN145" i="14"/>
  <c r="BN144" i="14"/>
  <c r="BN143" i="14"/>
  <c r="BN133" i="14"/>
  <c r="BN132" i="14"/>
  <c r="BN131" i="14"/>
  <c r="BN130" i="14"/>
  <c r="BN129" i="14"/>
  <c r="BN126" i="14"/>
  <c r="BN125" i="14"/>
  <c r="BN124" i="14"/>
  <c r="BN123" i="14"/>
  <c r="BN122" i="14"/>
  <c r="BN112" i="14"/>
  <c r="BN111" i="14"/>
  <c r="BN110" i="14"/>
  <c r="BN109" i="14"/>
  <c r="BN108" i="14"/>
  <c r="BN105" i="14"/>
  <c r="BN104" i="14"/>
  <c r="BN103" i="14"/>
  <c r="BN102" i="14"/>
  <c r="BN101" i="14"/>
  <c r="BN91" i="14"/>
  <c r="BN90" i="14"/>
  <c r="BN89" i="14"/>
  <c r="BN88" i="14"/>
  <c r="BN87" i="14"/>
  <c r="BN84" i="14"/>
  <c r="BN83" i="14"/>
  <c r="BN82" i="14"/>
  <c r="BN81" i="14"/>
  <c r="BN80" i="14"/>
  <c r="BN77" i="14"/>
  <c r="BN76" i="14"/>
  <c r="BN75" i="14"/>
  <c r="BN74" i="14"/>
  <c r="BN73" i="14"/>
  <c r="BN70" i="14"/>
  <c r="BN69" i="14"/>
  <c r="BN68" i="14"/>
  <c r="BN67" i="14"/>
  <c r="BN66" i="14"/>
  <c r="BN63" i="14"/>
  <c r="BN62" i="14"/>
  <c r="BN61" i="14"/>
  <c r="BN60" i="14"/>
  <c r="BN59" i="14"/>
  <c r="BN56" i="14"/>
  <c r="BN55" i="14"/>
  <c r="BN54" i="14"/>
  <c r="BN53" i="14"/>
  <c r="BN52" i="14"/>
  <c r="BN49" i="14"/>
  <c r="BN48" i="14"/>
  <c r="BN47" i="14"/>
  <c r="BN46" i="14"/>
  <c r="BN45" i="14"/>
  <c r="BN42" i="14"/>
  <c r="BN41" i="14"/>
  <c r="BN40" i="14"/>
  <c r="BN39" i="14"/>
  <c r="BN38" i="14"/>
  <c r="BN35" i="14"/>
  <c r="BN34" i="14"/>
  <c r="BN33" i="14"/>
  <c r="BN32" i="14"/>
  <c r="BN31" i="14"/>
  <c r="BN28" i="14"/>
  <c r="BN27" i="14"/>
  <c r="BN26" i="14"/>
  <c r="BN25" i="14"/>
  <c r="BN24" i="14"/>
  <c r="BN21" i="14"/>
  <c r="BN20" i="14"/>
  <c r="BN19" i="14"/>
  <c r="BN18" i="14"/>
  <c r="BN17" i="14"/>
  <c r="BN14" i="14"/>
  <c r="BN13" i="14"/>
  <c r="BN12" i="14"/>
  <c r="BN11" i="14"/>
  <c r="BN154" i="15"/>
  <c r="BN153" i="15"/>
  <c r="BN152" i="15"/>
  <c r="BN151" i="15"/>
  <c r="BN150" i="15"/>
  <c r="BN147" i="15"/>
  <c r="BN146" i="15"/>
  <c r="BN145" i="15"/>
  <c r="BN144" i="15"/>
  <c r="BN143" i="15"/>
  <c r="BN133" i="15"/>
  <c r="BN132" i="15"/>
  <c r="BN131" i="15"/>
  <c r="BN130" i="15"/>
  <c r="BN129" i="15"/>
  <c r="BN126" i="15"/>
  <c r="BN125" i="15"/>
  <c r="BN124" i="15"/>
  <c r="BN123" i="15"/>
  <c r="BN122" i="15"/>
  <c r="BN112" i="15"/>
  <c r="BN111" i="15"/>
  <c r="BN110" i="15"/>
  <c r="BN109" i="15"/>
  <c r="BN108" i="15"/>
  <c r="BN105" i="15"/>
  <c r="BN104" i="15"/>
  <c r="BN103" i="15"/>
  <c r="BN102" i="15"/>
  <c r="BN101" i="15"/>
  <c r="BN91" i="15"/>
  <c r="BN90" i="15"/>
  <c r="BN89" i="15"/>
  <c r="BN88" i="15"/>
  <c r="BN87" i="15"/>
  <c r="BN84" i="15"/>
  <c r="BN83" i="15"/>
  <c r="BN82" i="15"/>
  <c r="BN81" i="15"/>
  <c r="BN80" i="15"/>
  <c r="BN77" i="15"/>
  <c r="BN76" i="15"/>
  <c r="BN75" i="15"/>
  <c r="BN74" i="15"/>
  <c r="BN73" i="15"/>
  <c r="BN70" i="15"/>
  <c r="BN69" i="15"/>
  <c r="BN68" i="15"/>
  <c r="BN67" i="15"/>
  <c r="BN66" i="15"/>
  <c r="BN63" i="15"/>
  <c r="BN62" i="15"/>
  <c r="BN61" i="15"/>
  <c r="BN60" i="15"/>
  <c r="BN59" i="15"/>
  <c r="BN56" i="15"/>
  <c r="BN55" i="15"/>
  <c r="BN54" i="15"/>
  <c r="BN53" i="15"/>
  <c r="BN52" i="15"/>
  <c r="BN49" i="15"/>
  <c r="BN48" i="15"/>
  <c r="BN47" i="15"/>
  <c r="BN46" i="15"/>
  <c r="BN45" i="15"/>
  <c r="BN42" i="15"/>
  <c r="BN41" i="15"/>
  <c r="BN40" i="15"/>
  <c r="BN39" i="15"/>
  <c r="BN38" i="15"/>
  <c r="BN35" i="15"/>
  <c r="BN34" i="15"/>
  <c r="BN33" i="15"/>
  <c r="BN32" i="15"/>
  <c r="BN31" i="15"/>
  <c r="BN28" i="15"/>
  <c r="BN27" i="15"/>
  <c r="BN26" i="15"/>
  <c r="BN25" i="15"/>
  <c r="BN24" i="15"/>
  <c r="BN21" i="15"/>
  <c r="BN20" i="15"/>
  <c r="BN19" i="15"/>
  <c r="BN18" i="15"/>
  <c r="BN17" i="15"/>
  <c r="BN14" i="15"/>
  <c r="BN13" i="15"/>
  <c r="BN12" i="15"/>
  <c r="BN11" i="15"/>
  <c r="BN10" i="15"/>
  <c r="AF162" i="11"/>
  <c r="BZ162" i="11" s="1"/>
  <c r="AF161" i="11"/>
  <c r="BZ161" i="11" s="1"/>
  <c r="AF160" i="11"/>
  <c r="BZ160" i="11" s="1"/>
  <c r="AF159" i="11"/>
  <c r="BZ159" i="11" s="1"/>
  <c r="AF158" i="11"/>
  <c r="BZ158" i="11" s="1"/>
  <c r="AF157" i="11"/>
  <c r="BZ157" i="11" s="1"/>
  <c r="AF162" i="13"/>
  <c r="BZ162" i="13" s="1"/>
  <c r="AF161" i="13"/>
  <c r="BZ161" i="13" s="1"/>
  <c r="AF160" i="13"/>
  <c r="BZ160" i="13" s="1"/>
  <c r="AF159" i="13"/>
  <c r="BZ159" i="13" s="1"/>
  <c r="AF158" i="13"/>
  <c r="BZ158" i="13" s="1"/>
  <c r="AF157" i="13"/>
  <c r="BZ157" i="13" s="1"/>
  <c r="AF161" i="14"/>
  <c r="BZ161" i="14" s="1"/>
  <c r="AF160" i="14"/>
  <c r="BZ160" i="14" s="1"/>
  <c r="AF159" i="14"/>
  <c r="BZ159" i="14" s="1"/>
  <c r="AF158" i="14"/>
  <c r="BZ158" i="14" s="1"/>
  <c r="AF157" i="14"/>
  <c r="BZ157" i="14" s="1"/>
  <c r="AF161" i="15"/>
  <c r="BZ161" i="15" s="1"/>
  <c r="AF160" i="15"/>
  <c r="BZ160" i="15" s="1"/>
  <c r="AF159" i="15"/>
  <c r="BZ159" i="15" s="1"/>
  <c r="AF158" i="15"/>
  <c r="BZ158" i="15" s="1"/>
  <c r="AF157" i="15"/>
  <c r="BZ157" i="15" s="1"/>
  <c r="BZ120" i="14" l="1"/>
  <c r="BZ120" i="15"/>
  <c r="BY120" i="14"/>
  <c r="BY120" i="15"/>
  <c r="AE120" i="14"/>
  <c r="AF120" i="15"/>
  <c r="AF120" i="14"/>
  <c r="AE120" i="15"/>
  <c r="BN36" i="11"/>
  <c r="BN22" i="14"/>
  <c r="BN50" i="14"/>
  <c r="BN155" i="11"/>
  <c r="BN29" i="15"/>
  <c r="BN64" i="11"/>
  <c r="BN134" i="14"/>
  <c r="BN57" i="15"/>
  <c r="BN148" i="15"/>
  <c r="BN15" i="11"/>
  <c r="BN85" i="15"/>
  <c r="BN92" i="11"/>
  <c r="BN127" i="15"/>
  <c r="BN148" i="11"/>
  <c r="BN22" i="15"/>
  <c r="BN64" i="15"/>
  <c r="BN43" i="14"/>
  <c r="BN22" i="11"/>
  <c r="BN106" i="15"/>
  <c r="BN148" i="14"/>
  <c r="BN43" i="11"/>
  <c r="BN43" i="15"/>
  <c r="BN64" i="14"/>
  <c r="BN57" i="11"/>
  <c r="BN78" i="11"/>
  <c r="BN57" i="14"/>
  <c r="BN15" i="15"/>
  <c r="BN113" i="15"/>
  <c r="BN36" i="14"/>
  <c r="BN29" i="11"/>
  <c r="BN71" i="11"/>
  <c r="BN127" i="11"/>
  <c r="BN50" i="15"/>
  <c r="BN92" i="15"/>
  <c r="BN71" i="14"/>
  <c r="BN155" i="14"/>
  <c r="BN50" i="11"/>
  <c r="BN36" i="15"/>
  <c r="BN15" i="14"/>
  <c r="BN113" i="11"/>
  <c r="BN71" i="15"/>
  <c r="BN155" i="15"/>
  <c r="BN29" i="14"/>
  <c r="BN106" i="14"/>
  <c r="BN127" i="14"/>
  <c r="BN134" i="11"/>
  <c r="BN106" i="11"/>
  <c r="BN99" i="11"/>
  <c r="BN134" i="15"/>
  <c r="BN78" i="15"/>
  <c r="BN113" i="14"/>
  <c r="BN78" i="14"/>
  <c r="BN92" i="14"/>
  <c r="BN85" i="14"/>
  <c r="AE134" i="14" l="1"/>
  <c r="AD134" i="14"/>
  <c r="AC134" i="14"/>
  <c r="AD134" i="15"/>
  <c r="AC134" i="15"/>
  <c r="BM154" i="13" l="1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AE84" i="13"/>
  <c r="BY84" i="13" s="1"/>
  <c r="AE83" i="13"/>
  <c r="BY83" i="13" s="1"/>
  <c r="AE82" i="13"/>
  <c r="BY82" i="13" s="1"/>
  <c r="AE81" i="13"/>
  <c r="BY81" i="13" s="1"/>
  <c r="AE80" i="13"/>
  <c r="BY80" i="13" s="1"/>
  <c r="AE92" i="13"/>
  <c r="AE84" i="11"/>
  <c r="BY84" i="11" s="1"/>
  <c r="AE83" i="11"/>
  <c r="BY83" i="11" s="1"/>
  <c r="AE82" i="11"/>
  <c r="BY82" i="11" s="1"/>
  <c r="AE81" i="11"/>
  <c r="BY81" i="11" s="1"/>
  <c r="AE80" i="11"/>
  <c r="BY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BY85" i="11" l="1"/>
  <c r="BY85" i="13"/>
  <c r="AE85" i="13"/>
  <c r="BM134" i="11"/>
  <c r="BM36" i="14"/>
  <c r="BM78" i="13"/>
  <c r="BM127" i="14"/>
  <c r="BM43" i="13"/>
  <c r="BM50" i="13"/>
  <c r="BM71" i="11"/>
  <c r="BM148" i="14"/>
  <c r="BM106" i="14"/>
  <c r="BM113" i="14"/>
  <c r="BM134" i="13"/>
  <c r="BM22" i="14"/>
  <c r="BM29" i="14"/>
  <c r="BM57" i="14"/>
  <c r="BM78" i="14"/>
  <c r="BM64" i="13"/>
  <c r="BM22" i="13"/>
  <c r="BM43" i="11"/>
  <c r="BM15" i="14"/>
  <c r="BM106" i="13"/>
  <c r="AE85" i="11"/>
  <c r="BM127" i="11"/>
  <c r="BM36" i="13"/>
  <c r="BM148" i="13"/>
  <c r="BM15" i="11"/>
  <c r="BM99" i="11"/>
  <c r="BM64" i="14"/>
  <c r="BM85" i="14"/>
  <c r="BM15" i="13"/>
  <c r="BM78" i="11"/>
  <c r="BM43" i="14"/>
  <c r="BM148" i="11"/>
  <c r="BM36" i="11"/>
  <c r="BM57" i="11"/>
  <c r="BM57" i="13"/>
  <c r="BM99" i="13"/>
  <c r="BM113" i="13"/>
  <c r="BM113" i="11"/>
  <c r="BM29" i="11"/>
  <c r="BM92" i="14"/>
  <c r="BM29" i="13"/>
  <c r="BM71" i="13"/>
  <c r="BM92" i="13"/>
  <c r="BM92" i="11"/>
  <c r="BM106" i="11"/>
  <c r="BM155" i="11"/>
  <c r="BM50" i="14"/>
  <c r="BM71" i="14"/>
  <c r="BM155" i="13"/>
  <c r="BM50" i="11"/>
  <c r="BM22" i="11"/>
  <c r="BM64" i="11"/>
  <c r="BM155" i="14"/>
  <c r="BM127" i="13"/>
  <c r="BM64" i="15"/>
  <c r="BM85" i="15"/>
  <c r="BM57" i="15"/>
  <c r="BM92" i="15"/>
  <c r="BM134" i="14"/>
  <c r="BM43" i="15"/>
  <c r="BM78" i="15"/>
  <c r="BM36" i="15"/>
  <c r="BM155" i="15"/>
  <c r="BM15" i="15"/>
  <c r="BM106" i="15"/>
  <c r="BM148" i="15"/>
  <c r="BM22" i="15"/>
  <c r="BM71" i="15"/>
  <c r="BM113" i="15"/>
  <c r="BM134" i="15"/>
  <c r="BM29" i="15"/>
  <c r="BM50" i="15"/>
  <c r="BM127" i="15"/>
  <c r="AE162" i="13"/>
  <c r="BY162" i="13" s="1"/>
  <c r="AE161" i="13"/>
  <c r="BY161" i="13" s="1"/>
  <c r="AE160" i="13"/>
  <c r="BY160" i="13" s="1"/>
  <c r="AE159" i="13"/>
  <c r="BY159" i="13" s="1"/>
  <c r="AE158" i="13"/>
  <c r="BY158" i="13" s="1"/>
  <c r="AE157" i="13"/>
  <c r="BY157" i="13" s="1"/>
  <c r="AE162" i="14"/>
  <c r="BY162" i="14" s="1"/>
  <c r="AE161" i="14"/>
  <c r="BY161" i="14" s="1"/>
  <c r="AE160" i="14"/>
  <c r="BY160" i="14" s="1"/>
  <c r="AE159" i="14"/>
  <c r="BY159" i="14" s="1"/>
  <c r="AE158" i="14"/>
  <c r="BY158" i="14" s="1"/>
  <c r="AE157" i="14"/>
  <c r="BY157" i="14" s="1"/>
  <c r="AE162" i="15"/>
  <c r="BY162" i="15" s="1"/>
  <c r="AE161" i="15"/>
  <c r="BY161" i="15" s="1"/>
  <c r="AE160" i="15"/>
  <c r="BY160" i="15" s="1"/>
  <c r="AE159" i="15"/>
  <c r="BY159" i="15" s="1"/>
  <c r="AE158" i="15"/>
  <c r="BY158" i="15" s="1"/>
  <c r="AE157" i="15"/>
  <c r="BY157" i="15" s="1"/>
  <c r="AE162" i="11"/>
  <c r="BY162" i="11" s="1"/>
  <c r="AE161" i="11"/>
  <c r="BY161" i="11" s="1"/>
  <c r="AE160" i="11"/>
  <c r="BY160" i="11" s="1"/>
  <c r="AE159" i="11"/>
  <c r="BY159" i="11" s="1"/>
  <c r="AE158" i="11"/>
  <c r="BY158" i="11" s="1"/>
  <c r="AE157" i="11"/>
  <c r="BY157" i="11" s="1"/>
  <c r="AD84" i="11" l="1"/>
  <c r="BX84" i="11" s="1"/>
  <c r="AD83" i="11"/>
  <c r="BX83" i="11" s="1"/>
  <c r="AD82" i="11"/>
  <c r="BX82" i="11" s="1"/>
  <c r="AD81" i="11"/>
  <c r="BX81" i="11" s="1"/>
  <c r="AD80" i="11"/>
  <c r="BX80" i="11" s="1"/>
  <c r="AD92" i="11"/>
  <c r="AD84" i="13"/>
  <c r="BX84" i="13" s="1"/>
  <c r="AD83" i="13"/>
  <c r="BX83" i="13" s="1"/>
  <c r="AD82" i="13"/>
  <c r="BX82" i="13" s="1"/>
  <c r="AD81" i="13"/>
  <c r="BX81" i="13" s="1"/>
  <c r="AD80" i="13"/>
  <c r="BX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BX85" i="13" l="1"/>
  <c r="BX85" i="11"/>
  <c r="AD85" i="11"/>
  <c r="AD85" i="13"/>
  <c r="AD113" i="11"/>
  <c r="AD113" i="13"/>
  <c r="AD106" i="11"/>
  <c r="AD106" i="13"/>
  <c r="AD99" i="11"/>
  <c r="AD162" i="11" s="1"/>
  <c r="BX162" i="11" s="1"/>
  <c r="AD99" i="13"/>
  <c r="AD162" i="13" s="1"/>
  <c r="BX162" i="13" s="1"/>
  <c r="AC99" i="13"/>
  <c r="AD113" i="15"/>
  <c r="AD106" i="15"/>
  <c r="AD98" i="15"/>
  <c r="BX98" i="15" s="1"/>
  <c r="AD97" i="15"/>
  <c r="BX97" i="15" s="1"/>
  <c r="AD96" i="15"/>
  <c r="BX96" i="15" s="1"/>
  <c r="AD95" i="15"/>
  <c r="BX95" i="15" s="1"/>
  <c r="AD94" i="15"/>
  <c r="BX94" i="15" s="1"/>
  <c r="AD92" i="15"/>
  <c r="AD85" i="15"/>
  <c r="AD78" i="15"/>
  <c r="AD113" i="14"/>
  <c r="AD106" i="14"/>
  <c r="AD98" i="14"/>
  <c r="BX98" i="14" s="1"/>
  <c r="AD97" i="14"/>
  <c r="BX97" i="14" s="1"/>
  <c r="AD96" i="14"/>
  <c r="BX96" i="14" s="1"/>
  <c r="AD95" i="14"/>
  <c r="BX95" i="14" s="1"/>
  <c r="AD94" i="14"/>
  <c r="BX94" i="14" s="1"/>
  <c r="AD92" i="14"/>
  <c r="AD85" i="14"/>
  <c r="AD78" i="14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AD161" i="13"/>
  <c r="BX161" i="13" s="1"/>
  <c r="AD160" i="13"/>
  <c r="BX160" i="13" s="1"/>
  <c r="AD159" i="13"/>
  <c r="BX159" i="13" s="1"/>
  <c r="AD158" i="13"/>
  <c r="BX158" i="13" s="1"/>
  <c r="AD157" i="13"/>
  <c r="BX157" i="13" s="1"/>
  <c r="AD158" i="14"/>
  <c r="BX158" i="14" s="1"/>
  <c r="AD157" i="14"/>
  <c r="BX157" i="14" s="1"/>
  <c r="AD161" i="11"/>
  <c r="BX161" i="11" s="1"/>
  <c r="AD160" i="11"/>
  <c r="BX160" i="11" s="1"/>
  <c r="AD159" i="11"/>
  <c r="BX159" i="11" s="1"/>
  <c r="AD158" i="11"/>
  <c r="BX158" i="11" s="1"/>
  <c r="AD157" i="11"/>
  <c r="BX157" i="11" s="1"/>
  <c r="BX99" i="15" l="1"/>
  <c r="BX99" i="14"/>
  <c r="AD161" i="14"/>
  <c r="BX161" i="14" s="1"/>
  <c r="AD119" i="15"/>
  <c r="BX119" i="15" s="1"/>
  <c r="AD118" i="14"/>
  <c r="BX118" i="14" s="1"/>
  <c r="AD115" i="15"/>
  <c r="BX115" i="15" s="1"/>
  <c r="AD116" i="15"/>
  <c r="BX116" i="15" s="1"/>
  <c r="AD117" i="14"/>
  <c r="BX117" i="14" s="1"/>
  <c r="AD115" i="14"/>
  <c r="BX115" i="14" s="1"/>
  <c r="AD117" i="15"/>
  <c r="BX117" i="15" s="1"/>
  <c r="AD116" i="14"/>
  <c r="BX116" i="14" s="1"/>
  <c r="AD118" i="15"/>
  <c r="BX118" i="15" s="1"/>
  <c r="AD161" i="15"/>
  <c r="BX161" i="15" s="1"/>
  <c r="AD157" i="15"/>
  <c r="BX157" i="15" s="1"/>
  <c r="AD159" i="14"/>
  <c r="BX159" i="14" s="1"/>
  <c r="AD158" i="15"/>
  <c r="BX158" i="15" s="1"/>
  <c r="AD159" i="15"/>
  <c r="BX159" i="15" s="1"/>
  <c r="AD119" i="14"/>
  <c r="BX119" i="14" s="1"/>
  <c r="AD160" i="15"/>
  <c r="BX160" i="15" s="1"/>
  <c r="AD160" i="14"/>
  <c r="BX160" i="14" s="1"/>
  <c r="BL64" i="15"/>
  <c r="BL50" i="14"/>
  <c r="BL99" i="13"/>
  <c r="BL15" i="11"/>
  <c r="BL71" i="11"/>
  <c r="BL29" i="13"/>
  <c r="AD99" i="15"/>
  <c r="AD162" i="15" s="1"/>
  <c r="BX162" i="15" s="1"/>
  <c r="BL29" i="11"/>
  <c r="BL127" i="11"/>
  <c r="BL29" i="14"/>
  <c r="BL50" i="11"/>
  <c r="BL15" i="15"/>
  <c r="BL71" i="15"/>
  <c r="BL43" i="13"/>
  <c r="BL36" i="14"/>
  <c r="BL92" i="14"/>
  <c r="BL134" i="11"/>
  <c r="BL148" i="11"/>
  <c r="BL29" i="15"/>
  <c r="BL85" i="15"/>
  <c r="BL148" i="14"/>
  <c r="BL36" i="11"/>
  <c r="BL155" i="11"/>
  <c r="BL22" i="15"/>
  <c r="BL43" i="14"/>
  <c r="BL36" i="13"/>
  <c r="BL155" i="13"/>
  <c r="BL22" i="13"/>
  <c r="BL78" i="13"/>
  <c r="BL134" i="13"/>
  <c r="BL57" i="11"/>
  <c r="BL43" i="15"/>
  <c r="BL155" i="15"/>
  <c r="BL64" i="14"/>
  <c r="BL127" i="14"/>
  <c r="BL57" i="13"/>
  <c r="BL64" i="11"/>
  <c r="BL50" i="15"/>
  <c r="BL127" i="15"/>
  <c r="BL15" i="14"/>
  <c r="BL71" i="14"/>
  <c r="BL134" i="14"/>
  <c r="BL64" i="13"/>
  <c r="BL92" i="13"/>
  <c r="BL148" i="13"/>
  <c r="BL43" i="11"/>
  <c r="BL57" i="15"/>
  <c r="BL113" i="15"/>
  <c r="BL134" i="15"/>
  <c r="BL22" i="14"/>
  <c r="BL15" i="13"/>
  <c r="BL71" i="13"/>
  <c r="BL113" i="13"/>
  <c r="BL127" i="13"/>
  <c r="BL22" i="11"/>
  <c r="BL78" i="11"/>
  <c r="BL36" i="15"/>
  <c r="BL148" i="15"/>
  <c r="BL57" i="14"/>
  <c r="BL155" i="14"/>
  <c r="BL50" i="13"/>
  <c r="BL106" i="13"/>
  <c r="BL92" i="11"/>
  <c r="BL113" i="11"/>
  <c r="BL106" i="11"/>
  <c r="BL99" i="11"/>
  <c r="BL106" i="15"/>
  <c r="BL92" i="15"/>
  <c r="BL78" i="15"/>
  <c r="BL113" i="14"/>
  <c r="BL106" i="14"/>
  <c r="AD99" i="14"/>
  <c r="AD162" i="14" s="1"/>
  <c r="BX162" i="14" s="1"/>
  <c r="BL85" i="14"/>
  <c r="BL78" i="14"/>
  <c r="AC119" i="13"/>
  <c r="BW119" i="13" s="1"/>
  <c r="AC118" i="13"/>
  <c r="BW118" i="13" s="1"/>
  <c r="AC117" i="13"/>
  <c r="BW117" i="13" s="1"/>
  <c r="AC116" i="13"/>
  <c r="BW116" i="13" s="1"/>
  <c r="AC115" i="13"/>
  <c r="BW115" i="13" s="1"/>
  <c r="AC113" i="13"/>
  <c r="AC106" i="13"/>
  <c r="AC119" i="11"/>
  <c r="BW119" i="11" s="1"/>
  <c r="AC118" i="11"/>
  <c r="BW118" i="11" s="1"/>
  <c r="AC117" i="11"/>
  <c r="BW117" i="11" s="1"/>
  <c r="AC116" i="11"/>
  <c r="BW116" i="11" s="1"/>
  <c r="AC115" i="11"/>
  <c r="BW115" i="11" s="1"/>
  <c r="AC113" i="11"/>
  <c r="AC106" i="11"/>
  <c r="AC99" i="11"/>
  <c r="BX120" i="14" l="1"/>
  <c r="BX120" i="15"/>
  <c r="AD120" i="15"/>
  <c r="BW120" i="13"/>
  <c r="BW120" i="11"/>
  <c r="AD120" i="14"/>
  <c r="AC120" i="13"/>
  <c r="AC120" i="11"/>
  <c r="AC92" i="11"/>
  <c r="AC113" i="15" l="1"/>
  <c r="AC106" i="15"/>
  <c r="AC98" i="15"/>
  <c r="BW98" i="15" s="1"/>
  <c r="AC97" i="15"/>
  <c r="BW97" i="15" s="1"/>
  <c r="AC96" i="15"/>
  <c r="BW96" i="15" s="1"/>
  <c r="AC95" i="15"/>
  <c r="BW95" i="15" s="1"/>
  <c r="AC94" i="15"/>
  <c r="BW94" i="15" s="1"/>
  <c r="AC92" i="15"/>
  <c r="AC85" i="15"/>
  <c r="AC78" i="15"/>
  <c r="AC113" i="14"/>
  <c r="AC106" i="14"/>
  <c r="AC98" i="14"/>
  <c r="BW98" i="14" s="1"/>
  <c r="AC97" i="14"/>
  <c r="BW97" i="14" s="1"/>
  <c r="AC96" i="14"/>
  <c r="BW96" i="14" s="1"/>
  <c r="AC95" i="14"/>
  <c r="BW95" i="14" s="1"/>
  <c r="AC94" i="14"/>
  <c r="BW94" i="14" s="1"/>
  <c r="AC92" i="14"/>
  <c r="AC85" i="14"/>
  <c r="AC78" i="14"/>
  <c r="AC84" i="13"/>
  <c r="BW84" i="13" s="1"/>
  <c r="AC83" i="13"/>
  <c r="BW83" i="13" s="1"/>
  <c r="AC82" i="13"/>
  <c r="BW82" i="13" s="1"/>
  <c r="AC81" i="13"/>
  <c r="BW81" i="13" s="1"/>
  <c r="AC80" i="13"/>
  <c r="BW80" i="13" s="1"/>
  <c r="AC92" i="13"/>
  <c r="AC84" i="11"/>
  <c r="BW84" i="11" s="1"/>
  <c r="AC83" i="11"/>
  <c r="BW83" i="11" s="1"/>
  <c r="AC82" i="11"/>
  <c r="BW82" i="11" s="1"/>
  <c r="AC81" i="11"/>
  <c r="BW81" i="11" s="1"/>
  <c r="AC80" i="11"/>
  <c r="BW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BW99" i="15" l="1"/>
  <c r="BW85" i="11"/>
  <c r="BW99" i="14"/>
  <c r="BW85" i="13"/>
  <c r="AC115" i="15"/>
  <c r="BW115" i="15" s="1"/>
  <c r="AC116" i="15"/>
  <c r="BW116" i="15" s="1"/>
  <c r="AC115" i="14"/>
  <c r="BW115" i="14" s="1"/>
  <c r="AC117" i="15"/>
  <c r="BW117" i="15" s="1"/>
  <c r="AC116" i="14"/>
  <c r="BW116" i="14" s="1"/>
  <c r="AC118" i="15"/>
  <c r="BW118" i="15" s="1"/>
  <c r="AC117" i="14"/>
  <c r="BW117" i="14" s="1"/>
  <c r="AC119" i="15"/>
  <c r="BW119" i="15" s="1"/>
  <c r="AC118" i="14"/>
  <c r="BW118" i="14" s="1"/>
  <c r="AC119" i="14"/>
  <c r="BW119" i="14" s="1"/>
  <c r="AC99" i="15"/>
  <c r="AC99" i="14"/>
  <c r="AC162" i="14" s="1"/>
  <c r="BW162" i="14" s="1"/>
  <c r="AC85" i="13"/>
  <c r="AC85" i="11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AC162" i="13"/>
  <c r="BW162" i="13" s="1"/>
  <c r="AC161" i="13"/>
  <c r="BW161" i="13" s="1"/>
  <c r="AC160" i="13"/>
  <c r="BW160" i="13" s="1"/>
  <c r="AC159" i="13"/>
  <c r="BW159" i="13" s="1"/>
  <c r="AC158" i="13"/>
  <c r="BW158" i="13" s="1"/>
  <c r="AC157" i="13"/>
  <c r="BW157" i="13" s="1"/>
  <c r="AC161" i="14"/>
  <c r="BW161" i="14" s="1"/>
  <c r="AC160" i="14"/>
  <c r="BW160" i="14" s="1"/>
  <c r="AC159" i="14"/>
  <c r="BW159" i="14" s="1"/>
  <c r="AC158" i="14"/>
  <c r="BW158" i="14" s="1"/>
  <c r="AC157" i="14"/>
  <c r="BW157" i="14" s="1"/>
  <c r="AC162" i="15"/>
  <c r="BW162" i="15" s="1"/>
  <c r="AC161" i="15"/>
  <c r="BW161" i="15" s="1"/>
  <c r="AC160" i="15"/>
  <c r="BW160" i="15" s="1"/>
  <c r="AC159" i="15"/>
  <c r="BW159" i="15" s="1"/>
  <c r="AC158" i="15"/>
  <c r="BW158" i="15" s="1"/>
  <c r="AC157" i="15"/>
  <c r="BW157" i="15" s="1"/>
  <c r="AC162" i="11"/>
  <c r="AC161" i="11"/>
  <c r="BW161" i="11" s="1"/>
  <c r="AC160" i="11"/>
  <c r="BW160" i="11" s="1"/>
  <c r="AC159" i="11"/>
  <c r="BW159" i="11" s="1"/>
  <c r="AC158" i="11"/>
  <c r="BW158" i="11" s="1"/>
  <c r="AC157" i="11"/>
  <c r="BW157" i="11" s="1"/>
  <c r="BW120" i="14" l="1"/>
  <c r="AC120" i="15"/>
  <c r="AC120" i="14"/>
  <c r="BW120" i="15"/>
  <c r="BK106" i="15"/>
  <c r="BK57" i="11"/>
  <c r="BK15" i="13"/>
  <c r="BK127" i="11"/>
  <c r="BK29" i="14"/>
  <c r="BK155" i="14"/>
  <c r="BK64" i="13"/>
  <c r="BK134" i="13"/>
  <c r="BK50" i="11"/>
  <c r="BK15" i="11"/>
  <c r="BK71" i="11"/>
  <c r="BK43" i="14"/>
  <c r="BK29" i="13"/>
  <c r="BK36" i="15"/>
  <c r="BK57" i="15"/>
  <c r="BK36" i="11"/>
  <c r="BK22" i="15"/>
  <c r="BK155" i="15"/>
  <c r="BK64" i="14"/>
  <c r="BK134" i="14"/>
  <c r="BK148" i="11"/>
  <c r="BK29" i="11"/>
  <c r="BK15" i="15"/>
  <c r="BK71" i="15"/>
  <c r="BK57" i="14"/>
  <c r="BK127" i="14"/>
  <c r="BK43" i="13"/>
  <c r="BK64" i="11"/>
  <c r="BK134" i="11"/>
  <c r="BK50" i="15"/>
  <c r="BK113" i="15"/>
  <c r="BK36" i="14"/>
  <c r="BK92" i="14"/>
  <c r="BK78" i="13"/>
  <c r="BK43" i="11"/>
  <c r="BK71" i="14"/>
  <c r="BK148" i="14"/>
  <c r="BK57" i="13"/>
  <c r="BK22" i="11"/>
  <c r="BK155" i="11"/>
  <c r="BK50" i="14"/>
  <c r="BK36" i="13"/>
  <c r="BK78" i="15"/>
  <c r="BK134" i="15"/>
  <c r="BK15" i="14"/>
  <c r="BK148" i="13"/>
  <c r="BK127" i="15"/>
  <c r="BK22" i="13"/>
  <c r="BK29" i="15"/>
  <c r="BK85" i="15"/>
  <c r="BK148" i="15"/>
  <c r="BK22" i="14"/>
  <c r="BK64" i="15"/>
  <c r="BK71" i="13"/>
  <c r="BK127" i="13"/>
  <c r="BK43" i="15"/>
  <c r="BK50" i="13"/>
  <c r="BK106" i="13"/>
  <c r="BK155" i="13"/>
  <c r="BK113" i="13"/>
  <c r="BK113" i="11"/>
  <c r="BK106" i="11"/>
  <c r="BK99" i="13"/>
  <c r="BK99" i="11"/>
  <c r="BK92" i="15"/>
  <c r="BK113" i="14"/>
  <c r="BK106" i="14"/>
  <c r="BK85" i="14"/>
  <c r="BK78" i="14"/>
  <c r="BK92" i="13"/>
  <c r="BK92" i="11"/>
  <c r="BK78" i="11"/>
  <c r="BJ154" i="13"/>
  <c r="BI154" i="13"/>
  <c r="BH154" i="13"/>
  <c r="BG154" i="13"/>
  <c r="BF154" i="13"/>
  <c r="BE154" i="13"/>
  <c r="BD154" i="13"/>
  <c r="BC154" i="13"/>
  <c r="BB154" i="13"/>
  <c r="BJ153" i="13"/>
  <c r="BI153" i="13"/>
  <c r="BH153" i="13"/>
  <c r="BG153" i="13"/>
  <c r="BF153" i="13"/>
  <c r="BE153" i="13"/>
  <c r="BD153" i="13"/>
  <c r="BC153" i="13"/>
  <c r="BB153" i="13"/>
  <c r="BJ152" i="13"/>
  <c r="BI152" i="13"/>
  <c r="BH152" i="13"/>
  <c r="BG152" i="13"/>
  <c r="BF152" i="13"/>
  <c r="BE152" i="13"/>
  <c r="BD152" i="13"/>
  <c r="BC152" i="13"/>
  <c r="BB152" i="13"/>
  <c r="BJ151" i="13"/>
  <c r="BI151" i="13"/>
  <c r="BH151" i="13"/>
  <c r="BG151" i="13"/>
  <c r="BF151" i="13"/>
  <c r="BE151" i="13"/>
  <c r="BD151" i="13"/>
  <c r="BC151" i="13"/>
  <c r="BB151" i="13"/>
  <c r="BJ150" i="13"/>
  <c r="BI150" i="13"/>
  <c r="BH150" i="13"/>
  <c r="BG150" i="13"/>
  <c r="BF150" i="13"/>
  <c r="BE150" i="13"/>
  <c r="BD150" i="13"/>
  <c r="BC150" i="13"/>
  <c r="BB150" i="13"/>
  <c r="BJ147" i="13"/>
  <c r="BI147" i="13"/>
  <c r="BH147" i="13"/>
  <c r="BG147" i="13"/>
  <c r="BF147" i="13"/>
  <c r="BE147" i="13"/>
  <c r="BD147" i="13"/>
  <c r="BC147" i="13"/>
  <c r="BB147" i="13"/>
  <c r="BJ146" i="13"/>
  <c r="BI146" i="13"/>
  <c r="BH146" i="13"/>
  <c r="BG146" i="13"/>
  <c r="BF146" i="13"/>
  <c r="BE146" i="13"/>
  <c r="BD146" i="13"/>
  <c r="BC146" i="13"/>
  <c r="BB146" i="13"/>
  <c r="BJ145" i="13"/>
  <c r="BI145" i="13"/>
  <c r="BH145" i="13"/>
  <c r="BG145" i="13"/>
  <c r="BF145" i="13"/>
  <c r="BE145" i="13"/>
  <c r="BD145" i="13"/>
  <c r="BC145" i="13"/>
  <c r="BB145" i="13"/>
  <c r="BJ144" i="13"/>
  <c r="BI144" i="13"/>
  <c r="BH144" i="13"/>
  <c r="BG144" i="13"/>
  <c r="BF144" i="13"/>
  <c r="BE144" i="13"/>
  <c r="BD144" i="13"/>
  <c r="BC144" i="13"/>
  <c r="BB144" i="13"/>
  <c r="BJ143" i="13"/>
  <c r="BI143" i="13"/>
  <c r="BH143" i="13"/>
  <c r="BG143" i="13"/>
  <c r="BF143" i="13"/>
  <c r="BE143" i="13"/>
  <c r="BD143" i="13"/>
  <c r="BC143" i="13"/>
  <c r="BB143" i="13"/>
  <c r="BJ133" i="13"/>
  <c r="BI133" i="13"/>
  <c r="BH133" i="13"/>
  <c r="BG133" i="13"/>
  <c r="BF133" i="13"/>
  <c r="BE133" i="13"/>
  <c r="BD133" i="13"/>
  <c r="BC133" i="13"/>
  <c r="BB133" i="13"/>
  <c r="BJ132" i="13"/>
  <c r="BI132" i="13"/>
  <c r="BH132" i="13"/>
  <c r="BG132" i="13"/>
  <c r="BF132" i="13"/>
  <c r="BE132" i="13"/>
  <c r="BD132" i="13"/>
  <c r="BC132" i="13"/>
  <c r="BB132" i="13"/>
  <c r="BJ131" i="13"/>
  <c r="BI131" i="13"/>
  <c r="BH131" i="13"/>
  <c r="BG131" i="13"/>
  <c r="BF131" i="13"/>
  <c r="BE131" i="13"/>
  <c r="BD131" i="13"/>
  <c r="BC131" i="13"/>
  <c r="BB131" i="13"/>
  <c r="BJ130" i="13"/>
  <c r="BI130" i="13"/>
  <c r="BH130" i="13"/>
  <c r="BG130" i="13"/>
  <c r="BF130" i="13"/>
  <c r="BE130" i="13"/>
  <c r="BD130" i="13"/>
  <c r="BC130" i="13"/>
  <c r="BB130" i="13"/>
  <c r="BJ129" i="13"/>
  <c r="BI129" i="13"/>
  <c r="BH129" i="13"/>
  <c r="BG129" i="13"/>
  <c r="BF129" i="13"/>
  <c r="BE129" i="13"/>
  <c r="BD129" i="13"/>
  <c r="BC129" i="13"/>
  <c r="BB129" i="13"/>
  <c r="BJ126" i="13"/>
  <c r="BI126" i="13"/>
  <c r="BH126" i="13"/>
  <c r="BG126" i="13"/>
  <c r="BF126" i="13"/>
  <c r="BE126" i="13"/>
  <c r="BD126" i="13"/>
  <c r="BC126" i="13"/>
  <c r="BB126" i="13"/>
  <c r="BJ125" i="13"/>
  <c r="BI125" i="13"/>
  <c r="BH125" i="13"/>
  <c r="BG125" i="13"/>
  <c r="BF125" i="13"/>
  <c r="BE125" i="13"/>
  <c r="BD125" i="13"/>
  <c r="BC125" i="13"/>
  <c r="BB125" i="13"/>
  <c r="BJ124" i="13"/>
  <c r="BI124" i="13"/>
  <c r="BH124" i="13"/>
  <c r="BG124" i="13"/>
  <c r="BF124" i="13"/>
  <c r="BE124" i="13"/>
  <c r="BD124" i="13"/>
  <c r="BC124" i="13"/>
  <c r="BB124" i="13"/>
  <c r="BJ123" i="13"/>
  <c r="BI123" i="13"/>
  <c r="BH123" i="13"/>
  <c r="BG123" i="13"/>
  <c r="BF123" i="13"/>
  <c r="BE123" i="13"/>
  <c r="BD123" i="13"/>
  <c r="BC123" i="13"/>
  <c r="BB123" i="13"/>
  <c r="BJ122" i="13"/>
  <c r="BI122" i="13"/>
  <c r="BH122" i="13"/>
  <c r="BG122" i="13"/>
  <c r="BF122" i="13"/>
  <c r="BE122" i="13"/>
  <c r="BD122" i="13"/>
  <c r="BC122" i="13"/>
  <c r="BB122" i="13"/>
  <c r="BJ112" i="13"/>
  <c r="BI112" i="13"/>
  <c r="BH112" i="13"/>
  <c r="BG112" i="13"/>
  <c r="BF112" i="13"/>
  <c r="BE112" i="13"/>
  <c r="BD112" i="13"/>
  <c r="BC112" i="13"/>
  <c r="BB112" i="13"/>
  <c r="BJ111" i="13"/>
  <c r="BI111" i="13"/>
  <c r="BH111" i="13"/>
  <c r="BG111" i="13"/>
  <c r="BF111" i="13"/>
  <c r="BE111" i="13"/>
  <c r="BD111" i="13"/>
  <c r="BC111" i="13"/>
  <c r="BB111" i="13"/>
  <c r="BJ110" i="13"/>
  <c r="BI110" i="13"/>
  <c r="BH110" i="13"/>
  <c r="BG110" i="13"/>
  <c r="BF110" i="13"/>
  <c r="BE110" i="13"/>
  <c r="BD110" i="13"/>
  <c r="BC110" i="13"/>
  <c r="BB110" i="13"/>
  <c r="BJ109" i="13"/>
  <c r="BI109" i="13"/>
  <c r="BH109" i="13"/>
  <c r="BG109" i="13"/>
  <c r="BF109" i="13"/>
  <c r="BE109" i="13"/>
  <c r="BD109" i="13"/>
  <c r="BC109" i="13"/>
  <c r="BB109" i="13"/>
  <c r="BJ108" i="13"/>
  <c r="BI108" i="13"/>
  <c r="BH108" i="13"/>
  <c r="BG108" i="13"/>
  <c r="BF108" i="13"/>
  <c r="BE108" i="13"/>
  <c r="BD108" i="13"/>
  <c r="BC108" i="13"/>
  <c r="BB108" i="13"/>
  <c r="BJ105" i="13"/>
  <c r="BI105" i="13"/>
  <c r="BH105" i="13"/>
  <c r="BG105" i="13"/>
  <c r="BF105" i="13"/>
  <c r="BE105" i="13"/>
  <c r="BD105" i="13"/>
  <c r="BC105" i="13"/>
  <c r="BB105" i="13"/>
  <c r="BJ104" i="13"/>
  <c r="BI104" i="13"/>
  <c r="BH104" i="13"/>
  <c r="BG104" i="13"/>
  <c r="BF104" i="13"/>
  <c r="BE104" i="13"/>
  <c r="BD104" i="13"/>
  <c r="BC104" i="13"/>
  <c r="BB104" i="13"/>
  <c r="BJ103" i="13"/>
  <c r="BI103" i="13"/>
  <c r="BH103" i="13"/>
  <c r="BG103" i="13"/>
  <c r="BF103" i="13"/>
  <c r="BE103" i="13"/>
  <c r="BD103" i="13"/>
  <c r="BC103" i="13"/>
  <c r="BB103" i="13"/>
  <c r="BJ102" i="13"/>
  <c r="BI102" i="13"/>
  <c r="BH102" i="13"/>
  <c r="BG102" i="13"/>
  <c r="BF102" i="13"/>
  <c r="BE102" i="13"/>
  <c r="BD102" i="13"/>
  <c r="BC102" i="13"/>
  <c r="BB102" i="13"/>
  <c r="BJ101" i="13"/>
  <c r="BI101" i="13"/>
  <c r="BH101" i="13"/>
  <c r="BG101" i="13"/>
  <c r="BF101" i="13"/>
  <c r="BE101" i="13"/>
  <c r="BD101" i="13"/>
  <c r="BC101" i="13"/>
  <c r="BB101" i="13"/>
  <c r="BJ98" i="13"/>
  <c r="BI98" i="13"/>
  <c r="BH98" i="13"/>
  <c r="BG98" i="13"/>
  <c r="BF98" i="13"/>
  <c r="BE98" i="13"/>
  <c r="BD98" i="13"/>
  <c r="BC98" i="13"/>
  <c r="BB98" i="13"/>
  <c r="BJ97" i="13"/>
  <c r="BI97" i="13"/>
  <c r="BH97" i="13"/>
  <c r="BG97" i="13"/>
  <c r="BF97" i="13"/>
  <c r="BE97" i="13"/>
  <c r="BD97" i="13"/>
  <c r="BC97" i="13"/>
  <c r="BB97" i="13"/>
  <c r="BJ96" i="13"/>
  <c r="BI96" i="13"/>
  <c r="BH96" i="13"/>
  <c r="BG96" i="13"/>
  <c r="BF96" i="13"/>
  <c r="BE96" i="13"/>
  <c r="BD96" i="13"/>
  <c r="BC96" i="13"/>
  <c r="BB96" i="13"/>
  <c r="BJ95" i="13"/>
  <c r="BI95" i="13"/>
  <c r="BH95" i="13"/>
  <c r="BG95" i="13"/>
  <c r="BF95" i="13"/>
  <c r="BE95" i="13"/>
  <c r="BD95" i="13"/>
  <c r="BC95" i="13"/>
  <c r="BB95" i="13"/>
  <c r="BJ94" i="13"/>
  <c r="BI94" i="13"/>
  <c r="BH94" i="13"/>
  <c r="BG94" i="13"/>
  <c r="BF94" i="13"/>
  <c r="BE94" i="13"/>
  <c r="BD94" i="13"/>
  <c r="BC94" i="13"/>
  <c r="BB94" i="13"/>
  <c r="BJ91" i="13"/>
  <c r="BI91" i="13"/>
  <c r="BH91" i="13"/>
  <c r="BG91" i="13"/>
  <c r="BF91" i="13"/>
  <c r="BE91" i="13"/>
  <c r="BD91" i="13"/>
  <c r="BC91" i="13"/>
  <c r="BB91" i="13"/>
  <c r="BJ90" i="13"/>
  <c r="BI90" i="13"/>
  <c r="BH90" i="13"/>
  <c r="BG90" i="13"/>
  <c r="BF90" i="13"/>
  <c r="BE90" i="13"/>
  <c r="BD90" i="13"/>
  <c r="BC90" i="13"/>
  <c r="BB90" i="13"/>
  <c r="BJ89" i="13"/>
  <c r="BI89" i="13"/>
  <c r="BH89" i="13"/>
  <c r="BG89" i="13"/>
  <c r="BF89" i="13"/>
  <c r="BE89" i="13"/>
  <c r="BD89" i="13"/>
  <c r="BC89" i="13"/>
  <c r="BB89" i="13"/>
  <c r="BJ88" i="13"/>
  <c r="BI88" i="13"/>
  <c r="BH88" i="13"/>
  <c r="BG88" i="13"/>
  <c r="BF88" i="13"/>
  <c r="BE88" i="13"/>
  <c r="BD88" i="13"/>
  <c r="BC88" i="13"/>
  <c r="BB88" i="13"/>
  <c r="BJ87" i="13"/>
  <c r="BI87" i="13"/>
  <c r="BH87" i="13"/>
  <c r="BG87" i="13"/>
  <c r="BF87" i="13"/>
  <c r="BE87" i="13"/>
  <c r="BD87" i="13"/>
  <c r="BC87" i="13"/>
  <c r="BB87" i="13"/>
  <c r="BJ77" i="13"/>
  <c r="BI77" i="13"/>
  <c r="BH77" i="13"/>
  <c r="BG77" i="13"/>
  <c r="BF77" i="13"/>
  <c r="BE77" i="13"/>
  <c r="BD77" i="13"/>
  <c r="BC77" i="13"/>
  <c r="BB77" i="13"/>
  <c r="BJ76" i="13"/>
  <c r="BI76" i="13"/>
  <c r="BH76" i="13"/>
  <c r="BG76" i="13"/>
  <c r="BF76" i="13"/>
  <c r="BE76" i="13"/>
  <c r="BD76" i="13"/>
  <c r="BC76" i="13"/>
  <c r="BB76" i="13"/>
  <c r="BJ75" i="13"/>
  <c r="BI75" i="13"/>
  <c r="BH75" i="13"/>
  <c r="BG75" i="13"/>
  <c r="BF75" i="13"/>
  <c r="BE75" i="13"/>
  <c r="BD75" i="13"/>
  <c r="BC75" i="13"/>
  <c r="BB75" i="13"/>
  <c r="BJ74" i="13"/>
  <c r="BI74" i="13"/>
  <c r="BH74" i="13"/>
  <c r="BG74" i="13"/>
  <c r="BF74" i="13"/>
  <c r="BE74" i="13"/>
  <c r="BD74" i="13"/>
  <c r="BC74" i="13"/>
  <c r="BB74" i="13"/>
  <c r="BJ73" i="13"/>
  <c r="BI73" i="13"/>
  <c r="BH73" i="13"/>
  <c r="BG73" i="13"/>
  <c r="BF73" i="13"/>
  <c r="BE73" i="13"/>
  <c r="BD73" i="13"/>
  <c r="BC73" i="13"/>
  <c r="BB73" i="13"/>
  <c r="BJ70" i="13"/>
  <c r="BI70" i="13"/>
  <c r="BH70" i="13"/>
  <c r="BG70" i="13"/>
  <c r="BF70" i="13"/>
  <c r="BE70" i="13"/>
  <c r="BD70" i="13"/>
  <c r="BC70" i="13"/>
  <c r="BB70" i="13"/>
  <c r="BJ69" i="13"/>
  <c r="BI69" i="13"/>
  <c r="BH69" i="13"/>
  <c r="BG69" i="13"/>
  <c r="BF69" i="13"/>
  <c r="BE69" i="13"/>
  <c r="BD69" i="13"/>
  <c r="BC69" i="13"/>
  <c r="BB69" i="13"/>
  <c r="BJ68" i="13"/>
  <c r="BI68" i="13"/>
  <c r="BH68" i="13"/>
  <c r="BG68" i="13"/>
  <c r="BF68" i="13"/>
  <c r="BE68" i="13"/>
  <c r="BD68" i="13"/>
  <c r="BC68" i="13"/>
  <c r="BB68" i="13"/>
  <c r="BJ67" i="13"/>
  <c r="BI67" i="13"/>
  <c r="BH67" i="13"/>
  <c r="BG67" i="13"/>
  <c r="BF67" i="13"/>
  <c r="BE67" i="13"/>
  <c r="BD67" i="13"/>
  <c r="BC67" i="13"/>
  <c r="BB67" i="13"/>
  <c r="BJ66" i="13"/>
  <c r="BI66" i="13"/>
  <c r="BH66" i="13"/>
  <c r="BG66" i="13"/>
  <c r="BF66" i="13"/>
  <c r="BE66" i="13"/>
  <c r="BD66" i="13"/>
  <c r="BC66" i="13"/>
  <c r="BB66" i="13"/>
  <c r="BJ63" i="13"/>
  <c r="BI63" i="13"/>
  <c r="BH63" i="13"/>
  <c r="BG63" i="13"/>
  <c r="BF63" i="13"/>
  <c r="BE63" i="13"/>
  <c r="BD63" i="13"/>
  <c r="BC63" i="13"/>
  <c r="BB63" i="13"/>
  <c r="BJ62" i="13"/>
  <c r="BI62" i="13"/>
  <c r="BH62" i="13"/>
  <c r="BG62" i="13"/>
  <c r="BF62" i="13"/>
  <c r="BE62" i="13"/>
  <c r="BD62" i="13"/>
  <c r="BC62" i="13"/>
  <c r="BB62" i="13"/>
  <c r="BJ61" i="13"/>
  <c r="BI61" i="13"/>
  <c r="BH61" i="13"/>
  <c r="BG61" i="13"/>
  <c r="BF61" i="13"/>
  <c r="BE61" i="13"/>
  <c r="BD61" i="13"/>
  <c r="BC61" i="13"/>
  <c r="BB61" i="13"/>
  <c r="BJ60" i="13"/>
  <c r="BI60" i="13"/>
  <c r="BH60" i="13"/>
  <c r="BG60" i="13"/>
  <c r="BF60" i="13"/>
  <c r="BE60" i="13"/>
  <c r="BD60" i="13"/>
  <c r="BC60" i="13"/>
  <c r="BB60" i="13"/>
  <c r="BJ59" i="13"/>
  <c r="BI59" i="13"/>
  <c r="BH59" i="13"/>
  <c r="BG59" i="13"/>
  <c r="BF59" i="13"/>
  <c r="BE59" i="13"/>
  <c r="BD59" i="13"/>
  <c r="BC59" i="13"/>
  <c r="BB59" i="13"/>
  <c r="BJ56" i="13"/>
  <c r="BI56" i="13"/>
  <c r="BH56" i="13"/>
  <c r="BG56" i="13"/>
  <c r="BF56" i="13"/>
  <c r="BE56" i="13"/>
  <c r="BD56" i="13"/>
  <c r="BC56" i="13"/>
  <c r="BB56" i="13"/>
  <c r="BJ55" i="13"/>
  <c r="BI55" i="13"/>
  <c r="BH55" i="13"/>
  <c r="BG55" i="13"/>
  <c r="BF55" i="13"/>
  <c r="BE55" i="13"/>
  <c r="BD55" i="13"/>
  <c r="BC55" i="13"/>
  <c r="BB55" i="13"/>
  <c r="BJ54" i="13"/>
  <c r="BI54" i="13"/>
  <c r="BH54" i="13"/>
  <c r="BG54" i="13"/>
  <c r="BF54" i="13"/>
  <c r="BE54" i="13"/>
  <c r="BD54" i="13"/>
  <c r="BC54" i="13"/>
  <c r="BB54" i="13"/>
  <c r="BJ53" i="13"/>
  <c r="BI53" i="13"/>
  <c r="BH53" i="13"/>
  <c r="BG53" i="13"/>
  <c r="BF53" i="13"/>
  <c r="BE53" i="13"/>
  <c r="BD53" i="13"/>
  <c r="BC53" i="13"/>
  <c r="BB53" i="13"/>
  <c r="BJ52" i="13"/>
  <c r="BI52" i="13"/>
  <c r="BH52" i="13"/>
  <c r="BG52" i="13"/>
  <c r="BF52" i="13"/>
  <c r="BE52" i="13"/>
  <c r="BD52" i="13"/>
  <c r="BC52" i="13"/>
  <c r="BB52" i="13"/>
  <c r="BJ49" i="13"/>
  <c r="BI49" i="13"/>
  <c r="BH49" i="13"/>
  <c r="BG49" i="13"/>
  <c r="BF49" i="13"/>
  <c r="BE49" i="13"/>
  <c r="BD49" i="13"/>
  <c r="BC49" i="13"/>
  <c r="BB49" i="13"/>
  <c r="BJ48" i="13"/>
  <c r="BI48" i="13"/>
  <c r="BH48" i="13"/>
  <c r="BG48" i="13"/>
  <c r="BF48" i="13"/>
  <c r="BE48" i="13"/>
  <c r="BD48" i="13"/>
  <c r="BC48" i="13"/>
  <c r="BB48" i="13"/>
  <c r="BJ47" i="13"/>
  <c r="BI47" i="13"/>
  <c r="BH47" i="13"/>
  <c r="BG47" i="13"/>
  <c r="BF47" i="13"/>
  <c r="BE47" i="13"/>
  <c r="BD47" i="13"/>
  <c r="BC47" i="13"/>
  <c r="BB47" i="13"/>
  <c r="BJ46" i="13"/>
  <c r="BI46" i="13"/>
  <c r="BH46" i="13"/>
  <c r="BG46" i="13"/>
  <c r="BF46" i="13"/>
  <c r="BE46" i="13"/>
  <c r="BD46" i="13"/>
  <c r="BC46" i="13"/>
  <c r="BB46" i="13"/>
  <c r="BJ45" i="13"/>
  <c r="BI45" i="13"/>
  <c r="BH45" i="13"/>
  <c r="BG45" i="13"/>
  <c r="BF45" i="13"/>
  <c r="BE45" i="13"/>
  <c r="BD45" i="13"/>
  <c r="BC45" i="13"/>
  <c r="BB45" i="13"/>
  <c r="BJ42" i="13"/>
  <c r="BI42" i="13"/>
  <c r="BH42" i="13"/>
  <c r="BG42" i="13"/>
  <c r="BF42" i="13"/>
  <c r="BE42" i="13"/>
  <c r="BD42" i="13"/>
  <c r="BC42" i="13"/>
  <c r="BB42" i="13"/>
  <c r="BJ41" i="13"/>
  <c r="BI41" i="13"/>
  <c r="BH41" i="13"/>
  <c r="BG41" i="13"/>
  <c r="BF41" i="13"/>
  <c r="BE41" i="13"/>
  <c r="BD41" i="13"/>
  <c r="BC41" i="13"/>
  <c r="BB41" i="13"/>
  <c r="BJ40" i="13"/>
  <c r="BI40" i="13"/>
  <c r="BH40" i="13"/>
  <c r="BG40" i="13"/>
  <c r="BF40" i="13"/>
  <c r="BE40" i="13"/>
  <c r="BD40" i="13"/>
  <c r="BC40" i="13"/>
  <c r="BB40" i="13"/>
  <c r="BJ39" i="13"/>
  <c r="BI39" i="13"/>
  <c r="BH39" i="13"/>
  <c r="BG39" i="13"/>
  <c r="BF39" i="13"/>
  <c r="BE39" i="13"/>
  <c r="BD39" i="13"/>
  <c r="BC39" i="13"/>
  <c r="BB39" i="13"/>
  <c r="BJ38" i="13"/>
  <c r="BI38" i="13"/>
  <c r="BH38" i="13"/>
  <c r="BG38" i="13"/>
  <c r="BF38" i="13"/>
  <c r="BE38" i="13"/>
  <c r="BD38" i="13"/>
  <c r="BC38" i="13"/>
  <c r="BB38" i="13"/>
  <c r="BJ35" i="13"/>
  <c r="BI35" i="13"/>
  <c r="BH35" i="13"/>
  <c r="BG35" i="13"/>
  <c r="BF35" i="13"/>
  <c r="BE35" i="13"/>
  <c r="BD35" i="13"/>
  <c r="BC35" i="13"/>
  <c r="BB35" i="13"/>
  <c r="BJ34" i="13"/>
  <c r="BI34" i="13"/>
  <c r="BH34" i="13"/>
  <c r="BG34" i="13"/>
  <c r="BF34" i="13"/>
  <c r="BE34" i="13"/>
  <c r="BD34" i="13"/>
  <c r="BC34" i="13"/>
  <c r="BB34" i="13"/>
  <c r="BJ33" i="13"/>
  <c r="BI33" i="13"/>
  <c r="BH33" i="13"/>
  <c r="BG33" i="13"/>
  <c r="BF33" i="13"/>
  <c r="BE33" i="13"/>
  <c r="BD33" i="13"/>
  <c r="BC33" i="13"/>
  <c r="BB33" i="13"/>
  <c r="BJ32" i="13"/>
  <c r="BI32" i="13"/>
  <c r="BH32" i="13"/>
  <c r="BG32" i="13"/>
  <c r="BF32" i="13"/>
  <c r="BE32" i="13"/>
  <c r="BD32" i="13"/>
  <c r="BC32" i="13"/>
  <c r="BB32" i="13"/>
  <c r="BJ31" i="13"/>
  <c r="BI31" i="13"/>
  <c r="BH31" i="13"/>
  <c r="BG31" i="13"/>
  <c r="BF31" i="13"/>
  <c r="BE31" i="13"/>
  <c r="BD31" i="13"/>
  <c r="BC31" i="13"/>
  <c r="BB31" i="13"/>
  <c r="BJ28" i="13"/>
  <c r="BI28" i="13"/>
  <c r="BH28" i="13"/>
  <c r="BG28" i="13"/>
  <c r="BF28" i="13"/>
  <c r="BE28" i="13"/>
  <c r="BD28" i="13"/>
  <c r="BC28" i="13"/>
  <c r="BB28" i="13"/>
  <c r="BJ27" i="13"/>
  <c r="BI27" i="13"/>
  <c r="BH27" i="13"/>
  <c r="BG27" i="13"/>
  <c r="BF27" i="13"/>
  <c r="BE27" i="13"/>
  <c r="BD27" i="13"/>
  <c r="BC27" i="13"/>
  <c r="BB27" i="13"/>
  <c r="BJ26" i="13"/>
  <c r="BI26" i="13"/>
  <c r="BH26" i="13"/>
  <c r="BG26" i="13"/>
  <c r="BF26" i="13"/>
  <c r="BE26" i="13"/>
  <c r="BD26" i="13"/>
  <c r="BC26" i="13"/>
  <c r="BB26" i="13"/>
  <c r="BJ25" i="13"/>
  <c r="BI25" i="13"/>
  <c r="BH25" i="13"/>
  <c r="BG25" i="13"/>
  <c r="BF25" i="13"/>
  <c r="BE25" i="13"/>
  <c r="BD25" i="13"/>
  <c r="BC25" i="13"/>
  <c r="BB25" i="13"/>
  <c r="BJ24" i="13"/>
  <c r="BI24" i="13"/>
  <c r="BH24" i="13"/>
  <c r="BG24" i="13"/>
  <c r="BF24" i="13"/>
  <c r="BE24" i="13"/>
  <c r="BD24" i="13"/>
  <c r="BC24" i="13"/>
  <c r="BB24" i="13"/>
  <c r="BJ21" i="13"/>
  <c r="BI21" i="13"/>
  <c r="BH21" i="13"/>
  <c r="BG21" i="13"/>
  <c r="BF21" i="13"/>
  <c r="BE21" i="13"/>
  <c r="BD21" i="13"/>
  <c r="BC21" i="13"/>
  <c r="BB21" i="13"/>
  <c r="BJ20" i="13"/>
  <c r="BI20" i="13"/>
  <c r="BH20" i="13"/>
  <c r="BG20" i="13"/>
  <c r="BF20" i="13"/>
  <c r="BE20" i="13"/>
  <c r="BD20" i="13"/>
  <c r="BC20" i="13"/>
  <c r="BB20" i="13"/>
  <c r="BJ19" i="13"/>
  <c r="BI19" i="13"/>
  <c r="BH19" i="13"/>
  <c r="BG19" i="13"/>
  <c r="BF19" i="13"/>
  <c r="BE19" i="13"/>
  <c r="BD19" i="13"/>
  <c r="BC19" i="13"/>
  <c r="BB19" i="13"/>
  <c r="BJ18" i="13"/>
  <c r="BI18" i="13"/>
  <c r="BH18" i="13"/>
  <c r="BG18" i="13"/>
  <c r="BF18" i="13"/>
  <c r="BE18" i="13"/>
  <c r="BD18" i="13"/>
  <c r="BC18" i="13"/>
  <c r="BB18" i="13"/>
  <c r="BJ17" i="13"/>
  <c r="BI17" i="13"/>
  <c r="BH17" i="13"/>
  <c r="BG17" i="13"/>
  <c r="BF17" i="13"/>
  <c r="BE17" i="13"/>
  <c r="BD17" i="13"/>
  <c r="BC17" i="13"/>
  <c r="BB17" i="13"/>
  <c r="BJ14" i="13"/>
  <c r="BI14" i="13"/>
  <c r="BH14" i="13"/>
  <c r="BG14" i="13"/>
  <c r="BF14" i="13"/>
  <c r="BE14" i="13"/>
  <c r="BD14" i="13"/>
  <c r="BC14" i="13"/>
  <c r="BB14" i="13"/>
  <c r="BJ13" i="13"/>
  <c r="BI13" i="13"/>
  <c r="BH13" i="13"/>
  <c r="BG13" i="13"/>
  <c r="BF13" i="13"/>
  <c r="BE13" i="13"/>
  <c r="BD13" i="13"/>
  <c r="BC13" i="13"/>
  <c r="BB13" i="13"/>
  <c r="BJ12" i="13"/>
  <c r="BI12" i="13"/>
  <c r="BH12" i="13"/>
  <c r="BG12" i="13"/>
  <c r="BF12" i="13"/>
  <c r="BE12" i="13"/>
  <c r="BD12" i="13"/>
  <c r="BC12" i="13"/>
  <c r="BB12" i="13"/>
  <c r="BJ11" i="13"/>
  <c r="BI11" i="13"/>
  <c r="BH11" i="13"/>
  <c r="BG11" i="13"/>
  <c r="BF11" i="13"/>
  <c r="BE11" i="13"/>
  <c r="BD11" i="13"/>
  <c r="BC11" i="13"/>
  <c r="BB11" i="13"/>
  <c r="BJ10" i="13"/>
  <c r="BI10" i="13"/>
  <c r="BH10" i="13"/>
  <c r="BF10" i="13"/>
  <c r="BE10" i="13"/>
  <c r="BD10" i="13"/>
  <c r="BC10" i="13"/>
  <c r="BB10" i="13"/>
  <c r="BJ154" i="14"/>
  <c r="BI154" i="14"/>
  <c r="BH154" i="14"/>
  <c r="BG154" i="14"/>
  <c r="BF154" i="14"/>
  <c r="BE154" i="14"/>
  <c r="BD154" i="14"/>
  <c r="BC154" i="14"/>
  <c r="BB154" i="14"/>
  <c r="BJ153" i="14"/>
  <c r="BI153" i="14"/>
  <c r="BH153" i="14"/>
  <c r="BG153" i="14"/>
  <c r="BF153" i="14"/>
  <c r="BE153" i="14"/>
  <c r="BD153" i="14"/>
  <c r="BC153" i="14"/>
  <c r="BB153" i="14"/>
  <c r="BJ152" i="14"/>
  <c r="BI152" i="14"/>
  <c r="BH152" i="14"/>
  <c r="BG152" i="14"/>
  <c r="BF152" i="14"/>
  <c r="BE152" i="14"/>
  <c r="BD152" i="14"/>
  <c r="BC152" i="14"/>
  <c r="BB152" i="14"/>
  <c r="BJ151" i="14"/>
  <c r="BI151" i="14"/>
  <c r="BH151" i="14"/>
  <c r="BG151" i="14"/>
  <c r="BF151" i="14"/>
  <c r="BE151" i="14"/>
  <c r="BD151" i="14"/>
  <c r="BC151" i="14"/>
  <c r="BB151" i="14"/>
  <c r="BJ150" i="14"/>
  <c r="BI150" i="14"/>
  <c r="BH150" i="14"/>
  <c r="BG150" i="14"/>
  <c r="BF150" i="14"/>
  <c r="BE150" i="14"/>
  <c r="BD150" i="14"/>
  <c r="BC150" i="14"/>
  <c r="BB150" i="14"/>
  <c r="BJ147" i="14"/>
  <c r="BI147" i="14"/>
  <c r="BH147" i="14"/>
  <c r="BG147" i="14"/>
  <c r="BF147" i="14"/>
  <c r="BE147" i="14"/>
  <c r="BD147" i="14"/>
  <c r="BC147" i="14"/>
  <c r="BB147" i="14"/>
  <c r="BJ146" i="14"/>
  <c r="BI146" i="14"/>
  <c r="BH146" i="14"/>
  <c r="BG146" i="14"/>
  <c r="BF146" i="14"/>
  <c r="BE146" i="14"/>
  <c r="BD146" i="14"/>
  <c r="BC146" i="14"/>
  <c r="BB146" i="14"/>
  <c r="BJ145" i="14"/>
  <c r="BI145" i="14"/>
  <c r="BH145" i="14"/>
  <c r="BG145" i="14"/>
  <c r="BF145" i="14"/>
  <c r="BE145" i="14"/>
  <c r="BD145" i="14"/>
  <c r="BC145" i="14"/>
  <c r="BB145" i="14"/>
  <c r="BJ144" i="14"/>
  <c r="BI144" i="14"/>
  <c r="BH144" i="14"/>
  <c r="BG144" i="14"/>
  <c r="BF144" i="14"/>
  <c r="BE144" i="14"/>
  <c r="BD144" i="14"/>
  <c r="BC144" i="14"/>
  <c r="BB144" i="14"/>
  <c r="BJ143" i="14"/>
  <c r="BI143" i="14"/>
  <c r="BH143" i="14"/>
  <c r="BG143" i="14"/>
  <c r="BF143" i="14"/>
  <c r="BE143" i="14"/>
  <c r="BD143" i="14"/>
  <c r="BC143" i="14"/>
  <c r="BB143" i="14"/>
  <c r="BJ133" i="14"/>
  <c r="BI133" i="14"/>
  <c r="BH133" i="14"/>
  <c r="BG133" i="14"/>
  <c r="BF133" i="14"/>
  <c r="BE133" i="14"/>
  <c r="BD133" i="14"/>
  <c r="BC133" i="14"/>
  <c r="BB133" i="14"/>
  <c r="BJ132" i="14"/>
  <c r="BI132" i="14"/>
  <c r="BH132" i="14"/>
  <c r="BG132" i="14"/>
  <c r="BF132" i="14"/>
  <c r="BE132" i="14"/>
  <c r="BD132" i="14"/>
  <c r="BC132" i="14"/>
  <c r="BB132" i="14"/>
  <c r="BJ131" i="14"/>
  <c r="BI131" i="14"/>
  <c r="BH131" i="14"/>
  <c r="BG131" i="14"/>
  <c r="BF131" i="14"/>
  <c r="BE131" i="14"/>
  <c r="BD131" i="14"/>
  <c r="BC131" i="14"/>
  <c r="BB131" i="14"/>
  <c r="BJ130" i="14"/>
  <c r="BI130" i="14"/>
  <c r="BH130" i="14"/>
  <c r="BG130" i="14"/>
  <c r="BF130" i="14"/>
  <c r="BE130" i="14"/>
  <c r="BD130" i="14"/>
  <c r="BC130" i="14"/>
  <c r="BB130" i="14"/>
  <c r="BJ129" i="14"/>
  <c r="BI129" i="14"/>
  <c r="BH129" i="14"/>
  <c r="BG129" i="14"/>
  <c r="BF129" i="14"/>
  <c r="BE129" i="14"/>
  <c r="BD129" i="14"/>
  <c r="BC129" i="14"/>
  <c r="BB129" i="14"/>
  <c r="BJ126" i="14"/>
  <c r="BI126" i="14"/>
  <c r="BH126" i="14"/>
  <c r="BG126" i="14"/>
  <c r="BF126" i="14"/>
  <c r="BE126" i="14"/>
  <c r="BD126" i="14"/>
  <c r="BC126" i="14"/>
  <c r="BB126" i="14"/>
  <c r="BJ125" i="14"/>
  <c r="BI125" i="14"/>
  <c r="BH125" i="14"/>
  <c r="BG125" i="14"/>
  <c r="BF125" i="14"/>
  <c r="BE125" i="14"/>
  <c r="BD125" i="14"/>
  <c r="BC125" i="14"/>
  <c r="BB125" i="14"/>
  <c r="BJ124" i="14"/>
  <c r="BI124" i="14"/>
  <c r="BH124" i="14"/>
  <c r="BG124" i="14"/>
  <c r="BF124" i="14"/>
  <c r="BE124" i="14"/>
  <c r="BD124" i="14"/>
  <c r="BC124" i="14"/>
  <c r="BB124" i="14"/>
  <c r="BJ123" i="14"/>
  <c r="BI123" i="14"/>
  <c r="BH123" i="14"/>
  <c r="BG123" i="14"/>
  <c r="BF123" i="14"/>
  <c r="BE123" i="14"/>
  <c r="BD123" i="14"/>
  <c r="BC123" i="14"/>
  <c r="BB123" i="14"/>
  <c r="BJ122" i="14"/>
  <c r="BI122" i="14"/>
  <c r="BH122" i="14"/>
  <c r="BG122" i="14"/>
  <c r="BF122" i="14"/>
  <c r="BE122" i="14"/>
  <c r="BD122" i="14"/>
  <c r="BC122" i="14"/>
  <c r="BB122" i="14"/>
  <c r="BJ112" i="14"/>
  <c r="BI112" i="14"/>
  <c r="BH112" i="14"/>
  <c r="BG112" i="14"/>
  <c r="BF112" i="14"/>
  <c r="BE112" i="14"/>
  <c r="BD112" i="14"/>
  <c r="BC112" i="14"/>
  <c r="BB112" i="14"/>
  <c r="BJ111" i="14"/>
  <c r="BI111" i="14"/>
  <c r="BH111" i="14"/>
  <c r="BG111" i="14"/>
  <c r="BF111" i="14"/>
  <c r="BE111" i="14"/>
  <c r="BD111" i="14"/>
  <c r="BC111" i="14"/>
  <c r="BB111" i="14"/>
  <c r="BJ110" i="14"/>
  <c r="BI110" i="14"/>
  <c r="BH110" i="14"/>
  <c r="BG110" i="14"/>
  <c r="BF110" i="14"/>
  <c r="BE110" i="14"/>
  <c r="BD110" i="14"/>
  <c r="BC110" i="14"/>
  <c r="BB110" i="14"/>
  <c r="BJ109" i="14"/>
  <c r="BI109" i="14"/>
  <c r="BH109" i="14"/>
  <c r="BG109" i="14"/>
  <c r="BF109" i="14"/>
  <c r="BE109" i="14"/>
  <c r="BD109" i="14"/>
  <c r="BC109" i="14"/>
  <c r="BB109" i="14"/>
  <c r="BJ108" i="14"/>
  <c r="BI108" i="14"/>
  <c r="BH108" i="14"/>
  <c r="BG108" i="14"/>
  <c r="BF108" i="14"/>
  <c r="BE108" i="14"/>
  <c r="BD108" i="14"/>
  <c r="BC108" i="14"/>
  <c r="BB108" i="14"/>
  <c r="BJ105" i="14"/>
  <c r="BI105" i="14"/>
  <c r="BH105" i="14"/>
  <c r="BG105" i="14"/>
  <c r="BF105" i="14"/>
  <c r="BE105" i="14"/>
  <c r="BD105" i="14"/>
  <c r="BC105" i="14"/>
  <c r="BB105" i="14"/>
  <c r="BJ104" i="14"/>
  <c r="BI104" i="14"/>
  <c r="BH104" i="14"/>
  <c r="BG104" i="14"/>
  <c r="BF104" i="14"/>
  <c r="BE104" i="14"/>
  <c r="BD104" i="14"/>
  <c r="BC104" i="14"/>
  <c r="BB104" i="14"/>
  <c r="BJ103" i="14"/>
  <c r="BI103" i="14"/>
  <c r="BH103" i="14"/>
  <c r="BG103" i="14"/>
  <c r="BF103" i="14"/>
  <c r="BE103" i="14"/>
  <c r="BD103" i="14"/>
  <c r="BC103" i="14"/>
  <c r="BB103" i="14"/>
  <c r="BJ102" i="14"/>
  <c r="BI102" i="14"/>
  <c r="BH102" i="14"/>
  <c r="BG102" i="14"/>
  <c r="BF102" i="14"/>
  <c r="BE102" i="14"/>
  <c r="BD102" i="14"/>
  <c r="BC102" i="14"/>
  <c r="BB102" i="14"/>
  <c r="BJ101" i="14"/>
  <c r="BI101" i="14"/>
  <c r="BH101" i="14"/>
  <c r="BG101" i="14"/>
  <c r="BF101" i="14"/>
  <c r="BE101" i="14"/>
  <c r="BD101" i="14"/>
  <c r="BC101" i="14"/>
  <c r="BB101" i="14"/>
  <c r="BJ91" i="14"/>
  <c r="BI91" i="14"/>
  <c r="BH91" i="14"/>
  <c r="BG91" i="14"/>
  <c r="BF91" i="14"/>
  <c r="BE91" i="14"/>
  <c r="BD91" i="14"/>
  <c r="BC91" i="14"/>
  <c r="BB91" i="14"/>
  <c r="BJ90" i="14"/>
  <c r="BI90" i="14"/>
  <c r="BH90" i="14"/>
  <c r="BG90" i="14"/>
  <c r="BF90" i="14"/>
  <c r="BE90" i="14"/>
  <c r="BD90" i="14"/>
  <c r="BC90" i="14"/>
  <c r="BB90" i="14"/>
  <c r="BJ89" i="14"/>
  <c r="BI89" i="14"/>
  <c r="BH89" i="14"/>
  <c r="BG89" i="14"/>
  <c r="BF89" i="14"/>
  <c r="BE89" i="14"/>
  <c r="BD89" i="14"/>
  <c r="BC89" i="14"/>
  <c r="BB89" i="14"/>
  <c r="BJ88" i="14"/>
  <c r="BI88" i="14"/>
  <c r="BH88" i="14"/>
  <c r="BG88" i="14"/>
  <c r="BF88" i="14"/>
  <c r="BE88" i="14"/>
  <c r="BD88" i="14"/>
  <c r="BC88" i="14"/>
  <c r="BB88" i="14"/>
  <c r="BJ87" i="14"/>
  <c r="BI87" i="14"/>
  <c r="BH87" i="14"/>
  <c r="BG87" i="14"/>
  <c r="BF87" i="14"/>
  <c r="BE87" i="14"/>
  <c r="BD87" i="14"/>
  <c r="BC87" i="14"/>
  <c r="BB87" i="14"/>
  <c r="BJ84" i="14"/>
  <c r="BI84" i="14"/>
  <c r="BH84" i="14"/>
  <c r="BG84" i="14"/>
  <c r="BF84" i="14"/>
  <c r="BE84" i="14"/>
  <c r="BD84" i="14"/>
  <c r="BC84" i="14"/>
  <c r="BB84" i="14"/>
  <c r="BJ83" i="14"/>
  <c r="BI83" i="14"/>
  <c r="BH83" i="14"/>
  <c r="BG83" i="14"/>
  <c r="BF83" i="14"/>
  <c r="BE83" i="14"/>
  <c r="BD83" i="14"/>
  <c r="BC83" i="14"/>
  <c r="BB83" i="14"/>
  <c r="BJ82" i="14"/>
  <c r="BI82" i="14"/>
  <c r="BH82" i="14"/>
  <c r="BG82" i="14"/>
  <c r="BF82" i="14"/>
  <c r="BE82" i="14"/>
  <c r="BD82" i="14"/>
  <c r="BC82" i="14"/>
  <c r="BB82" i="14"/>
  <c r="BJ81" i="14"/>
  <c r="BI81" i="14"/>
  <c r="BH81" i="14"/>
  <c r="BG81" i="14"/>
  <c r="BF81" i="14"/>
  <c r="BE81" i="14"/>
  <c r="BD81" i="14"/>
  <c r="BC81" i="14"/>
  <c r="BB81" i="14"/>
  <c r="BJ80" i="14"/>
  <c r="BI80" i="14"/>
  <c r="BH80" i="14"/>
  <c r="BG80" i="14"/>
  <c r="BF80" i="14"/>
  <c r="BE80" i="14"/>
  <c r="BD80" i="14"/>
  <c r="BC80" i="14"/>
  <c r="BB80" i="14"/>
  <c r="BJ77" i="14"/>
  <c r="BI77" i="14"/>
  <c r="BH77" i="14"/>
  <c r="BG77" i="14"/>
  <c r="BF77" i="14"/>
  <c r="BE77" i="14"/>
  <c r="BD77" i="14"/>
  <c r="BC77" i="14"/>
  <c r="BB77" i="14"/>
  <c r="BJ76" i="14"/>
  <c r="BI76" i="14"/>
  <c r="BH76" i="14"/>
  <c r="BG76" i="14"/>
  <c r="BF76" i="14"/>
  <c r="BE76" i="14"/>
  <c r="BD76" i="14"/>
  <c r="BC76" i="14"/>
  <c r="BB76" i="14"/>
  <c r="BJ75" i="14"/>
  <c r="BI75" i="14"/>
  <c r="BH75" i="14"/>
  <c r="BG75" i="14"/>
  <c r="BF75" i="14"/>
  <c r="BE75" i="14"/>
  <c r="BD75" i="14"/>
  <c r="BC75" i="14"/>
  <c r="BB75" i="14"/>
  <c r="BJ74" i="14"/>
  <c r="BI74" i="14"/>
  <c r="BH74" i="14"/>
  <c r="BG74" i="14"/>
  <c r="BF74" i="14"/>
  <c r="BE74" i="14"/>
  <c r="BD74" i="14"/>
  <c r="BC74" i="14"/>
  <c r="BB74" i="14"/>
  <c r="BJ73" i="14"/>
  <c r="BI73" i="14"/>
  <c r="BH73" i="14"/>
  <c r="BG73" i="14"/>
  <c r="BF73" i="14"/>
  <c r="BE73" i="14"/>
  <c r="BD73" i="14"/>
  <c r="BC73" i="14"/>
  <c r="BB73" i="14"/>
  <c r="BJ70" i="14"/>
  <c r="BI70" i="14"/>
  <c r="BH70" i="14"/>
  <c r="BG70" i="14"/>
  <c r="BF70" i="14"/>
  <c r="BE70" i="14"/>
  <c r="BD70" i="14"/>
  <c r="BC70" i="14"/>
  <c r="BB70" i="14"/>
  <c r="BJ69" i="14"/>
  <c r="BI69" i="14"/>
  <c r="BH69" i="14"/>
  <c r="BG69" i="14"/>
  <c r="BF69" i="14"/>
  <c r="BE69" i="14"/>
  <c r="BD69" i="14"/>
  <c r="BC69" i="14"/>
  <c r="BB69" i="14"/>
  <c r="BJ68" i="14"/>
  <c r="BI68" i="14"/>
  <c r="BH68" i="14"/>
  <c r="BG68" i="14"/>
  <c r="BF68" i="14"/>
  <c r="BE68" i="14"/>
  <c r="BD68" i="14"/>
  <c r="BC68" i="14"/>
  <c r="BB68" i="14"/>
  <c r="BJ67" i="14"/>
  <c r="BI67" i="14"/>
  <c r="BH67" i="14"/>
  <c r="BG67" i="14"/>
  <c r="BF67" i="14"/>
  <c r="BE67" i="14"/>
  <c r="BD67" i="14"/>
  <c r="BC67" i="14"/>
  <c r="BB67" i="14"/>
  <c r="BJ66" i="14"/>
  <c r="BI66" i="14"/>
  <c r="BH66" i="14"/>
  <c r="BG66" i="14"/>
  <c r="BF66" i="14"/>
  <c r="BE66" i="14"/>
  <c r="BD66" i="14"/>
  <c r="BC66" i="14"/>
  <c r="BB66" i="14"/>
  <c r="BJ63" i="14"/>
  <c r="BI63" i="14"/>
  <c r="BH63" i="14"/>
  <c r="BG63" i="14"/>
  <c r="BF63" i="14"/>
  <c r="BE63" i="14"/>
  <c r="BD63" i="14"/>
  <c r="BC63" i="14"/>
  <c r="BB63" i="14"/>
  <c r="BJ62" i="14"/>
  <c r="BI62" i="14"/>
  <c r="BH62" i="14"/>
  <c r="BG62" i="14"/>
  <c r="BF62" i="14"/>
  <c r="BE62" i="14"/>
  <c r="BD62" i="14"/>
  <c r="BC62" i="14"/>
  <c r="BB62" i="14"/>
  <c r="BJ61" i="14"/>
  <c r="BI61" i="14"/>
  <c r="BH61" i="14"/>
  <c r="BG61" i="14"/>
  <c r="BF61" i="14"/>
  <c r="BE61" i="14"/>
  <c r="BD61" i="14"/>
  <c r="BC61" i="14"/>
  <c r="BB61" i="14"/>
  <c r="BJ60" i="14"/>
  <c r="BI60" i="14"/>
  <c r="BH60" i="14"/>
  <c r="BG60" i="14"/>
  <c r="BF60" i="14"/>
  <c r="BE60" i="14"/>
  <c r="BD60" i="14"/>
  <c r="BC60" i="14"/>
  <c r="BB60" i="14"/>
  <c r="BJ59" i="14"/>
  <c r="BI59" i="14"/>
  <c r="BH59" i="14"/>
  <c r="BG59" i="14"/>
  <c r="BF59" i="14"/>
  <c r="BE59" i="14"/>
  <c r="BD59" i="14"/>
  <c r="BC59" i="14"/>
  <c r="BB59" i="14"/>
  <c r="BJ56" i="14"/>
  <c r="BI56" i="14"/>
  <c r="BH56" i="14"/>
  <c r="BG56" i="14"/>
  <c r="BF56" i="14"/>
  <c r="BE56" i="14"/>
  <c r="BD56" i="14"/>
  <c r="BC56" i="14"/>
  <c r="BB56" i="14"/>
  <c r="BJ55" i="14"/>
  <c r="BI55" i="14"/>
  <c r="BH55" i="14"/>
  <c r="BG55" i="14"/>
  <c r="BF55" i="14"/>
  <c r="BE55" i="14"/>
  <c r="BD55" i="14"/>
  <c r="BC55" i="14"/>
  <c r="BB55" i="14"/>
  <c r="BJ54" i="14"/>
  <c r="BI54" i="14"/>
  <c r="BH54" i="14"/>
  <c r="BG54" i="14"/>
  <c r="BF54" i="14"/>
  <c r="BE54" i="14"/>
  <c r="BD54" i="14"/>
  <c r="BC54" i="14"/>
  <c r="BB54" i="14"/>
  <c r="BJ53" i="14"/>
  <c r="BI53" i="14"/>
  <c r="BH53" i="14"/>
  <c r="BG53" i="14"/>
  <c r="BF53" i="14"/>
  <c r="BE53" i="14"/>
  <c r="BD53" i="14"/>
  <c r="BC53" i="14"/>
  <c r="BB53" i="14"/>
  <c r="BJ52" i="14"/>
  <c r="BI52" i="14"/>
  <c r="BH52" i="14"/>
  <c r="BG52" i="14"/>
  <c r="BF52" i="14"/>
  <c r="BE52" i="14"/>
  <c r="BD52" i="14"/>
  <c r="BC52" i="14"/>
  <c r="BB52" i="14"/>
  <c r="BJ49" i="14"/>
  <c r="BI49" i="14"/>
  <c r="BH49" i="14"/>
  <c r="BG49" i="14"/>
  <c r="BF49" i="14"/>
  <c r="BE49" i="14"/>
  <c r="BD49" i="14"/>
  <c r="BC49" i="14"/>
  <c r="BB49" i="14"/>
  <c r="BJ48" i="14"/>
  <c r="BI48" i="14"/>
  <c r="BH48" i="14"/>
  <c r="BG48" i="14"/>
  <c r="BF48" i="14"/>
  <c r="BE48" i="14"/>
  <c r="BD48" i="14"/>
  <c r="BC48" i="14"/>
  <c r="BB48" i="14"/>
  <c r="BJ47" i="14"/>
  <c r="BI47" i="14"/>
  <c r="BH47" i="14"/>
  <c r="BG47" i="14"/>
  <c r="BF47" i="14"/>
  <c r="BE47" i="14"/>
  <c r="BD47" i="14"/>
  <c r="BC47" i="14"/>
  <c r="BB47" i="14"/>
  <c r="BJ46" i="14"/>
  <c r="BI46" i="14"/>
  <c r="BH46" i="14"/>
  <c r="BG46" i="14"/>
  <c r="BF46" i="14"/>
  <c r="BE46" i="14"/>
  <c r="BD46" i="14"/>
  <c r="BC46" i="14"/>
  <c r="BB46" i="14"/>
  <c r="BJ45" i="14"/>
  <c r="BI45" i="14"/>
  <c r="BH45" i="14"/>
  <c r="BG45" i="14"/>
  <c r="BF45" i="14"/>
  <c r="BE45" i="14"/>
  <c r="BD45" i="14"/>
  <c r="BC45" i="14"/>
  <c r="BB45" i="14"/>
  <c r="BJ42" i="14"/>
  <c r="BI42" i="14"/>
  <c r="BH42" i="14"/>
  <c r="BG42" i="14"/>
  <c r="BF42" i="14"/>
  <c r="BE42" i="14"/>
  <c r="BD42" i="14"/>
  <c r="BC42" i="14"/>
  <c r="BB42" i="14"/>
  <c r="BJ41" i="14"/>
  <c r="BI41" i="14"/>
  <c r="BH41" i="14"/>
  <c r="BG41" i="14"/>
  <c r="BF41" i="14"/>
  <c r="BE41" i="14"/>
  <c r="BD41" i="14"/>
  <c r="BC41" i="14"/>
  <c r="BB41" i="14"/>
  <c r="BJ40" i="14"/>
  <c r="BI40" i="14"/>
  <c r="BH40" i="14"/>
  <c r="BG40" i="14"/>
  <c r="BF40" i="14"/>
  <c r="BE40" i="14"/>
  <c r="BD40" i="14"/>
  <c r="BC40" i="14"/>
  <c r="BB40" i="14"/>
  <c r="BJ39" i="14"/>
  <c r="BI39" i="14"/>
  <c r="BH39" i="14"/>
  <c r="BG39" i="14"/>
  <c r="BF39" i="14"/>
  <c r="BE39" i="14"/>
  <c r="BD39" i="14"/>
  <c r="BC39" i="14"/>
  <c r="BB39" i="14"/>
  <c r="BJ38" i="14"/>
  <c r="BI38" i="14"/>
  <c r="BH38" i="14"/>
  <c r="BG38" i="14"/>
  <c r="BF38" i="14"/>
  <c r="BE38" i="14"/>
  <c r="BD38" i="14"/>
  <c r="BC38" i="14"/>
  <c r="BB38" i="14"/>
  <c r="BJ35" i="14"/>
  <c r="BI35" i="14"/>
  <c r="BH35" i="14"/>
  <c r="BG35" i="14"/>
  <c r="BF35" i="14"/>
  <c r="BE35" i="14"/>
  <c r="BD35" i="14"/>
  <c r="BC35" i="14"/>
  <c r="BB35" i="14"/>
  <c r="BJ34" i="14"/>
  <c r="BI34" i="14"/>
  <c r="BH34" i="14"/>
  <c r="BG34" i="14"/>
  <c r="BF34" i="14"/>
  <c r="BE34" i="14"/>
  <c r="BD34" i="14"/>
  <c r="BC34" i="14"/>
  <c r="BB34" i="14"/>
  <c r="BJ33" i="14"/>
  <c r="BI33" i="14"/>
  <c r="BH33" i="14"/>
  <c r="BG33" i="14"/>
  <c r="BF33" i="14"/>
  <c r="BE33" i="14"/>
  <c r="BD33" i="14"/>
  <c r="BC33" i="14"/>
  <c r="BB33" i="14"/>
  <c r="BJ32" i="14"/>
  <c r="BI32" i="14"/>
  <c r="BH32" i="14"/>
  <c r="BG32" i="14"/>
  <c r="BF32" i="14"/>
  <c r="BE32" i="14"/>
  <c r="BD32" i="14"/>
  <c r="BC32" i="14"/>
  <c r="BB32" i="14"/>
  <c r="BJ31" i="14"/>
  <c r="BI31" i="14"/>
  <c r="BH31" i="14"/>
  <c r="BG31" i="14"/>
  <c r="BF31" i="14"/>
  <c r="BE31" i="14"/>
  <c r="BD31" i="14"/>
  <c r="BC31" i="14"/>
  <c r="BB31" i="14"/>
  <c r="BJ28" i="14"/>
  <c r="BI28" i="14"/>
  <c r="BH28" i="14"/>
  <c r="BG28" i="14"/>
  <c r="BF28" i="14"/>
  <c r="BE28" i="14"/>
  <c r="BD28" i="14"/>
  <c r="BC28" i="14"/>
  <c r="BB28" i="14"/>
  <c r="BJ27" i="14"/>
  <c r="BI27" i="14"/>
  <c r="BH27" i="14"/>
  <c r="BG27" i="14"/>
  <c r="BF27" i="14"/>
  <c r="BE27" i="14"/>
  <c r="BD27" i="14"/>
  <c r="BC27" i="14"/>
  <c r="BB27" i="14"/>
  <c r="BJ26" i="14"/>
  <c r="BI26" i="14"/>
  <c r="BH26" i="14"/>
  <c r="BG26" i="14"/>
  <c r="BF26" i="14"/>
  <c r="BE26" i="14"/>
  <c r="BD26" i="14"/>
  <c r="BC26" i="14"/>
  <c r="BB26" i="14"/>
  <c r="BJ25" i="14"/>
  <c r="BI25" i="14"/>
  <c r="BH25" i="14"/>
  <c r="BG25" i="14"/>
  <c r="BF25" i="14"/>
  <c r="BE25" i="14"/>
  <c r="BD25" i="14"/>
  <c r="BC25" i="14"/>
  <c r="BB25" i="14"/>
  <c r="BJ24" i="14"/>
  <c r="BI24" i="14"/>
  <c r="BH24" i="14"/>
  <c r="BG24" i="14"/>
  <c r="BF24" i="14"/>
  <c r="BE24" i="14"/>
  <c r="BD24" i="14"/>
  <c r="BC24" i="14"/>
  <c r="BB24" i="14"/>
  <c r="BJ21" i="14"/>
  <c r="BI21" i="14"/>
  <c r="BH21" i="14"/>
  <c r="BG21" i="14"/>
  <c r="BF21" i="14"/>
  <c r="BE21" i="14"/>
  <c r="BD21" i="14"/>
  <c r="BC21" i="14"/>
  <c r="BB21" i="14"/>
  <c r="BJ20" i="14"/>
  <c r="BI20" i="14"/>
  <c r="BH20" i="14"/>
  <c r="BG20" i="14"/>
  <c r="BF20" i="14"/>
  <c r="BE20" i="14"/>
  <c r="BD20" i="14"/>
  <c r="BC20" i="14"/>
  <c r="BB20" i="14"/>
  <c r="BJ19" i="14"/>
  <c r="BI19" i="14"/>
  <c r="BH19" i="14"/>
  <c r="BG19" i="14"/>
  <c r="BF19" i="14"/>
  <c r="BE19" i="14"/>
  <c r="BD19" i="14"/>
  <c r="BC19" i="14"/>
  <c r="BB19" i="14"/>
  <c r="BJ18" i="14"/>
  <c r="BI18" i="14"/>
  <c r="BH18" i="14"/>
  <c r="BG18" i="14"/>
  <c r="BF18" i="14"/>
  <c r="BE18" i="14"/>
  <c r="BD18" i="14"/>
  <c r="BC18" i="14"/>
  <c r="BB18" i="14"/>
  <c r="BJ17" i="14"/>
  <c r="BI17" i="14"/>
  <c r="BH17" i="14"/>
  <c r="BG17" i="14"/>
  <c r="BF17" i="14"/>
  <c r="BE17" i="14"/>
  <c r="BD17" i="14"/>
  <c r="BC17" i="14"/>
  <c r="BB17" i="14"/>
  <c r="BJ14" i="14"/>
  <c r="BI14" i="14"/>
  <c r="BH14" i="14"/>
  <c r="BG14" i="14"/>
  <c r="BF14" i="14"/>
  <c r="BE14" i="14"/>
  <c r="BD14" i="14"/>
  <c r="BC14" i="14"/>
  <c r="BB14" i="14"/>
  <c r="BJ13" i="14"/>
  <c r="BI13" i="14"/>
  <c r="BH13" i="14"/>
  <c r="BG13" i="14"/>
  <c r="BF13" i="14"/>
  <c r="BE13" i="14"/>
  <c r="BD13" i="14"/>
  <c r="BC13" i="14"/>
  <c r="BB13" i="14"/>
  <c r="BJ12" i="14"/>
  <c r="BI12" i="14"/>
  <c r="BH12" i="14"/>
  <c r="BG12" i="14"/>
  <c r="BF12" i="14"/>
  <c r="BE12" i="14"/>
  <c r="BD12" i="14"/>
  <c r="BC12" i="14"/>
  <c r="BB12" i="14"/>
  <c r="BJ11" i="14"/>
  <c r="BI11" i="14"/>
  <c r="BH11" i="14"/>
  <c r="BG11" i="14"/>
  <c r="BF11" i="14"/>
  <c r="BE11" i="14"/>
  <c r="BD11" i="14"/>
  <c r="BC11" i="14"/>
  <c r="BB11" i="14"/>
  <c r="BJ10" i="14"/>
  <c r="BI10" i="14"/>
  <c r="BH10" i="14"/>
  <c r="BF10" i="14"/>
  <c r="BE10" i="14"/>
  <c r="BD10" i="14"/>
  <c r="BC10" i="14"/>
  <c r="BB10" i="14"/>
  <c r="BJ154" i="15"/>
  <c r="BI154" i="15"/>
  <c r="BH154" i="15"/>
  <c r="BG154" i="15"/>
  <c r="BF154" i="15"/>
  <c r="BE154" i="15"/>
  <c r="BD154" i="15"/>
  <c r="BC154" i="15"/>
  <c r="BB154" i="15"/>
  <c r="BJ153" i="15"/>
  <c r="BI153" i="15"/>
  <c r="BH153" i="15"/>
  <c r="BG153" i="15"/>
  <c r="BF153" i="15"/>
  <c r="BE153" i="15"/>
  <c r="BD153" i="15"/>
  <c r="BC153" i="15"/>
  <c r="BB153" i="15"/>
  <c r="BJ152" i="15"/>
  <c r="BI152" i="15"/>
  <c r="BH152" i="15"/>
  <c r="BG152" i="15"/>
  <c r="BF152" i="15"/>
  <c r="BE152" i="15"/>
  <c r="BD152" i="15"/>
  <c r="BC152" i="15"/>
  <c r="BB152" i="15"/>
  <c r="BJ151" i="15"/>
  <c r="BI151" i="15"/>
  <c r="BH151" i="15"/>
  <c r="BG151" i="15"/>
  <c r="BF151" i="15"/>
  <c r="BE151" i="15"/>
  <c r="BD151" i="15"/>
  <c r="BC151" i="15"/>
  <c r="BB151" i="15"/>
  <c r="BJ150" i="15"/>
  <c r="BI150" i="15"/>
  <c r="BH150" i="15"/>
  <c r="BG150" i="15"/>
  <c r="BF150" i="15"/>
  <c r="BE150" i="15"/>
  <c r="BD150" i="15"/>
  <c r="BC150" i="15"/>
  <c r="BB150" i="15"/>
  <c r="BJ147" i="15"/>
  <c r="BI147" i="15"/>
  <c r="BH147" i="15"/>
  <c r="BG147" i="15"/>
  <c r="BF147" i="15"/>
  <c r="BE147" i="15"/>
  <c r="BD147" i="15"/>
  <c r="BC147" i="15"/>
  <c r="BB147" i="15"/>
  <c r="BJ146" i="15"/>
  <c r="BI146" i="15"/>
  <c r="BH146" i="15"/>
  <c r="BG146" i="15"/>
  <c r="BF146" i="15"/>
  <c r="BE146" i="15"/>
  <c r="BD146" i="15"/>
  <c r="BC146" i="15"/>
  <c r="BB146" i="15"/>
  <c r="BJ145" i="15"/>
  <c r="BI145" i="15"/>
  <c r="BH145" i="15"/>
  <c r="BG145" i="15"/>
  <c r="BF145" i="15"/>
  <c r="BE145" i="15"/>
  <c r="BD145" i="15"/>
  <c r="BC145" i="15"/>
  <c r="BB145" i="15"/>
  <c r="BJ144" i="15"/>
  <c r="BI144" i="15"/>
  <c r="BH144" i="15"/>
  <c r="BG144" i="15"/>
  <c r="BF144" i="15"/>
  <c r="BE144" i="15"/>
  <c r="BD144" i="15"/>
  <c r="BC144" i="15"/>
  <c r="BB144" i="15"/>
  <c r="BJ143" i="15"/>
  <c r="BI143" i="15"/>
  <c r="BH143" i="15"/>
  <c r="BG143" i="15"/>
  <c r="BF143" i="15"/>
  <c r="BE143" i="15"/>
  <c r="BD143" i="15"/>
  <c r="BC143" i="15"/>
  <c r="BB143" i="15"/>
  <c r="BJ133" i="15"/>
  <c r="BI133" i="15"/>
  <c r="BH133" i="15"/>
  <c r="BG133" i="15"/>
  <c r="BF133" i="15"/>
  <c r="BE133" i="15"/>
  <c r="BD133" i="15"/>
  <c r="BC133" i="15"/>
  <c r="BB133" i="15"/>
  <c r="BJ132" i="15"/>
  <c r="BI132" i="15"/>
  <c r="BH132" i="15"/>
  <c r="BG132" i="15"/>
  <c r="BF132" i="15"/>
  <c r="BE132" i="15"/>
  <c r="BD132" i="15"/>
  <c r="BC132" i="15"/>
  <c r="BB132" i="15"/>
  <c r="BJ131" i="15"/>
  <c r="BI131" i="15"/>
  <c r="BH131" i="15"/>
  <c r="BG131" i="15"/>
  <c r="BF131" i="15"/>
  <c r="BE131" i="15"/>
  <c r="BD131" i="15"/>
  <c r="BC131" i="15"/>
  <c r="BB131" i="15"/>
  <c r="BJ130" i="15"/>
  <c r="BI130" i="15"/>
  <c r="BH130" i="15"/>
  <c r="BG130" i="15"/>
  <c r="BF130" i="15"/>
  <c r="BE130" i="15"/>
  <c r="BD130" i="15"/>
  <c r="BC130" i="15"/>
  <c r="BB130" i="15"/>
  <c r="BJ129" i="15"/>
  <c r="BI129" i="15"/>
  <c r="BH129" i="15"/>
  <c r="BG129" i="15"/>
  <c r="BF129" i="15"/>
  <c r="BE129" i="15"/>
  <c r="BD129" i="15"/>
  <c r="BC129" i="15"/>
  <c r="BB129" i="15"/>
  <c r="BJ126" i="15"/>
  <c r="BI126" i="15"/>
  <c r="BH126" i="15"/>
  <c r="BG126" i="15"/>
  <c r="BF126" i="15"/>
  <c r="BE126" i="15"/>
  <c r="BD126" i="15"/>
  <c r="BC126" i="15"/>
  <c r="BB126" i="15"/>
  <c r="BJ125" i="15"/>
  <c r="BI125" i="15"/>
  <c r="BH125" i="15"/>
  <c r="BG125" i="15"/>
  <c r="BF125" i="15"/>
  <c r="BE125" i="15"/>
  <c r="BD125" i="15"/>
  <c r="BC125" i="15"/>
  <c r="BB125" i="15"/>
  <c r="BJ124" i="15"/>
  <c r="BI124" i="15"/>
  <c r="BH124" i="15"/>
  <c r="BG124" i="15"/>
  <c r="BF124" i="15"/>
  <c r="BE124" i="15"/>
  <c r="BD124" i="15"/>
  <c r="BC124" i="15"/>
  <c r="BB124" i="15"/>
  <c r="BJ123" i="15"/>
  <c r="BI123" i="15"/>
  <c r="BH123" i="15"/>
  <c r="BG123" i="15"/>
  <c r="BF123" i="15"/>
  <c r="BE123" i="15"/>
  <c r="BD123" i="15"/>
  <c r="BC123" i="15"/>
  <c r="BB123" i="15"/>
  <c r="BJ122" i="15"/>
  <c r="BI122" i="15"/>
  <c r="BH122" i="15"/>
  <c r="BG122" i="15"/>
  <c r="BF122" i="15"/>
  <c r="BE122" i="15"/>
  <c r="BD122" i="15"/>
  <c r="BC122" i="15"/>
  <c r="BB122" i="15"/>
  <c r="BJ112" i="15"/>
  <c r="BI112" i="15"/>
  <c r="BH112" i="15"/>
  <c r="BG112" i="15"/>
  <c r="BF112" i="15"/>
  <c r="BE112" i="15"/>
  <c r="BD112" i="15"/>
  <c r="BC112" i="15"/>
  <c r="BB112" i="15"/>
  <c r="BJ111" i="15"/>
  <c r="BI111" i="15"/>
  <c r="BH111" i="15"/>
  <c r="BG111" i="15"/>
  <c r="BF111" i="15"/>
  <c r="BE111" i="15"/>
  <c r="BD111" i="15"/>
  <c r="BC111" i="15"/>
  <c r="BB111" i="15"/>
  <c r="BJ110" i="15"/>
  <c r="BI110" i="15"/>
  <c r="BH110" i="15"/>
  <c r="BG110" i="15"/>
  <c r="BF110" i="15"/>
  <c r="BE110" i="15"/>
  <c r="BD110" i="15"/>
  <c r="BC110" i="15"/>
  <c r="BB110" i="15"/>
  <c r="BJ109" i="15"/>
  <c r="BI109" i="15"/>
  <c r="BH109" i="15"/>
  <c r="BG109" i="15"/>
  <c r="BF109" i="15"/>
  <c r="BE109" i="15"/>
  <c r="BD109" i="15"/>
  <c r="BC109" i="15"/>
  <c r="BB109" i="15"/>
  <c r="BJ108" i="15"/>
  <c r="BI108" i="15"/>
  <c r="BH108" i="15"/>
  <c r="BG108" i="15"/>
  <c r="BF108" i="15"/>
  <c r="BE108" i="15"/>
  <c r="BD108" i="15"/>
  <c r="BC108" i="15"/>
  <c r="BB108" i="15"/>
  <c r="BJ105" i="15"/>
  <c r="BI105" i="15"/>
  <c r="BH105" i="15"/>
  <c r="BG105" i="15"/>
  <c r="BF105" i="15"/>
  <c r="BE105" i="15"/>
  <c r="BD105" i="15"/>
  <c r="BC105" i="15"/>
  <c r="BB105" i="15"/>
  <c r="BJ104" i="15"/>
  <c r="BI104" i="15"/>
  <c r="BH104" i="15"/>
  <c r="BG104" i="15"/>
  <c r="BF104" i="15"/>
  <c r="BE104" i="15"/>
  <c r="BD104" i="15"/>
  <c r="BC104" i="15"/>
  <c r="BB104" i="15"/>
  <c r="BJ103" i="15"/>
  <c r="BI103" i="15"/>
  <c r="BH103" i="15"/>
  <c r="BG103" i="15"/>
  <c r="BF103" i="15"/>
  <c r="BE103" i="15"/>
  <c r="BD103" i="15"/>
  <c r="BC103" i="15"/>
  <c r="BB103" i="15"/>
  <c r="BJ102" i="15"/>
  <c r="BI102" i="15"/>
  <c r="BH102" i="15"/>
  <c r="BG102" i="15"/>
  <c r="BF102" i="15"/>
  <c r="BE102" i="15"/>
  <c r="BD102" i="15"/>
  <c r="BC102" i="15"/>
  <c r="BB102" i="15"/>
  <c r="BJ101" i="15"/>
  <c r="BI101" i="15"/>
  <c r="BH101" i="15"/>
  <c r="BG101" i="15"/>
  <c r="BF101" i="15"/>
  <c r="BE101" i="15"/>
  <c r="BD101" i="15"/>
  <c r="BC101" i="15"/>
  <c r="BB101" i="15"/>
  <c r="BJ91" i="15"/>
  <c r="BI91" i="15"/>
  <c r="BH91" i="15"/>
  <c r="BG91" i="15"/>
  <c r="BF91" i="15"/>
  <c r="BE91" i="15"/>
  <c r="BD91" i="15"/>
  <c r="BC91" i="15"/>
  <c r="BB91" i="15"/>
  <c r="BJ90" i="15"/>
  <c r="BI90" i="15"/>
  <c r="BH90" i="15"/>
  <c r="BG90" i="15"/>
  <c r="BF90" i="15"/>
  <c r="BE90" i="15"/>
  <c r="BD90" i="15"/>
  <c r="BC90" i="15"/>
  <c r="BB90" i="15"/>
  <c r="BJ89" i="15"/>
  <c r="BI89" i="15"/>
  <c r="BH89" i="15"/>
  <c r="BG89" i="15"/>
  <c r="BF89" i="15"/>
  <c r="BE89" i="15"/>
  <c r="BD89" i="15"/>
  <c r="BC89" i="15"/>
  <c r="BB89" i="15"/>
  <c r="BJ88" i="15"/>
  <c r="BI88" i="15"/>
  <c r="BH88" i="15"/>
  <c r="BG88" i="15"/>
  <c r="BF88" i="15"/>
  <c r="BE88" i="15"/>
  <c r="BD88" i="15"/>
  <c r="BC88" i="15"/>
  <c r="BB88" i="15"/>
  <c r="BJ87" i="15"/>
  <c r="BI87" i="15"/>
  <c r="BH87" i="15"/>
  <c r="BG87" i="15"/>
  <c r="BF87" i="15"/>
  <c r="BE87" i="15"/>
  <c r="BD87" i="15"/>
  <c r="BC87" i="15"/>
  <c r="BB87" i="15"/>
  <c r="BJ84" i="15"/>
  <c r="BI84" i="15"/>
  <c r="BH84" i="15"/>
  <c r="BG84" i="15"/>
  <c r="BF84" i="15"/>
  <c r="BE84" i="15"/>
  <c r="BD84" i="15"/>
  <c r="BC84" i="15"/>
  <c r="BB84" i="15"/>
  <c r="BJ83" i="15"/>
  <c r="BI83" i="15"/>
  <c r="BH83" i="15"/>
  <c r="BG83" i="15"/>
  <c r="BF83" i="15"/>
  <c r="BE83" i="15"/>
  <c r="BD83" i="15"/>
  <c r="BC83" i="15"/>
  <c r="BB83" i="15"/>
  <c r="BJ82" i="15"/>
  <c r="BI82" i="15"/>
  <c r="BH82" i="15"/>
  <c r="BG82" i="15"/>
  <c r="BF82" i="15"/>
  <c r="BE82" i="15"/>
  <c r="BD82" i="15"/>
  <c r="BC82" i="15"/>
  <c r="BB82" i="15"/>
  <c r="BJ81" i="15"/>
  <c r="BI81" i="15"/>
  <c r="BH81" i="15"/>
  <c r="BG81" i="15"/>
  <c r="BF81" i="15"/>
  <c r="BE81" i="15"/>
  <c r="BD81" i="15"/>
  <c r="BC81" i="15"/>
  <c r="BB81" i="15"/>
  <c r="BJ80" i="15"/>
  <c r="BI80" i="15"/>
  <c r="BH80" i="15"/>
  <c r="BG80" i="15"/>
  <c r="BF80" i="15"/>
  <c r="BE80" i="15"/>
  <c r="BD80" i="15"/>
  <c r="BC80" i="15"/>
  <c r="BB80" i="15"/>
  <c r="BJ77" i="15"/>
  <c r="BI77" i="15"/>
  <c r="BH77" i="15"/>
  <c r="BG77" i="15"/>
  <c r="BF77" i="15"/>
  <c r="BE77" i="15"/>
  <c r="BD77" i="15"/>
  <c r="BC77" i="15"/>
  <c r="BB77" i="15"/>
  <c r="BJ76" i="15"/>
  <c r="BI76" i="15"/>
  <c r="BH76" i="15"/>
  <c r="BG76" i="15"/>
  <c r="BF76" i="15"/>
  <c r="BE76" i="15"/>
  <c r="BD76" i="15"/>
  <c r="BC76" i="15"/>
  <c r="BB76" i="15"/>
  <c r="BJ75" i="15"/>
  <c r="BI75" i="15"/>
  <c r="BH75" i="15"/>
  <c r="BG75" i="15"/>
  <c r="BF75" i="15"/>
  <c r="BE75" i="15"/>
  <c r="BD75" i="15"/>
  <c r="BC75" i="15"/>
  <c r="BB75" i="15"/>
  <c r="BJ74" i="15"/>
  <c r="BI74" i="15"/>
  <c r="BH74" i="15"/>
  <c r="BG74" i="15"/>
  <c r="BF74" i="15"/>
  <c r="BE74" i="15"/>
  <c r="BD74" i="15"/>
  <c r="BC74" i="15"/>
  <c r="BB74" i="15"/>
  <c r="BJ73" i="15"/>
  <c r="BI73" i="15"/>
  <c r="BH73" i="15"/>
  <c r="BG73" i="15"/>
  <c r="BF73" i="15"/>
  <c r="BE73" i="15"/>
  <c r="BD73" i="15"/>
  <c r="BC73" i="15"/>
  <c r="BB73" i="15"/>
  <c r="BJ70" i="15"/>
  <c r="BI70" i="15"/>
  <c r="BH70" i="15"/>
  <c r="BG70" i="15"/>
  <c r="BF70" i="15"/>
  <c r="BE70" i="15"/>
  <c r="BD70" i="15"/>
  <c r="BC70" i="15"/>
  <c r="BB70" i="15"/>
  <c r="BJ69" i="15"/>
  <c r="BI69" i="15"/>
  <c r="BH69" i="15"/>
  <c r="BG69" i="15"/>
  <c r="BF69" i="15"/>
  <c r="BE69" i="15"/>
  <c r="BD69" i="15"/>
  <c r="BC69" i="15"/>
  <c r="BB69" i="15"/>
  <c r="BJ68" i="15"/>
  <c r="BI68" i="15"/>
  <c r="BH68" i="15"/>
  <c r="BG68" i="15"/>
  <c r="BF68" i="15"/>
  <c r="BE68" i="15"/>
  <c r="BD68" i="15"/>
  <c r="BC68" i="15"/>
  <c r="BB68" i="15"/>
  <c r="BJ67" i="15"/>
  <c r="BI67" i="15"/>
  <c r="BH67" i="15"/>
  <c r="BG67" i="15"/>
  <c r="BF67" i="15"/>
  <c r="BE67" i="15"/>
  <c r="BD67" i="15"/>
  <c r="BC67" i="15"/>
  <c r="BB67" i="15"/>
  <c r="BJ66" i="15"/>
  <c r="BI66" i="15"/>
  <c r="BH66" i="15"/>
  <c r="BG66" i="15"/>
  <c r="BF66" i="15"/>
  <c r="BE66" i="15"/>
  <c r="BD66" i="15"/>
  <c r="BC66" i="15"/>
  <c r="BB66" i="15"/>
  <c r="BJ63" i="15"/>
  <c r="BI63" i="15"/>
  <c r="BH63" i="15"/>
  <c r="BG63" i="15"/>
  <c r="BF63" i="15"/>
  <c r="BE63" i="15"/>
  <c r="BD63" i="15"/>
  <c r="BC63" i="15"/>
  <c r="BB63" i="15"/>
  <c r="BJ62" i="15"/>
  <c r="BI62" i="15"/>
  <c r="BH62" i="15"/>
  <c r="BG62" i="15"/>
  <c r="BF62" i="15"/>
  <c r="BE62" i="15"/>
  <c r="BD62" i="15"/>
  <c r="BC62" i="15"/>
  <c r="BB62" i="15"/>
  <c r="BJ61" i="15"/>
  <c r="BI61" i="15"/>
  <c r="BH61" i="15"/>
  <c r="BG61" i="15"/>
  <c r="BF61" i="15"/>
  <c r="BE61" i="15"/>
  <c r="BD61" i="15"/>
  <c r="BC61" i="15"/>
  <c r="BB61" i="15"/>
  <c r="BJ60" i="15"/>
  <c r="BI60" i="15"/>
  <c r="BH60" i="15"/>
  <c r="BG60" i="15"/>
  <c r="BF60" i="15"/>
  <c r="BE60" i="15"/>
  <c r="BD60" i="15"/>
  <c r="BC60" i="15"/>
  <c r="BB60" i="15"/>
  <c r="BJ59" i="15"/>
  <c r="BI59" i="15"/>
  <c r="BH59" i="15"/>
  <c r="BG59" i="15"/>
  <c r="BF59" i="15"/>
  <c r="BE59" i="15"/>
  <c r="BD59" i="15"/>
  <c r="BC59" i="15"/>
  <c r="BB59" i="15"/>
  <c r="BJ56" i="15"/>
  <c r="BI56" i="15"/>
  <c r="BH56" i="15"/>
  <c r="BG56" i="15"/>
  <c r="BF56" i="15"/>
  <c r="BE56" i="15"/>
  <c r="BD56" i="15"/>
  <c r="BC56" i="15"/>
  <c r="BB56" i="15"/>
  <c r="BJ55" i="15"/>
  <c r="BI55" i="15"/>
  <c r="BH55" i="15"/>
  <c r="BG55" i="15"/>
  <c r="BF55" i="15"/>
  <c r="BE55" i="15"/>
  <c r="BD55" i="15"/>
  <c r="BC55" i="15"/>
  <c r="BB55" i="15"/>
  <c r="BJ54" i="15"/>
  <c r="BI54" i="15"/>
  <c r="BH54" i="15"/>
  <c r="BG54" i="15"/>
  <c r="BF54" i="15"/>
  <c r="BE54" i="15"/>
  <c r="BD54" i="15"/>
  <c r="BC54" i="15"/>
  <c r="BB54" i="15"/>
  <c r="BJ53" i="15"/>
  <c r="BI53" i="15"/>
  <c r="BH53" i="15"/>
  <c r="BG53" i="15"/>
  <c r="BF53" i="15"/>
  <c r="BE53" i="15"/>
  <c r="BD53" i="15"/>
  <c r="BC53" i="15"/>
  <c r="BB53" i="15"/>
  <c r="BJ52" i="15"/>
  <c r="BI52" i="15"/>
  <c r="BH52" i="15"/>
  <c r="BG52" i="15"/>
  <c r="BF52" i="15"/>
  <c r="BE52" i="15"/>
  <c r="BD52" i="15"/>
  <c r="BC52" i="15"/>
  <c r="BB52" i="15"/>
  <c r="BJ49" i="15"/>
  <c r="BI49" i="15"/>
  <c r="BH49" i="15"/>
  <c r="BG49" i="15"/>
  <c r="BF49" i="15"/>
  <c r="BE49" i="15"/>
  <c r="BD49" i="15"/>
  <c r="BC49" i="15"/>
  <c r="BB49" i="15"/>
  <c r="BJ48" i="15"/>
  <c r="BI48" i="15"/>
  <c r="BH48" i="15"/>
  <c r="BG48" i="15"/>
  <c r="BF48" i="15"/>
  <c r="BE48" i="15"/>
  <c r="BD48" i="15"/>
  <c r="BC48" i="15"/>
  <c r="BB48" i="15"/>
  <c r="BJ47" i="15"/>
  <c r="BI47" i="15"/>
  <c r="BH47" i="15"/>
  <c r="BG47" i="15"/>
  <c r="BF47" i="15"/>
  <c r="BE47" i="15"/>
  <c r="BD47" i="15"/>
  <c r="BC47" i="15"/>
  <c r="BB47" i="15"/>
  <c r="BJ46" i="15"/>
  <c r="BI46" i="15"/>
  <c r="BH46" i="15"/>
  <c r="BG46" i="15"/>
  <c r="BF46" i="15"/>
  <c r="BE46" i="15"/>
  <c r="BD46" i="15"/>
  <c r="BC46" i="15"/>
  <c r="BB46" i="15"/>
  <c r="BJ45" i="15"/>
  <c r="BI45" i="15"/>
  <c r="BH45" i="15"/>
  <c r="BG45" i="15"/>
  <c r="BF45" i="15"/>
  <c r="BE45" i="15"/>
  <c r="BD45" i="15"/>
  <c r="BC45" i="15"/>
  <c r="BB45" i="15"/>
  <c r="BJ42" i="15"/>
  <c r="BI42" i="15"/>
  <c r="BH42" i="15"/>
  <c r="BG42" i="15"/>
  <c r="BF42" i="15"/>
  <c r="BE42" i="15"/>
  <c r="BD42" i="15"/>
  <c r="BC42" i="15"/>
  <c r="BB42" i="15"/>
  <c r="BJ41" i="15"/>
  <c r="BI41" i="15"/>
  <c r="BH41" i="15"/>
  <c r="BG41" i="15"/>
  <c r="BF41" i="15"/>
  <c r="BE41" i="15"/>
  <c r="BD41" i="15"/>
  <c r="BC41" i="15"/>
  <c r="BB41" i="15"/>
  <c r="BJ40" i="15"/>
  <c r="BI40" i="15"/>
  <c r="BH40" i="15"/>
  <c r="BG40" i="15"/>
  <c r="BF40" i="15"/>
  <c r="BE40" i="15"/>
  <c r="BD40" i="15"/>
  <c r="BC40" i="15"/>
  <c r="BB40" i="15"/>
  <c r="BJ39" i="15"/>
  <c r="BI39" i="15"/>
  <c r="BH39" i="15"/>
  <c r="BG39" i="15"/>
  <c r="BF39" i="15"/>
  <c r="BE39" i="15"/>
  <c r="BD39" i="15"/>
  <c r="BC39" i="15"/>
  <c r="BB39" i="15"/>
  <c r="BJ38" i="15"/>
  <c r="BI38" i="15"/>
  <c r="BH38" i="15"/>
  <c r="BG38" i="15"/>
  <c r="BF38" i="15"/>
  <c r="BE38" i="15"/>
  <c r="BD38" i="15"/>
  <c r="BC38" i="15"/>
  <c r="BB38" i="15"/>
  <c r="BJ35" i="15"/>
  <c r="BI35" i="15"/>
  <c r="BH35" i="15"/>
  <c r="BG35" i="15"/>
  <c r="BF35" i="15"/>
  <c r="BE35" i="15"/>
  <c r="BD35" i="15"/>
  <c r="BC35" i="15"/>
  <c r="BB35" i="15"/>
  <c r="BJ34" i="15"/>
  <c r="BI34" i="15"/>
  <c r="BH34" i="15"/>
  <c r="BG34" i="15"/>
  <c r="BF34" i="15"/>
  <c r="BE34" i="15"/>
  <c r="BD34" i="15"/>
  <c r="BC34" i="15"/>
  <c r="BB34" i="15"/>
  <c r="BJ33" i="15"/>
  <c r="BI33" i="15"/>
  <c r="BH33" i="15"/>
  <c r="BG33" i="15"/>
  <c r="BF33" i="15"/>
  <c r="BE33" i="15"/>
  <c r="BD33" i="15"/>
  <c r="BC33" i="15"/>
  <c r="BB33" i="15"/>
  <c r="BJ32" i="15"/>
  <c r="BI32" i="15"/>
  <c r="BH32" i="15"/>
  <c r="BG32" i="15"/>
  <c r="BF32" i="15"/>
  <c r="BE32" i="15"/>
  <c r="BD32" i="15"/>
  <c r="BC32" i="15"/>
  <c r="BB32" i="15"/>
  <c r="BJ31" i="15"/>
  <c r="BI31" i="15"/>
  <c r="BH31" i="15"/>
  <c r="BG31" i="15"/>
  <c r="BF31" i="15"/>
  <c r="BE31" i="15"/>
  <c r="BD31" i="15"/>
  <c r="BC31" i="15"/>
  <c r="BB31" i="15"/>
  <c r="BJ28" i="15"/>
  <c r="BI28" i="15"/>
  <c r="BH28" i="15"/>
  <c r="BG28" i="15"/>
  <c r="BF28" i="15"/>
  <c r="BE28" i="15"/>
  <c r="BD28" i="15"/>
  <c r="BC28" i="15"/>
  <c r="BB28" i="15"/>
  <c r="BJ27" i="15"/>
  <c r="BI27" i="15"/>
  <c r="BH27" i="15"/>
  <c r="BG27" i="15"/>
  <c r="BF27" i="15"/>
  <c r="BE27" i="15"/>
  <c r="BD27" i="15"/>
  <c r="BC27" i="15"/>
  <c r="BB27" i="15"/>
  <c r="BJ26" i="15"/>
  <c r="BI26" i="15"/>
  <c r="BH26" i="15"/>
  <c r="BG26" i="15"/>
  <c r="BF26" i="15"/>
  <c r="BE26" i="15"/>
  <c r="BD26" i="15"/>
  <c r="BC26" i="15"/>
  <c r="BB26" i="15"/>
  <c r="BJ25" i="15"/>
  <c r="BI25" i="15"/>
  <c r="BH25" i="15"/>
  <c r="BG25" i="15"/>
  <c r="BF25" i="15"/>
  <c r="BE25" i="15"/>
  <c r="BD25" i="15"/>
  <c r="BC25" i="15"/>
  <c r="BB25" i="15"/>
  <c r="BJ24" i="15"/>
  <c r="BI24" i="15"/>
  <c r="BH24" i="15"/>
  <c r="BG24" i="15"/>
  <c r="BF24" i="15"/>
  <c r="BE24" i="15"/>
  <c r="BD24" i="15"/>
  <c r="BC24" i="15"/>
  <c r="BB24" i="15"/>
  <c r="BJ21" i="15"/>
  <c r="BI21" i="15"/>
  <c r="BH21" i="15"/>
  <c r="BG21" i="15"/>
  <c r="BF21" i="15"/>
  <c r="BE21" i="15"/>
  <c r="BD21" i="15"/>
  <c r="BC21" i="15"/>
  <c r="BB21" i="15"/>
  <c r="BJ20" i="15"/>
  <c r="BI20" i="15"/>
  <c r="BH20" i="15"/>
  <c r="BG20" i="15"/>
  <c r="BF20" i="15"/>
  <c r="BE20" i="15"/>
  <c r="BD20" i="15"/>
  <c r="BC20" i="15"/>
  <c r="BB20" i="15"/>
  <c r="BJ19" i="15"/>
  <c r="BI19" i="15"/>
  <c r="BH19" i="15"/>
  <c r="BG19" i="15"/>
  <c r="BF19" i="15"/>
  <c r="BE19" i="15"/>
  <c r="BD19" i="15"/>
  <c r="BC19" i="15"/>
  <c r="BB19" i="15"/>
  <c r="BJ18" i="15"/>
  <c r="BI18" i="15"/>
  <c r="BH18" i="15"/>
  <c r="BG18" i="15"/>
  <c r="BF18" i="15"/>
  <c r="BE18" i="15"/>
  <c r="BD18" i="15"/>
  <c r="BC18" i="15"/>
  <c r="BB18" i="15"/>
  <c r="BJ17" i="15"/>
  <c r="BI17" i="15"/>
  <c r="BH17" i="15"/>
  <c r="BG17" i="15"/>
  <c r="BF17" i="15"/>
  <c r="BE17" i="15"/>
  <c r="BD17" i="15"/>
  <c r="BC17" i="15"/>
  <c r="BB17" i="15"/>
  <c r="BJ14" i="15"/>
  <c r="BI14" i="15"/>
  <c r="BH14" i="15"/>
  <c r="BG14" i="15"/>
  <c r="BF14" i="15"/>
  <c r="BE14" i="15"/>
  <c r="BD14" i="15"/>
  <c r="BC14" i="15"/>
  <c r="BB14" i="15"/>
  <c r="BJ13" i="15"/>
  <c r="BI13" i="15"/>
  <c r="BH13" i="15"/>
  <c r="BG13" i="15"/>
  <c r="BF13" i="15"/>
  <c r="BE13" i="15"/>
  <c r="BD13" i="15"/>
  <c r="BC13" i="15"/>
  <c r="BB13" i="15"/>
  <c r="BJ12" i="15"/>
  <c r="BI12" i="15"/>
  <c r="BH12" i="15"/>
  <c r="BG12" i="15"/>
  <c r="BF12" i="15"/>
  <c r="BE12" i="15"/>
  <c r="BD12" i="15"/>
  <c r="BC12" i="15"/>
  <c r="BB12" i="15"/>
  <c r="BJ11" i="15"/>
  <c r="BI11" i="15"/>
  <c r="BH11" i="15"/>
  <c r="BG11" i="15"/>
  <c r="BF11" i="15"/>
  <c r="BE11" i="15"/>
  <c r="BD11" i="15"/>
  <c r="BC11" i="15"/>
  <c r="BB11" i="15"/>
  <c r="BJ10" i="15"/>
  <c r="BI10" i="15"/>
  <c r="BH10" i="15"/>
  <c r="BF10" i="15"/>
  <c r="BE10" i="15"/>
  <c r="BD10" i="15"/>
  <c r="BC10" i="15"/>
  <c r="BB10" i="15"/>
  <c r="BJ154" i="11"/>
  <c r="BI154" i="11"/>
  <c r="BH154" i="11"/>
  <c r="BG154" i="11"/>
  <c r="BF154" i="11"/>
  <c r="BE154" i="11"/>
  <c r="BD154" i="11"/>
  <c r="BC154" i="11"/>
  <c r="BB154" i="11"/>
  <c r="BJ153" i="11"/>
  <c r="BI153" i="11"/>
  <c r="BH153" i="11"/>
  <c r="BG153" i="11"/>
  <c r="BF153" i="11"/>
  <c r="BE153" i="11"/>
  <c r="BD153" i="11"/>
  <c r="BC153" i="11"/>
  <c r="BB153" i="11"/>
  <c r="BJ152" i="11"/>
  <c r="BI152" i="11"/>
  <c r="BH152" i="11"/>
  <c r="BG152" i="11"/>
  <c r="BF152" i="11"/>
  <c r="BE152" i="11"/>
  <c r="BD152" i="11"/>
  <c r="BC152" i="11"/>
  <c r="BB152" i="11"/>
  <c r="BJ151" i="11"/>
  <c r="BI151" i="11"/>
  <c r="BH151" i="11"/>
  <c r="BG151" i="11"/>
  <c r="BF151" i="11"/>
  <c r="BE151" i="11"/>
  <c r="BD151" i="11"/>
  <c r="BC151" i="11"/>
  <c r="BB151" i="11"/>
  <c r="BJ150" i="11"/>
  <c r="BI150" i="11"/>
  <c r="BH150" i="11"/>
  <c r="BG150" i="11"/>
  <c r="BF150" i="11"/>
  <c r="BE150" i="11"/>
  <c r="BD150" i="11"/>
  <c r="BC150" i="11"/>
  <c r="BB150" i="11"/>
  <c r="BJ147" i="11"/>
  <c r="BI147" i="11"/>
  <c r="BH147" i="11"/>
  <c r="BG147" i="11"/>
  <c r="BF147" i="11"/>
  <c r="BE147" i="11"/>
  <c r="BD147" i="11"/>
  <c r="BC147" i="11"/>
  <c r="BB147" i="11"/>
  <c r="BJ146" i="11"/>
  <c r="BI146" i="11"/>
  <c r="BH146" i="11"/>
  <c r="BG146" i="11"/>
  <c r="BF146" i="11"/>
  <c r="BE146" i="11"/>
  <c r="BD146" i="11"/>
  <c r="BC146" i="11"/>
  <c r="BB146" i="11"/>
  <c r="BJ145" i="11"/>
  <c r="BI145" i="11"/>
  <c r="BH145" i="11"/>
  <c r="BG145" i="11"/>
  <c r="BF145" i="11"/>
  <c r="BE145" i="11"/>
  <c r="BD145" i="11"/>
  <c r="BC145" i="11"/>
  <c r="BB145" i="11"/>
  <c r="BJ144" i="11"/>
  <c r="BI144" i="11"/>
  <c r="BH144" i="11"/>
  <c r="BG144" i="11"/>
  <c r="BF144" i="11"/>
  <c r="BE144" i="11"/>
  <c r="BD144" i="11"/>
  <c r="BC144" i="11"/>
  <c r="BB144" i="11"/>
  <c r="BJ143" i="11"/>
  <c r="BI143" i="11"/>
  <c r="BH143" i="11"/>
  <c r="BG143" i="11"/>
  <c r="BF143" i="11"/>
  <c r="BE143" i="11"/>
  <c r="BD143" i="11"/>
  <c r="BC143" i="11"/>
  <c r="BB143" i="11"/>
  <c r="BJ133" i="11"/>
  <c r="BI133" i="11"/>
  <c r="BH133" i="11"/>
  <c r="BG133" i="11"/>
  <c r="BF133" i="11"/>
  <c r="BE133" i="11"/>
  <c r="BD133" i="11"/>
  <c r="BC133" i="11"/>
  <c r="BB133" i="11"/>
  <c r="BJ132" i="11"/>
  <c r="BI132" i="11"/>
  <c r="BH132" i="11"/>
  <c r="BG132" i="11"/>
  <c r="BF132" i="11"/>
  <c r="BE132" i="11"/>
  <c r="BD132" i="11"/>
  <c r="BC132" i="11"/>
  <c r="BB132" i="11"/>
  <c r="BJ131" i="11"/>
  <c r="BI131" i="11"/>
  <c r="BH131" i="11"/>
  <c r="BG131" i="11"/>
  <c r="BF131" i="11"/>
  <c r="BE131" i="11"/>
  <c r="BD131" i="11"/>
  <c r="BC131" i="11"/>
  <c r="BB131" i="11"/>
  <c r="BJ130" i="11"/>
  <c r="BI130" i="11"/>
  <c r="BH130" i="11"/>
  <c r="BG130" i="11"/>
  <c r="BF130" i="11"/>
  <c r="BE130" i="11"/>
  <c r="BD130" i="11"/>
  <c r="BC130" i="11"/>
  <c r="BB130" i="11"/>
  <c r="BJ129" i="11"/>
  <c r="BI129" i="11"/>
  <c r="BH129" i="11"/>
  <c r="BG129" i="11"/>
  <c r="BF129" i="11"/>
  <c r="BE129" i="11"/>
  <c r="BD129" i="11"/>
  <c r="BC129" i="11"/>
  <c r="BB129" i="11"/>
  <c r="BJ126" i="11"/>
  <c r="BI126" i="11"/>
  <c r="BH126" i="11"/>
  <c r="BG126" i="11"/>
  <c r="BF126" i="11"/>
  <c r="BE126" i="11"/>
  <c r="BD126" i="11"/>
  <c r="BC126" i="11"/>
  <c r="BB126" i="11"/>
  <c r="BJ125" i="11"/>
  <c r="BI125" i="11"/>
  <c r="BH125" i="11"/>
  <c r="BG125" i="11"/>
  <c r="BF125" i="11"/>
  <c r="BE125" i="11"/>
  <c r="BD125" i="11"/>
  <c r="BC125" i="11"/>
  <c r="BB125" i="11"/>
  <c r="BJ124" i="11"/>
  <c r="BI124" i="11"/>
  <c r="BH124" i="11"/>
  <c r="BG124" i="11"/>
  <c r="BF124" i="11"/>
  <c r="BE124" i="11"/>
  <c r="BD124" i="11"/>
  <c r="BC124" i="11"/>
  <c r="BB124" i="11"/>
  <c r="BJ123" i="11"/>
  <c r="BI123" i="11"/>
  <c r="BH123" i="11"/>
  <c r="BG123" i="11"/>
  <c r="BF123" i="11"/>
  <c r="BE123" i="11"/>
  <c r="BD123" i="11"/>
  <c r="BC123" i="11"/>
  <c r="BB123" i="11"/>
  <c r="BJ122" i="11"/>
  <c r="BI122" i="11"/>
  <c r="BH122" i="11"/>
  <c r="BG122" i="11"/>
  <c r="BF122" i="11"/>
  <c r="BE122" i="11"/>
  <c r="BD122" i="11"/>
  <c r="BC122" i="11"/>
  <c r="BB122" i="11"/>
  <c r="BJ112" i="11"/>
  <c r="BI112" i="11"/>
  <c r="BH112" i="11"/>
  <c r="BG112" i="11"/>
  <c r="BF112" i="11"/>
  <c r="BE112" i="11"/>
  <c r="BD112" i="11"/>
  <c r="BC112" i="11"/>
  <c r="BB112" i="11"/>
  <c r="BJ111" i="11"/>
  <c r="BI111" i="11"/>
  <c r="BH111" i="11"/>
  <c r="BG111" i="11"/>
  <c r="BF111" i="11"/>
  <c r="BE111" i="11"/>
  <c r="BD111" i="11"/>
  <c r="BC111" i="11"/>
  <c r="BB111" i="11"/>
  <c r="BJ110" i="11"/>
  <c r="BI110" i="11"/>
  <c r="BH110" i="11"/>
  <c r="BG110" i="11"/>
  <c r="BF110" i="11"/>
  <c r="BE110" i="11"/>
  <c r="BD110" i="11"/>
  <c r="BC110" i="11"/>
  <c r="BB110" i="11"/>
  <c r="BJ109" i="11"/>
  <c r="BI109" i="11"/>
  <c r="BH109" i="11"/>
  <c r="BG109" i="11"/>
  <c r="BF109" i="11"/>
  <c r="BE109" i="11"/>
  <c r="BD109" i="11"/>
  <c r="BC109" i="11"/>
  <c r="BB109" i="11"/>
  <c r="BJ108" i="11"/>
  <c r="BI108" i="11"/>
  <c r="BH108" i="11"/>
  <c r="BG108" i="11"/>
  <c r="BF108" i="11"/>
  <c r="BE108" i="11"/>
  <c r="BD108" i="11"/>
  <c r="BC108" i="11"/>
  <c r="BB108" i="11"/>
  <c r="BJ105" i="11"/>
  <c r="BI105" i="11"/>
  <c r="BH105" i="11"/>
  <c r="BG105" i="11"/>
  <c r="BF105" i="11"/>
  <c r="BE105" i="11"/>
  <c r="BD105" i="11"/>
  <c r="BC105" i="11"/>
  <c r="BB105" i="11"/>
  <c r="BJ104" i="11"/>
  <c r="BI104" i="11"/>
  <c r="BH104" i="11"/>
  <c r="BG104" i="11"/>
  <c r="BF104" i="11"/>
  <c r="BE104" i="11"/>
  <c r="BD104" i="11"/>
  <c r="BC104" i="11"/>
  <c r="BB104" i="11"/>
  <c r="BJ103" i="11"/>
  <c r="BI103" i="11"/>
  <c r="BH103" i="11"/>
  <c r="BG103" i="11"/>
  <c r="BF103" i="11"/>
  <c r="BE103" i="11"/>
  <c r="BD103" i="11"/>
  <c r="BC103" i="11"/>
  <c r="BB103" i="11"/>
  <c r="BJ102" i="11"/>
  <c r="BI102" i="11"/>
  <c r="BH102" i="11"/>
  <c r="BG102" i="11"/>
  <c r="BF102" i="11"/>
  <c r="BE102" i="11"/>
  <c r="BD102" i="11"/>
  <c r="BC102" i="11"/>
  <c r="BB102" i="11"/>
  <c r="BJ101" i="11"/>
  <c r="BI101" i="11"/>
  <c r="BH101" i="11"/>
  <c r="BG101" i="11"/>
  <c r="BF101" i="11"/>
  <c r="BE101" i="11"/>
  <c r="BD101" i="11"/>
  <c r="BC101" i="11"/>
  <c r="BB101" i="11"/>
  <c r="BJ98" i="11"/>
  <c r="BI98" i="11"/>
  <c r="BH98" i="11"/>
  <c r="BG98" i="11"/>
  <c r="BF98" i="11"/>
  <c r="BE98" i="11"/>
  <c r="BD98" i="11"/>
  <c r="BC98" i="11"/>
  <c r="BB98" i="11"/>
  <c r="BJ97" i="11"/>
  <c r="BI97" i="11"/>
  <c r="BH97" i="11"/>
  <c r="BG97" i="11"/>
  <c r="BF97" i="11"/>
  <c r="BE97" i="11"/>
  <c r="BD97" i="11"/>
  <c r="BC97" i="11"/>
  <c r="BB97" i="11"/>
  <c r="BJ96" i="11"/>
  <c r="BI96" i="11"/>
  <c r="BH96" i="11"/>
  <c r="BG96" i="11"/>
  <c r="BF96" i="11"/>
  <c r="BE96" i="11"/>
  <c r="BD96" i="11"/>
  <c r="BC96" i="11"/>
  <c r="BB96" i="11"/>
  <c r="BJ95" i="11"/>
  <c r="BI95" i="11"/>
  <c r="BH95" i="11"/>
  <c r="BG95" i="11"/>
  <c r="BF95" i="11"/>
  <c r="BE95" i="11"/>
  <c r="BD95" i="11"/>
  <c r="BC95" i="11"/>
  <c r="BB95" i="11"/>
  <c r="BJ94" i="11"/>
  <c r="BI94" i="11"/>
  <c r="BH94" i="11"/>
  <c r="BG94" i="11"/>
  <c r="BF94" i="11"/>
  <c r="BE94" i="11"/>
  <c r="BD94" i="11"/>
  <c r="BC94" i="11"/>
  <c r="BB94" i="11"/>
  <c r="BJ91" i="11"/>
  <c r="BI91" i="11"/>
  <c r="BH91" i="11"/>
  <c r="BG91" i="11"/>
  <c r="BF91" i="11"/>
  <c r="BE91" i="11"/>
  <c r="BD91" i="11"/>
  <c r="BC91" i="11"/>
  <c r="BB91" i="11"/>
  <c r="BJ90" i="11"/>
  <c r="BI90" i="11"/>
  <c r="BH90" i="11"/>
  <c r="BG90" i="11"/>
  <c r="BF90" i="11"/>
  <c r="BE90" i="11"/>
  <c r="BD90" i="11"/>
  <c r="BC90" i="11"/>
  <c r="BB90" i="11"/>
  <c r="BJ89" i="11"/>
  <c r="BI89" i="11"/>
  <c r="BH89" i="11"/>
  <c r="BG89" i="11"/>
  <c r="BF89" i="11"/>
  <c r="BE89" i="11"/>
  <c r="BD89" i="11"/>
  <c r="BC89" i="11"/>
  <c r="BB89" i="11"/>
  <c r="BJ88" i="11"/>
  <c r="BI88" i="11"/>
  <c r="BH88" i="11"/>
  <c r="BG88" i="11"/>
  <c r="BF88" i="11"/>
  <c r="BE88" i="11"/>
  <c r="BD88" i="11"/>
  <c r="BC88" i="11"/>
  <c r="BB88" i="11"/>
  <c r="BJ87" i="11"/>
  <c r="BI87" i="11"/>
  <c r="BH87" i="11"/>
  <c r="BG87" i="11"/>
  <c r="BF87" i="11"/>
  <c r="BE87" i="11"/>
  <c r="BD87" i="11"/>
  <c r="BC87" i="11"/>
  <c r="BB87" i="11"/>
  <c r="BJ77" i="11"/>
  <c r="BI77" i="11"/>
  <c r="BH77" i="11"/>
  <c r="BG77" i="11"/>
  <c r="BF77" i="11"/>
  <c r="BE77" i="11"/>
  <c r="BD77" i="11"/>
  <c r="BC77" i="11"/>
  <c r="BB77" i="11"/>
  <c r="BJ76" i="11"/>
  <c r="BI76" i="11"/>
  <c r="BH76" i="11"/>
  <c r="BG76" i="11"/>
  <c r="BF76" i="11"/>
  <c r="BE76" i="11"/>
  <c r="BD76" i="11"/>
  <c r="BC76" i="11"/>
  <c r="BB76" i="11"/>
  <c r="BJ75" i="11"/>
  <c r="BI75" i="11"/>
  <c r="BH75" i="11"/>
  <c r="BG75" i="11"/>
  <c r="BF75" i="11"/>
  <c r="BE75" i="11"/>
  <c r="BD75" i="11"/>
  <c r="BC75" i="11"/>
  <c r="BB75" i="11"/>
  <c r="BJ74" i="11"/>
  <c r="BI74" i="11"/>
  <c r="BH74" i="11"/>
  <c r="BG74" i="11"/>
  <c r="BF74" i="11"/>
  <c r="BE74" i="11"/>
  <c r="BD74" i="11"/>
  <c r="BC74" i="11"/>
  <c r="BB74" i="11"/>
  <c r="BJ73" i="11"/>
  <c r="BI73" i="11"/>
  <c r="BH73" i="11"/>
  <c r="BG73" i="11"/>
  <c r="BF73" i="11"/>
  <c r="BE73" i="11"/>
  <c r="BD73" i="11"/>
  <c r="BC73" i="11"/>
  <c r="BB73" i="11"/>
  <c r="BJ70" i="11"/>
  <c r="BI70" i="11"/>
  <c r="BH70" i="11"/>
  <c r="BG70" i="11"/>
  <c r="BF70" i="11"/>
  <c r="BE70" i="11"/>
  <c r="BD70" i="11"/>
  <c r="BC70" i="11"/>
  <c r="BB70" i="11"/>
  <c r="BJ69" i="11"/>
  <c r="BI69" i="11"/>
  <c r="BH69" i="11"/>
  <c r="BG69" i="11"/>
  <c r="BF69" i="11"/>
  <c r="BE69" i="11"/>
  <c r="BD69" i="11"/>
  <c r="BC69" i="11"/>
  <c r="BB69" i="11"/>
  <c r="BJ68" i="11"/>
  <c r="BI68" i="11"/>
  <c r="BH68" i="11"/>
  <c r="BG68" i="11"/>
  <c r="BF68" i="11"/>
  <c r="BE68" i="11"/>
  <c r="BD68" i="11"/>
  <c r="BC68" i="11"/>
  <c r="BB68" i="11"/>
  <c r="BJ67" i="11"/>
  <c r="BI67" i="11"/>
  <c r="BH67" i="11"/>
  <c r="BG67" i="11"/>
  <c r="BF67" i="11"/>
  <c r="BE67" i="11"/>
  <c r="BD67" i="11"/>
  <c r="BC67" i="11"/>
  <c r="BB67" i="11"/>
  <c r="BJ66" i="11"/>
  <c r="BI66" i="11"/>
  <c r="BH66" i="11"/>
  <c r="BG66" i="11"/>
  <c r="BF66" i="11"/>
  <c r="BE66" i="11"/>
  <c r="BD66" i="11"/>
  <c r="BC66" i="11"/>
  <c r="BB66" i="11"/>
  <c r="BJ63" i="11"/>
  <c r="BI63" i="11"/>
  <c r="BH63" i="11"/>
  <c r="BG63" i="11"/>
  <c r="BF63" i="11"/>
  <c r="BE63" i="11"/>
  <c r="BD63" i="11"/>
  <c r="BC63" i="11"/>
  <c r="BB63" i="11"/>
  <c r="BJ62" i="11"/>
  <c r="BI62" i="11"/>
  <c r="BH62" i="11"/>
  <c r="BG62" i="11"/>
  <c r="BF62" i="11"/>
  <c r="BE62" i="11"/>
  <c r="BD62" i="11"/>
  <c r="BC62" i="11"/>
  <c r="BB62" i="11"/>
  <c r="BJ61" i="11"/>
  <c r="BI61" i="11"/>
  <c r="BH61" i="11"/>
  <c r="BG61" i="11"/>
  <c r="BF61" i="11"/>
  <c r="BE61" i="11"/>
  <c r="BD61" i="11"/>
  <c r="BC61" i="11"/>
  <c r="BB61" i="11"/>
  <c r="BJ60" i="11"/>
  <c r="BI60" i="11"/>
  <c r="BH60" i="11"/>
  <c r="BG60" i="11"/>
  <c r="BF60" i="11"/>
  <c r="BE60" i="11"/>
  <c r="BD60" i="11"/>
  <c r="BC60" i="11"/>
  <c r="BB60" i="11"/>
  <c r="BJ59" i="11"/>
  <c r="BI59" i="11"/>
  <c r="BH59" i="11"/>
  <c r="BG59" i="11"/>
  <c r="BF59" i="11"/>
  <c r="BE59" i="11"/>
  <c r="BD59" i="11"/>
  <c r="BC59" i="11"/>
  <c r="BB59" i="11"/>
  <c r="BJ56" i="11"/>
  <c r="BI56" i="11"/>
  <c r="BH56" i="11"/>
  <c r="BG56" i="11"/>
  <c r="BF56" i="11"/>
  <c r="BE56" i="11"/>
  <c r="BD56" i="11"/>
  <c r="BC56" i="11"/>
  <c r="BB56" i="11"/>
  <c r="BJ55" i="11"/>
  <c r="BI55" i="11"/>
  <c r="BH55" i="11"/>
  <c r="BG55" i="11"/>
  <c r="BF55" i="11"/>
  <c r="BE55" i="11"/>
  <c r="BD55" i="11"/>
  <c r="BC55" i="11"/>
  <c r="BB55" i="11"/>
  <c r="BJ54" i="11"/>
  <c r="BI54" i="11"/>
  <c r="BH54" i="11"/>
  <c r="BG54" i="11"/>
  <c r="BF54" i="11"/>
  <c r="BE54" i="11"/>
  <c r="BD54" i="11"/>
  <c r="BC54" i="11"/>
  <c r="BB54" i="11"/>
  <c r="BJ53" i="11"/>
  <c r="BI53" i="11"/>
  <c r="BH53" i="11"/>
  <c r="BG53" i="11"/>
  <c r="BF53" i="11"/>
  <c r="BE53" i="11"/>
  <c r="BD53" i="11"/>
  <c r="BC53" i="11"/>
  <c r="BB53" i="11"/>
  <c r="BJ52" i="11"/>
  <c r="BI52" i="11"/>
  <c r="BH52" i="11"/>
  <c r="BG52" i="11"/>
  <c r="BF52" i="11"/>
  <c r="BE52" i="11"/>
  <c r="BD52" i="11"/>
  <c r="BC52" i="11"/>
  <c r="BB52" i="11"/>
  <c r="BJ49" i="11"/>
  <c r="BI49" i="11"/>
  <c r="BH49" i="11"/>
  <c r="BG49" i="11"/>
  <c r="BF49" i="11"/>
  <c r="BE49" i="11"/>
  <c r="BD49" i="11"/>
  <c r="BC49" i="11"/>
  <c r="BB49" i="11"/>
  <c r="BJ48" i="11"/>
  <c r="BI48" i="11"/>
  <c r="BH48" i="11"/>
  <c r="BG48" i="11"/>
  <c r="BF48" i="11"/>
  <c r="BE48" i="11"/>
  <c r="BD48" i="11"/>
  <c r="BC48" i="11"/>
  <c r="BB48" i="11"/>
  <c r="BJ47" i="11"/>
  <c r="BI47" i="11"/>
  <c r="BH47" i="11"/>
  <c r="BG47" i="11"/>
  <c r="BF47" i="11"/>
  <c r="BE47" i="11"/>
  <c r="BD47" i="11"/>
  <c r="BC47" i="11"/>
  <c r="BB47" i="11"/>
  <c r="BJ46" i="11"/>
  <c r="BI46" i="11"/>
  <c r="BH46" i="11"/>
  <c r="BG46" i="11"/>
  <c r="BF46" i="11"/>
  <c r="BE46" i="11"/>
  <c r="BD46" i="11"/>
  <c r="BC46" i="11"/>
  <c r="BB46" i="11"/>
  <c r="BJ45" i="11"/>
  <c r="BI45" i="11"/>
  <c r="BH45" i="11"/>
  <c r="BG45" i="11"/>
  <c r="BF45" i="11"/>
  <c r="BE45" i="11"/>
  <c r="BD45" i="11"/>
  <c r="BC45" i="11"/>
  <c r="BB45" i="11"/>
  <c r="BJ42" i="11"/>
  <c r="BI42" i="11"/>
  <c r="BH42" i="11"/>
  <c r="BG42" i="11"/>
  <c r="BF42" i="11"/>
  <c r="BE42" i="11"/>
  <c r="BD42" i="11"/>
  <c r="BC42" i="11"/>
  <c r="BB42" i="11"/>
  <c r="BJ41" i="11"/>
  <c r="BI41" i="11"/>
  <c r="BH41" i="11"/>
  <c r="BG41" i="11"/>
  <c r="BF41" i="11"/>
  <c r="BE41" i="11"/>
  <c r="BD41" i="11"/>
  <c r="BC41" i="11"/>
  <c r="BB41" i="11"/>
  <c r="BJ40" i="11"/>
  <c r="BI40" i="11"/>
  <c r="BH40" i="11"/>
  <c r="BG40" i="11"/>
  <c r="BF40" i="11"/>
  <c r="BE40" i="11"/>
  <c r="BD40" i="11"/>
  <c r="BC40" i="11"/>
  <c r="BB40" i="11"/>
  <c r="BJ39" i="11"/>
  <c r="BI39" i="11"/>
  <c r="BH39" i="11"/>
  <c r="BG39" i="11"/>
  <c r="BF39" i="11"/>
  <c r="BE39" i="11"/>
  <c r="BD39" i="11"/>
  <c r="BC39" i="11"/>
  <c r="BB39" i="11"/>
  <c r="BJ38" i="11"/>
  <c r="BI38" i="11"/>
  <c r="BH38" i="11"/>
  <c r="BG38" i="11"/>
  <c r="BF38" i="11"/>
  <c r="BE38" i="11"/>
  <c r="BD38" i="11"/>
  <c r="BC38" i="11"/>
  <c r="BB38" i="11"/>
  <c r="BJ35" i="11"/>
  <c r="BI35" i="11"/>
  <c r="BH35" i="11"/>
  <c r="BG35" i="11"/>
  <c r="BF35" i="11"/>
  <c r="BE35" i="11"/>
  <c r="BD35" i="11"/>
  <c r="BC35" i="11"/>
  <c r="BB35" i="11"/>
  <c r="BJ34" i="11"/>
  <c r="BI34" i="11"/>
  <c r="BH34" i="11"/>
  <c r="BG34" i="11"/>
  <c r="BF34" i="11"/>
  <c r="BE34" i="11"/>
  <c r="BD34" i="11"/>
  <c r="BC34" i="11"/>
  <c r="BB34" i="11"/>
  <c r="BJ33" i="11"/>
  <c r="BI33" i="11"/>
  <c r="BH33" i="11"/>
  <c r="BG33" i="11"/>
  <c r="BF33" i="11"/>
  <c r="BE33" i="11"/>
  <c r="BD33" i="11"/>
  <c r="BC33" i="11"/>
  <c r="BB33" i="11"/>
  <c r="BJ32" i="11"/>
  <c r="BI32" i="11"/>
  <c r="BH32" i="11"/>
  <c r="BG32" i="11"/>
  <c r="BF32" i="11"/>
  <c r="BE32" i="11"/>
  <c r="BD32" i="11"/>
  <c r="BC32" i="11"/>
  <c r="BB32" i="11"/>
  <c r="BJ31" i="11"/>
  <c r="BI31" i="11"/>
  <c r="BH31" i="11"/>
  <c r="BG31" i="11"/>
  <c r="BF31" i="11"/>
  <c r="BE31" i="11"/>
  <c r="BD31" i="11"/>
  <c r="BC31" i="11"/>
  <c r="BB31" i="11"/>
  <c r="BJ28" i="11"/>
  <c r="BI28" i="11"/>
  <c r="BH28" i="11"/>
  <c r="BG28" i="11"/>
  <c r="BF28" i="11"/>
  <c r="BE28" i="11"/>
  <c r="BD28" i="11"/>
  <c r="BC28" i="11"/>
  <c r="BB28" i="11"/>
  <c r="BJ27" i="11"/>
  <c r="BI27" i="11"/>
  <c r="BH27" i="11"/>
  <c r="BG27" i="11"/>
  <c r="BF27" i="11"/>
  <c r="BE27" i="11"/>
  <c r="BD27" i="11"/>
  <c r="BC27" i="11"/>
  <c r="BB27" i="11"/>
  <c r="BJ26" i="11"/>
  <c r="BI26" i="11"/>
  <c r="BH26" i="11"/>
  <c r="BG26" i="11"/>
  <c r="BF26" i="11"/>
  <c r="BE26" i="11"/>
  <c r="BD26" i="11"/>
  <c r="BC26" i="11"/>
  <c r="BB26" i="11"/>
  <c r="BJ25" i="11"/>
  <c r="BI25" i="11"/>
  <c r="BH25" i="11"/>
  <c r="BG25" i="11"/>
  <c r="BF25" i="11"/>
  <c r="BE25" i="11"/>
  <c r="BD25" i="11"/>
  <c r="BC25" i="11"/>
  <c r="BB25" i="11"/>
  <c r="BJ24" i="11"/>
  <c r="BI24" i="11"/>
  <c r="BH24" i="11"/>
  <c r="BG24" i="11"/>
  <c r="BF24" i="11"/>
  <c r="BE24" i="11"/>
  <c r="BD24" i="11"/>
  <c r="BC24" i="11"/>
  <c r="BB24" i="11"/>
  <c r="BJ21" i="11"/>
  <c r="BI21" i="11"/>
  <c r="BH21" i="11"/>
  <c r="BG21" i="11"/>
  <c r="BF21" i="11"/>
  <c r="BE21" i="11"/>
  <c r="BD21" i="11"/>
  <c r="BC21" i="11"/>
  <c r="BB21" i="11"/>
  <c r="BJ20" i="11"/>
  <c r="BI20" i="11"/>
  <c r="BH20" i="11"/>
  <c r="BG20" i="11"/>
  <c r="BF20" i="11"/>
  <c r="BE20" i="11"/>
  <c r="BD20" i="11"/>
  <c r="BC20" i="11"/>
  <c r="BB20" i="11"/>
  <c r="BJ19" i="11"/>
  <c r="BI19" i="11"/>
  <c r="BH19" i="11"/>
  <c r="BG19" i="11"/>
  <c r="BF19" i="11"/>
  <c r="BE19" i="11"/>
  <c r="BD19" i="11"/>
  <c r="BC19" i="11"/>
  <c r="BB19" i="11"/>
  <c r="BJ18" i="11"/>
  <c r="BI18" i="11"/>
  <c r="BH18" i="11"/>
  <c r="BG18" i="11"/>
  <c r="BF18" i="11"/>
  <c r="BE18" i="11"/>
  <c r="BD18" i="11"/>
  <c r="BC18" i="11"/>
  <c r="BB18" i="11"/>
  <c r="BJ17" i="11"/>
  <c r="BI17" i="11"/>
  <c r="BH17" i="11"/>
  <c r="BG17" i="11"/>
  <c r="BF17" i="11"/>
  <c r="BE17" i="11"/>
  <c r="BD17" i="11"/>
  <c r="BC17" i="11"/>
  <c r="BB17" i="11"/>
  <c r="BJ14" i="11"/>
  <c r="BI14" i="11"/>
  <c r="BH14" i="11"/>
  <c r="BG14" i="11"/>
  <c r="BF14" i="11"/>
  <c r="BE14" i="11"/>
  <c r="BD14" i="11"/>
  <c r="BC14" i="11"/>
  <c r="BB14" i="11"/>
  <c r="BJ13" i="11"/>
  <c r="BI13" i="11"/>
  <c r="BH13" i="11"/>
  <c r="BG13" i="11"/>
  <c r="BF13" i="11"/>
  <c r="BE13" i="11"/>
  <c r="BD13" i="11"/>
  <c r="BC13" i="11"/>
  <c r="BB13" i="11"/>
  <c r="BJ12" i="11"/>
  <c r="BI12" i="11"/>
  <c r="BH12" i="11"/>
  <c r="BG12" i="11"/>
  <c r="BF12" i="11"/>
  <c r="BE12" i="11"/>
  <c r="BD12" i="11"/>
  <c r="BC12" i="11"/>
  <c r="BB12" i="11"/>
  <c r="BJ11" i="11"/>
  <c r="BI11" i="11"/>
  <c r="BH11" i="11"/>
  <c r="BG11" i="11"/>
  <c r="BF11" i="11"/>
  <c r="BE11" i="11"/>
  <c r="BD11" i="11"/>
  <c r="BC11" i="11"/>
  <c r="BB11" i="11"/>
  <c r="BJ10" i="11"/>
  <c r="BI10" i="11"/>
  <c r="BH10" i="11"/>
  <c r="BF10" i="11"/>
  <c r="BE10" i="11"/>
  <c r="BD10" i="11"/>
  <c r="BC10" i="11"/>
  <c r="BB10" i="11"/>
  <c r="BE29" i="15" l="1"/>
  <c r="BG71" i="15"/>
  <c r="BF113" i="15"/>
  <c r="BI127" i="15"/>
  <c r="BG148" i="15"/>
  <c r="BI43" i="14"/>
  <c r="BD57" i="14"/>
  <c r="BG64" i="14"/>
  <c r="BG127" i="15"/>
  <c r="BD36" i="14"/>
  <c r="BG43" i="14"/>
  <c r="BB50" i="14"/>
  <c r="BJ50" i="14"/>
  <c r="BE57" i="14"/>
  <c r="BC127" i="13"/>
  <c r="BG92" i="15"/>
  <c r="BD43" i="11"/>
  <c r="BE64" i="11"/>
  <c r="BJ64" i="11"/>
  <c r="BC78" i="11"/>
  <c r="BB127" i="11"/>
  <c r="BJ127" i="11"/>
  <c r="BG36" i="15"/>
  <c r="BE50" i="15"/>
  <c r="BC134" i="15"/>
  <c r="BE36" i="14"/>
  <c r="BC99" i="13"/>
  <c r="BC57" i="11"/>
  <c r="BI71" i="11"/>
  <c r="BB50" i="13"/>
  <c r="BJ50" i="13"/>
  <c r="BE57" i="13"/>
  <c r="BC71" i="13"/>
  <c r="BI92" i="13"/>
  <c r="BD43" i="15"/>
  <c r="BC134" i="14"/>
  <c r="BC50" i="13"/>
  <c r="BI64" i="13"/>
  <c r="BD148" i="13"/>
  <c r="BG155" i="13"/>
  <c r="BE155" i="11"/>
  <c r="BC15" i="11"/>
  <c r="BD36" i="11"/>
  <c r="BI92" i="11"/>
  <c r="BD99" i="11"/>
  <c r="BG106" i="11"/>
  <c r="BB113" i="11"/>
  <c r="BJ113" i="11"/>
  <c r="BI15" i="15"/>
  <c r="BB36" i="15"/>
  <c r="BJ36" i="15"/>
  <c r="BC57" i="15"/>
  <c r="BI71" i="15"/>
  <c r="BB78" i="14"/>
  <c r="BJ78" i="14"/>
  <c r="BE85" i="14"/>
  <c r="BC106" i="14"/>
  <c r="BI127" i="14"/>
  <c r="BF36" i="13"/>
  <c r="BI43" i="13"/>
  <c r="BD50" i="13"/>
  <c r="BG57" i="13"/>
  <c r="BE64" i="14"/>
  <c r="BC78" i="14"/>
  <c r="BG36" i="13"/>
  <c r="BB43" i="13"/>
  <c r="BE50" i="13"/>
  <c r="BC57" i="14"/>
  <c r="BB22" i="13"/>
  <c r="BJ22" i="13"/>
  <c r="BE29" i="13"/>
  <c r="BI50" i="13"/>
  <c r="BI155" i="13"/>
  <c r="BI15" i="14"/>
  <c r="BI71" i="14"/>
  <c r="BI22" i="13"/>
  <c r="BI134" i="15"/>
  <c r="BI50" i="14"/>
  <c r="BI148" i="14"/>
  <c r="BI36" i="13"/>
  <c r="BI78" i="15"/>
  <c r="BH50" i="11"/>
  <c r="BH92" i="15"/>
  <c r="BH43" i="14"/>
  <c r="BH71" i="15"/>
  <c r="BH50" i="13"/>
  <c r="BH64" i="11"/>
  <c r="BH43" i="13"/>
  <c r="BH71" i="14"/>
  <c r="BH50" i="14"/>
  <c r="BH22" i="13"/>
  <c r="BH36" i="13"/>
  <c r="BH127" i="15"/>
  <c r="BH155" i="15"/>
  <c r="BF57" i="13"/>
  <c r="BF43" i="11"/>
  <c r="BF64" i="14"/>
  <c r="BF43" i="14"/>
  <c r="BG50" i="11"/>
  <c r="BF50" i="11"/>
  <c r="BE36" i="13"/>
  <c r="BD36" i="13"/>
  <c r="BG43" i="13"/>
  <c r="BF43" i="13"/>
  <c r="BE134" i="13"/>
  <c r="BE43" i="11"/>
  <c r="BE78" i="13"/>
  <c r="BE106" i="13"/>
  <c r="BC36" i="11"/>
  <c r="BB36" i="11"/>
  <c r="BJ36" i="11"/>
  <c r="BC148" i="15"/>
  <c r="BB148" i="13"/>
  <c r="BJ148" i="13"/>
  <c r="BC50" i="11"/>
  <c r="BF57" i="11"/>
  <c r="BD71" i="11"/>
  <c r="BI134" i="11"/>
  <c r="BH29" i="15"/>
  <c r="BG64" i="15"/>
  <c r="BE64" i="15"/>
  <c r="BG85" i="15"/>
  <c r="BC85" i="15"/>
  <c r="BE106" i="15"/>
  <c r="BC155" i="15"/>
  <c r="BF15" i="14"/>
  <c r="BH22" i="14"/>
  <c r="BC29" i="14"/>
  <c r="BF36" i="14"/>
  <c r="BC50" i="14"/>
  <c r="BD92" i="14"/>
  <c r="BB148" i="14"/>
  <c r="BJ148" i="14"/>
  <c r="BE155" i="14"/>
  <c r="BH15" i="13"/>
  <c r="BG15" i="13"/>
  <c r="BF15" i="13"/>
  <c r="BC22" i="13"/>
  <c r="BC43" i="13"/>
  <c r="BD113" i="13"/>
  <c r="BB113" i="13"/>
  <c r="BJ113" i="13"/>
  <c r="BB134" i="13"/>
  <c r="BJ134" i="13"/>
  <c r="BH134" i="13"/>
  <c r="BE148" i="13"/>
  <c r="BI43" i="11"/>
  <c r="BB64" i="11"/>
  <c r="BH78" i="11"/>
  <c r="BG78" i="11"/>
  <c r="BF78" i="11"/>
  <c r="BG127" i="11"/>
  <c r="BH155" i="11"/>
  <c r="BF22" i="15"/>
  <c r="BG43" i="15"/>
  <c r="BB50" i="15"/>
  <c r="BJ50" i="15"/>
  <c r="BI50" i="15"/>
  <c r="BE57" i="15"/>
  <c r="BC92" i="15"/>
  <c r="BG15" i="14"/>
  <c r="BI22" i="14"/>
  <c r="BD29" i="14"/>
  <c r="BG36" i="14"/>
  <c r="BE92" i="14"/>
  <c r="BH106" i="14"/>
  <c r="BC113" i="14"/>
  <c r="BC148" i="14"/>
  <c r="BI15" i="13"/>
  <c r="BG29" i="13"/>
  <c r="BB106" i="13"/>
  <c r="BJ106" i="13"/>
  <c r="BH106" i="13"/>
  <c r="BE113" i="13"/>
  <c r="BC134" i="13"/>
  <c r="BE15" i="11"/>
  <c r="BD15" i="11"/>
  <c r="BD29" i="11"/>
  <c r="BG36" i="11"/>
  <c r="BE36" i="11"/>
  <c r="BH57" i="11"/>
  <c r="BF71" i="11"/>
  <c r="BE71" i="11"/>
  <c r="BD92" i="11"/>
  <c r="BC92" i="11"/>
  <c r="BB92" i="11"/>
  <c r="BJ92" i="11"/>
  <c r="BB106" i="11"/>
  <c r="BJ106" i="11"/>
  <c r="BE113" i="11"/>
  <c r="BF148" i="11"/>
  <c r="BD15" i="15"/>
  <c r="BF57" i="15"/>
  <c r="BE127" i="15"/>
  <c r="BB148" i="15"/>
  <c r="BJ148" i="15"/>
  <c r="BH15" i="14"/>
  <c r="BB22" i="14"/>
  <c r="BJ22" i="14"/>
  <c r="BE29" i="14"/>
  <c r="BF71" i="14"/>
  <c r="BH78" i="14"/>
  <c r="BC85" i="14"/>
  <c r="BF92" i="14"/>
  <c r="BI106" i="14"/>
  <c r="BD113" i="14"/>
  <c r="BG127" i="14"/>
  <c r="BI134" i="14"/>
  <c r="BD148" i="14"/>
  <c r="BG155" i="14"/>
  <c r="BB15" i="13"/>
  <c r="BE22" i="13"/>
  <c r="BF64" i="13"/>
  <c r="BE64" i="13"/>
  <c r="BD64" i="13"/>
  <c r="BH71" i="13"/>
  <c r="BF71" i="13"/>
  <c r="BC78" i="13"/>
  <c r="BC106" i="13"/>
  <c r="BI127" i="13"/>
  <c r="BG148" i="13"/>
  <c r="BF15" i="11"/>
  <c r="BD134" i="11"/>
  <c r="BE71" i="15"/>
  <c r="BB85" i="15"/>
  <c r="BJ85" i="15"/>
  <c r="BC113" i="15"/>
  <c r="BE155" i="15"/>
  <c r="BC22" i="14"/>
  <c r="BD64" i="14"/>
  <c r="BG71" i="14"/>
  <c r="BI78" i="14"/>
  <c r="BD85" i="14"/>
  <c r="BG92" i="14"/>
  <c r="BB106" i="14"/>
  <c r="BJ106" i="14"/>
  <c r="BE113" i="14"/>
  <c r="BH127" i="14"/>
  <c r="BB134" i="14"/>
  <c r="BJ134" i="14"/>
  <c r="BE148" i="14"/>
  <c r="BC15" i="13"/>
  <c r="BG64" i="13"/>
  <c r="BI71" i="13"/>
  <c r="BG92" i="13"/>
  <c r="BI99" i="13"/>
  <c r="BG113" i="13"/>
  <c r="BB29" i="11"/>
  <c r="BJ29" i="11"/>
  <c r="BI29" i="11"/>
  <c r="BH29" i="11"/>
  <c r="BG43" i="11"/>
  <c r="BI50" i="11"/>
  <c r="BD57" i="11"/>
  <c r="BF64" i="11"/>
  <c r="BG71" i="11"/>
  <c r="BI78" i="11"/>
  <c r="BE85" i="15"/>
  <c r="BE148" i="15"/>
  <c r="BH22" i="11"/>
  <c r="BG22" i="11"/>
  <c r="BF22" i="11"/>
  <c r="BF36" i="11"/>
  <c r="BH43" i="11"/>
  <c r="BB50" i="11"/>
  <c r="BJ50" i="11"/>
  <c r="BE57" i="11"/>
  <c r="BG64" i="11"/>
  <c r="BH71" i="11"/>
  <c r="BB78" i="11"/>
  <c r="BJ78" i="11"/>
  <c r="BC148" i="11"/>
  <c r="BC78" i="15"/>
  <c r="BB22" i="11"/>
  <c r="BJ22" i="11"/>
  <c r="BE29" i="11"/>
  <c r="BC29" i="11"/>
  <c r="BH36" i="11"/>
  <c r="BB43" i="11"/>
  <c r="BJ43" i="11"/>
  <c r="BD50" i="11"/>
  <c r="BG57" i="11"/>
  <c r="BI64" i="11"/>
  <c r="BB71" i="11"/>
  <c r="BJ71" i="11"/>
  <c r="BD78" i="11"/>
  <c r="BC50" i="15"/>
  <c r="BH15" i="11"/>
  <c r="BG15" i="11"/>
  <c r="BC22" i="11"/>
  <c r="BI22" i="11"/>
  <c r="BF29" i="11"/>
  <c r="BI36" i="11"/>
  <c r="BC43" i="11"/>
  <c r="BE50" i="11"/>
  <c r="BC71" i="11"/>
  <c r="BE78" i="11"/>
  <c r="BI43" i="15"/>
  <c r="BF78" i="15"/>
  <c r="BB106" i="15"/>
  <c r="BJ106" i="15"/>
  <c r="BI106" i="15"/>
  <c r="BE113" i="15"/>
  <c r="BF134" i="15"/>
  <c r="BI15" i="11"/>
  <c r="BG29" i="11"/>
  <c r="BC106" i="15"/>
  <c r="BD22" i="11"/>
  <c r="BB15" i="11"/>
  <c r="BJ15" i="11"/>
  <c r="BE22" i="11"/>
  <c r="BB57" i="11"/>
  <c r="BJ57" i="11"/>
  <c r="BI57" i="11"/>
  <c r="BD64" i="11"/>
  <c r="BC64" i="11"/>
  <c r="BC22" i="15"/>
  <c r="BD64" i="15"/>
  <c r="BE92" i="15"/>
  <c r="BH106" i="11"/>
  <c r="BC113" i="11"/>
  <c r="BH127" i="11"/>
  <c r="BB134" i="11"/>
  <c r="BJ134" i="11"/>
  <c r="BD148" i="11"/>
  <c r="BF155" i="11"/>
  <c r="BB15" i="15"/>
  <c r="BJ15" i="15"/>
  <c r="BD22" i="15"/>
  <c r="BF29" i="15"/>
  <c r="BH36" i="15"/>
  <c r="BB43" i="15"/>
  <c r="BJ43" i="15"/>
  <c r="BD57" i="15"/>
  <c r="BF71" i="15"/>
  <c r="BG78" i="15"/>
  <c r="BH85" i="15"/>
  <c r="BI92" i="15"/>
  <c r="BD113" i="15"/>
  <c r="BF127" i="15"/>
  <c r="BG134" i="15"/>
  <c r="BH148" i="15"/>
  <c r="BI155" i="15"/>
  <c r="BF99" i="11"/>
  <c r="BE99" i="11"/>
  <c r="BI106" i="11"/>
  <c r="BD113" i="11"/>
  <c r="BI127" i="11"/>
  <c r="BC134" i="11"/>
  <c r="BE148" i="11"/>
  <c r="BG155" i="11"/>
  <c r="BC15" i="15"/>
  <c r="BE22" i="15"/>
  <c r="BG29" i="15"/>
  <c r="BI36" i="15"/>
  <c r="BC43" i="15"/>
  <c r="BD50" i="15"/>
  <c r="BF64" i="15"/>
  <c r="BH78" i="15"/>
  <c r="BI85" i="15"/>
  <c r="BB92" i="15"/>
  <c r="BJ92" i="15"/>
  <c r="BD106" i="15"/>
  <c r="BH134" i="15"/>
  <c r="BI148" i="15"/>
  <c r="BB155" i="15"/>
  <c r="BJ155" i="15"/>
  <c r="BB57" i="14"/>
  <c r="BJ57" i="14"/>
  <c r="BB113" i="14"/>
  <c r="BJ113" i="14"/>
  <c r="BD29" i="13"/>
  <c r="BC29" i="13"/>
  <c r="BB29" i="13"/>
  <c r="BJ29" i="13"/>
  <c r="BF92" i="13"/>
  <c r="BD92" i="13"/>
  <c r="BH99" i="13"/>
  <c r="BF99" i="13"/>
  <c r="BF155" i="13"/>
  <c r="BD155" i="13"/>
  <c r="BE92" i="11"/>
  <c r="BC106" i="11"/>
  <c r="BF113" i="11"/>
  <c r="BC127" i="11"/>
  <c r="BE134" i="11"/>
  <c r="BG148" i="11"/>
  <c r="BI155" i="11"/>
  <c r="BE15" i="15"/>
  <c r="BG22" i="15"/>
  <c r="BI29" i="15"/>
  <c r="BC36" i="15"/>
  <c r="BE43" i="15"/>
  <c r="BF50" i="15"/>
  <c r="BG57" i="15"/>
  <c r="BH64" i="15"/>
  <c r="BB78" i="15"/>
  <c r="BJ78" i="15"/>
  <c r="BD92" i="15"/>
  <c r="BF106" i="15"/>
  <c r="BG113" i="15"/>
  <c r="BB134" i="15"/>
  <c r="BJ134" i="15"/>
  <c r="BD155" i="15"/>
  <c r="BF92" i="11"/>
  <c r="BI99" i="11"/>
  <c r="BG99" i="11"/>
  <c r="BD106" i="11"/>
  <c r="BG113" i="11"/>
  <c r="BD127" i="11"/>
  <c r="BF134" i="11"/>
  <c r="BH148" i="11"/>
  <c r="BB155" i="11"/>
  <c r="BJ155" i="11"/>
  <c r="BF15" i="15"/>
  <c r="BH22" i="15"/>
  <c r="BB29" i="15"/>
  <c r="BJ29" i="15"/>
  <c r="BD36" i="15"/>
  <c r="BF43" i="15"/>
  <c r="BG50" i="15"/>
  <c r="BH57" i="15"/>
  <c r="BI64" i="15"/>
  <c r="BB71" i="15"/>
  <c r="BJ71" i="15"/>
  <c r="BD85" i="15"/>
  <c r="BG106" i="15"/>
  <c r="BH113" i="15"/>
  <c r="BB127" i="15"/>
  <c r="BJ127" i="15"/>
  <c r="BD148" i="15"/>
  <c r="BB29" i="14"/>
  <c r="BJ29" i="14"/>
  <c r="BD155" i="14"/>
  <c r="BC155" i="14"/>
  <c r="BB78" i="13"/>
  <c r="BJ78" i="13"/>
  <c r="BH78" i="13"/>
  <c r="BH127" i="13"/>
  <c r="BF127" i="13"/>
  <c r="BG92" i="11"/>
  <c r="BE106" i="11"/>
  <c r="BH113" i="11"/>
  <c r="BE127" i="11"/>
  <c r="BG134" i="11"/>
  <c r="BI148" i="11"/>
  <c r="BC155" i="11"/>
  <c r="BG15" i="15"/>
  <c r="BI22" i="15"/>
  <c r="BC29" i="15"/>
  <c r="BE36" i="15"/>
  <c r="BH50" i="15"/>
  <c r="BI57" i="15"/>
  <c r="BB64" i="15"/>
  <c r="BJ64" i="15"/>
  <c r="BC71" i="15"/>
  <c r="BD78" i="15"/>
  <c r="BF92" i="15"/>
  <c r="BH106" i="15"/>
  <c r="BI113" i="15"/>
  <c r="BC127" i="15"/>
  <c r="BD134" i="15"/>
  <c r="BF155" i="15"/>
  <c r="BH92" i="11"/>
  <c r="BC99" i="11"/>
  <c r="BF106" i="11"/>
  <c r="BI113" i="11"/>
  <c r="BF127" i="11"/>
  <c r="BH134" i="11"/>
  <c r="BB148" i="11"/>
  <c r="BJ148" i="11"/>
  <c r="BD155" i="11"/>
  <c r="BH15" i="15"/>
  <c r="BB22" i="15"/>
  <c r="BJ22" i="15"/>
  <c r="BD29" i="15"/>
  <c r="BF36" i="15"/>
  <c r="BH43" i="15"/>
  <c r="BB57" i="15"/>
  <c r="BJ57" i="15"/>
  <c r="BC64" i="15"/>
  <c r="BD71" i="15"/>
  <c r="BE78" i="15"/>
  <c r="BF85" i="15"/>
  <c r="BB113" i="15"/>
  <c r="BJ113" i="15"/>
  <c r="BD127" i="15"/>
  <c r="BE134" i="15"/>
  <c r="BF148" i="15"/>
  <c r="BG155" i="15"/>
  <c r="BB85" i="14"/>
  <c r="BJ85" i="14"/>
  <c r="BF127" i="14"/>
  <c r="BH134" i="14"/>
  <c r="BD57" i="13"/>
  <c r="BC57" i="13"/>
  <c r="BB57" i="13"/>
  <c r="BJ57" i="13"/>
  <c r="BF155" i="14"/>
  <c r="BJ15" i="13"/>
  <c r="BD22" i="13"/>
  <c r="BF29" i="13"/>
  <c r="BJ43" i="13"/>
  <c r="BH64" i="13"/>
  <c r="BB71" i="13"/>
  <c r="BJ71" i="13"/>
  <c r="BD78" i="13"/>
  <c r="BH92" i="13"/>
  <c r="BB99" i="13"/>
  <c r="BJ99" i="13"/>
  <c r="BD106" i="13"/>
  <c r="BF113" i="13"/>
  <c r="BB127" i="13"/>
  <c r="BJ127" i="13"/>
  <c r="BD134" i="13"/>
  <c r="BF148" i="13"/>
  <c r="BH155" i="13"/>
  <c r="BB15" i="14"/>
  <c r="BJ15" i="14"/>
  <c r="BD22" i="14"/>
  <c r="BF29" i="14"/>
  <c r="BH36" i="14"/>
  <c r="BB43" i="14"/>
  <c r="BJ43" i="14"/>
  <c r="BD50" i="14"/>
  <c r="BF57" i="14"/>
  <c r="BH64" i="14"/>
  <c r="BB71" i="14"/>
  <c r="BJ71" i="14"/>
  <c r="BD78" i="14"/>
  <c r="BF85" i="14"/>
  <c r="BH92" i="14"/>
  <c r="BD106" i="14"/>
  <c r="BF113" i="14"/>
  <c r="BB127" i="14"/>
  <c r="BJ127" i="14"/>
  <c r="BD134" i="14"/>
  <c r="BF148" i="14"/>
  <c r="BH155" i="14"/>
  <c r="BD15" i="13"/>
  <c r="BF22" i="13"/>
  <c r="BH29" i="13"/>
  <c r="BB36" i="13"/>
  <c r="BJ36" i="13"/>
  <c r="BD43" i="13"/>
  <c r="BF50" i="13"/>
  <c r="BH57" i="13"/>
  <c r="BB64" i="13"/>
  <c r="BJ64" i="13"/>
  <c r="BD71" i="13"/>
  <c r="BF78" i="13"/>
  <c r="BB92" i="13"/>
  <c r="BJ92" i="13"/>
  <c r="BD99" i="13"/>
  <c r="BF106" i="13"/>
  <c r="BH113" i="13"/>
  <c r="BD127" i="13"/>
  <c r="BF134" i="13"/>
  <c r="BH148" i="13"/>
  <c r="BB155" i="13"/>
  <c r="BJ155" i="13"/>
  <c r="BC15" i="14"/>
  <c r="BE22" i="14"/>
  <c r="BG29" i="14"/>
  <c r="BI36" i="14"/>
  <c r="BC43" i="14"/>
  <c r="BE50" i="14"/>
  <c r="BG57" i="14"/>
  <c r="BI64" i="14"/>
  <c r="BC71" i="14"/>
  <c r="BE78" i="14"/>
  <c r="BG85" i="14"/>
  <c r="BI92" i="14"/>
  <c r="BE106" i="14"/>
  <c r="BG113" i="14"/>
  <c r="BC127" i="14"/>
  <c r="BE134" i="14"/>
  <c r="BG148" i="14"/>
  <c r="BI155" i="14"/>
  <c r="BE15" i="13"/>
  <c r="BG22" i="13"/>
  <c r="BI29" i="13"/>
  <c r="BC36" i="13"/>
  <c r="BE43" i="13"/>
  <c r="BG50" i="13"/>
  <c r="BI57" i="13"/>
  <c r="BC64" i="13"/>
  <c r="BE71" i="13"/>
  <c r="BG78" i="13"/>
  <c r="BC92" i="13"/>
  <c r="BE99" i="13"/>
  <c r="BG106" i="13"/>
  <c r="BI113" i="13"/>
  <c r="BE127" i="13"/>
  <c r="BG134" i="13"/>
  <c r="BI148" i="13"/>
  <c r="BC155" i="13"/>
  <c r="BD15" i="14"/>
  <c r="BF22" i="14"/>
  <c r="BH29" i="14"/>
  <c r="BB36" i="14"/>
  <c r="BJ36" i="14"/>
  <c r="BD43" i="14"/>
  <c r="BF50" i="14"/>
  <c r="BH57" i="14"/>
  <c r="BB64" i="14"/>
  <c r="BJ64" i="14"/>
  <c r="BD71" i="14"/>
  <c r="BF78" i="14"/>
  <c r="BH85" i="14"/>
  <c r="BB92" i="14"/>
  <c r="BJ92" i="14"/>
  <c r="BF106" i="14"/>
  <c r="BH113" i="14"/>
  <c r="BD127" i="14"/>
  <c r="BF134" i="14"/>
  <c r="BH148" i="14"/>
  <c r="BB155" i="14"/>
  <c r="BJ155" i="14"/>
  <c r="BE15" i="14"/>
  <c r="BG22" i="14"/>
  <c r="BI29" i="14"/>
  <c r="BC36" i="14"/>
  <c r="BE43" i="14"/>
  <c r="BG50" i="14"/>
  <c r="BI57" i="14"/>
  <c r="BC64" i="14"/>
  <c r="BE71" i="14"/>
  <c r="BG78" i="14"/>
  <c r="BI85" i="14"/>
  <c r="BC92" i="14"/>
  <c r="BG106" i="14"/>
  <c r="BI113" i="14"/>
  <c r="BE127" i="14"/>
  <c r="BG134" i="14"/>
  <c r="BG71" i="13"/>
  <c r="BI78" i="13"/>
  <c r="BE92" i="13"/>
  <c r="BG99" i="13"/>
  <c r="BI106" i="13"/>
  <c r="BC113" i="13"/>
  <c r="BG127" i="13"/>
  <c r="BI134" i="13"/>
  <c r="BC148" i="13"/>
  <c r="BE155" i="13"/>
  <c r="BB99" i="11"/>
  <c r="BJ99" i="11"/>
  <c r="BH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BV84" i="13" s="1"/>
  <c r="AB83" i="13"/>
  <c r="BV83" i="13" s="1"/>
  <c r="AB82" i="13"/>
  <c r="BV82" i="13" s="1"/>
  <c r="AB81" i="13"/>
  <c r="BV81" i="13" s="1"/>
  <c r="AB80" i="13"/>
  <c r="BV80" i="13" s="1"/>
  <c r="AB92" i="13"/>
  <c r="AB84" i="11"/>
  <c r="BV84" i="11" s="1"/>
  <c r="AB83" i="11"/>
  <c r="BV83" i="11" s="1"/>
  <c r="AB82" i="11"/>
  <c r="BV82" i="11" s="1"/>
  <c r="AB81" i="11"/>
  <c r="BV81" i="11" s="1"/>
  <c r="AB80" i="11"/>
  <c r="BV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BV85" i="13" l="1"/>
  <c r="BV85" i="11"/>
  <c r="AB85" i="13"/>
  <c r="AB85" i="11"/>
  <c r="AB161" i="13"/>
  <c r="BV161" i="13" s="1"/>
  <c r="AB160" i="13"/>
  <c r="BV160" i="13" s="1"/>
  <c r="AB159" i="13"/>
  <c r="BV159" i="13" s="1"/>
  <c r="AB158" i="13"/>
  <c r="BV158" i="13" s="1"/>
  <c r="AB157" i="13"/>
  <c r="BV157" i="13" s="1"/>
  <c r="AB119" i="13"/>
  <c r="BV119" i="13" s="1"/>
  <c r="AA119" i="13"/>
  <c r="BU119" i="13" s="1"/>
  <c r="Z119" i="13"/>
  <c r="BT119" i="13" s="1"/>
  <c r="Y119" i="13"/>
  <c r="BS119" i="13" s="1"/>
  <c r="X119" i="13"/>
  <c r="BR119" i="13" s="1"/>
  <c r="AB118" i="13"/>
  <c r="BV118" i="13" s="1"/>
  <c r="AA118" i="13"/>
  <c r="BU118" i="13" s="1"/>
  <c r="Z118" i="13"/>
  <c r="BT118" i="13" s="1"/>
  <c r="Y118" i="13"/>
  <c r="BS118" i="13" s="1"/>
  <c r="X118" i="13"/>
  <c r="BR118" i="13" s="1"/>
  <c r="AB117" i="13"/>
  <c r="BV117" i="13" s="1"/>
  <c r="AA117" i="13"/>
  <c r="BU117" i="13" s="1"/>
  <c r="Z117" i="13"/>
  <c r="BT117" i="13" s="1"/>
  <c r="Y117" i="13"/>
  <c r="BS117" i="13" s="1"/>
  <c r="X117" i="13"/>
  <c r="BR117" i="13" s="1"/>
  <c r="AB116" i="13"/>
  <c r="BV116" i="13" s="1"/>
  <c r="AA116" i="13"/>
  <c r="BU116" i="13" s="1"/>
  <c r="Z116" i="13"/>
  <c r="BT116" i="13" s="1"/>
  <c r="Y116" i="13"/>
  <c r="BS116" i="13" s="1"/>
  <c r="X116" i="13"/>
  <c r="BR116" i="13" s="1"/>
  <c r="AB115" i="13"/>
  <c r="BV115" i="13" s="1"/>
  <c r="AA115" i="13"/>
  <c r="BU115" i="13" s="1"/>
  <c r="Z115" i="13"/>
  <c r="BT115" i="13" s="1"/>
  <c r="Y115" i="13"/>
  <c r="BS115" i="13" s="1"/>
  <c r="X115" i="13"/>
  <c r="BR115" i="13" s="1"/>
  <c r="AB113" i="13"/>
  <c r="AB106" i="13"/>
  <c r="AB99" i="13"/>
  <c r="AB162" i="13" s="1"/>
  <c r="BV162" i="13" s="1"/>
  <c r="AB134" i="11"/>
  <c r="AA134" i="11"/>
  <c r="Z134" i="11"/>
  <c r="Y134" i="11"/>
  <c r="X134" i="11"/>
  <c r="BU120" i="13" l="1"/>
  <c r="BV120" i="13"/>
  <c r="BT120" i="13"/>
  <c r="BS120" i="13"/>
  <c r="BR120" i="13"/>
  <c r="X120" i="13"/>
  <c r="AA120" i="13"/>
  <c r="Y120" i="13"/>
  <c r="Z120" i="13"/>
  <c r="AB120" i="13"/>
  <c r="AB119" i="11"/>
  <c r="BV119" i="11" s="1"/>
  <c r="AB118" i="11"/>
  <c r="BV118" i="11" s="1"/>
  <c r="AB117" i="11"/>
  <c r="BV117" i="11" s="1"/>
  <c r="AB116" i="11"/>
  <c r="BV116" i="11" s="1"/>
  <c r="AB115" i="11"/>
  <c r="BV115" i="11" s="1"/>
  <c r="AB113" i="11"/>
  <c r="AB106" i="11"/>
  <c r="AB99" i="11"/>
  <c r="AB162" i="11" s="1"/>
  <c r="AB161" i="11"/>
  <c r="BV161" i="11" s="1"/>
  <c r="AB160" i="11"/>
  <c r="BV160" i="11" s="1"/>
  <c r="AB159" i="11"/>
  <c r="BV159" i="11" s="1"/>
  <c r="AB158" i="11"/>
  <c r="BV158" i="11" s="1"/>
  <c r="AB157" i="11"/>
  <c r="BV157" i="11" s="1"/>
  <c r="BV120" i="11" l="1"/>
  <c r="AB120" i="11"/>
  <c r="AB134" i="15"/>
  <c r="AA134" i="15"/>
  <c r="Z134" i="15"/>
  <c r="Y134" i="15"/>
  <c r="X134" i="15"/>
  <c r="W134" i="15"/>
  <c r="AB113" i="15"/>
  <c r="AB106" i="15"/>
  <c r="AB98" i="15"/>
  <c r="BV98" i="15" s="1"/>
  <c r="AB97" i="15"/>
  <c r="BV97" i="15" s="1"/>
  <c r="AB96" i="15"/>
  <c r="BV96" i="15" s="1"/>
  <c r="AB95" i="15"/>
  <c r="BV95" i="15" s="1"/>
  <c r="AB94" i="15"/>
  <c r="BV94" i="15" s="1"/>
  <c r="AB92" i="15"/>
  <c r="AB85" i="15"/>
  <c r="AB78" i="15"/>
  <c r="AB134" i="14"/>
  <c r="AA134" i="14"/>
  <c r="Z134" i="14"/>
  <c r="Y134" i="14"/>
  <c r="BV99" i="15" l="1"/>
  <c r="AB119" i="15"/>
  <c r="BV119" i="15" s="1"/>
  <c r="AB115" i="15"/>
  <c r="BV115" i="15" s="1"/>
  <c r="AB116" i="15"/>
  <c r="BV116" i="15" s="1"/>
  <c r="AB118" i="15"/>
  <c r="BV118" i="15" s="1"/>
  <c r="AB117" i="15"/>
  <c r="BV117" i="15" s="1"/>
  <c r="AB99" i="15"/>
  <c r="AB162" i="15" s="1"/>
  <c r="BV162" i="15" s="1"/>
  <c r="AB113" i="14"/>
  <c r="AB106" i="14"/>
  <c r="AB98" i="14"/>
  <c r="BV98" i="14" s="1"/>
  <c r="AB97" i="14"/>
  <c r="BV97" i="14" s="1"/>
  <c r="AB96" i="14"/>
  <c r="BV96" i="14" s="1"/>
  <c r="AB95" i="14"/>
  <c r="BV95" i="14" s="1"/>
  <c r="AB94" i="14"/>
  <c r="BV94" i="14" s="1"/>
  <c r="AB92" i="14"/>
  <c r="AB85" i="14"/>
  <c r="AB78" i="14"/>
  <c r="AB161" i="15"/>
  <c r="BV161" i="15" s="1"/>
  <c r="AB160" i="15"/>
  <c r="BV160" i="15" s="1"/>
  <c r="AB159" i="15"/>
  <c r="BV159" i="15" s="1"/>
  <c r="AB158" i="15"/>
  <c r="BV158" i="15" s="1"/>
  <c r="AB157" i="15"/>
  <c r="BV157" i="15" s="1"/>
  <c r="AB120" i="15" l="1"/>
  <c r="BV120" i="15"/>
  <c r="BV99" i="14"/>
  <c r="AB116" i="14"/>
  <c r="BV116" i="14" s="1"/>
  <c r="AB117" i="14"/>
  <c r="BV117" i="14" s="1"/>
  <c r="AB118" i="14"/>
  <c r="BV118" i="14" s="1"/>
  <c r="AB119" i="14"/>
  <c r="BV119" i="14" s="1"/>
  <c r="AB158" i="14"/>
  <c r="BV158" i="14" s="1"/>
  <c r="AB160" i="14"/>
  <c r="BV160" i="14" s="1"/>
  <c r="AB99" i="14"/>
  <c r="AB162" i="14" s="1"/>
  <c r="BV162" i="14" s="1"/>
  <c r="AB115" i="14"/>
  <c r="BV115" i="14" s="1"/>
  <c r="BV120" i="14" s="1"/>
  <c r="AB159" i="14"/>
  <c r="BV159" i="14" s="1"/>
  <c r="AB161" i="14"/>
  <c r="BV161" i="14" s="1"/>
  <c r="AB157" i="14"/>
  <c r="BV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BU84" i="13" s="1"/>
  <c r="AA83" i="13"/>
  <c r="BU83" i="13" s="1"/>
  <c r="AA82" i="13"/>
  <c r="BU82" i="13" s="1"/>
  <c r="AA81" i="13"/>
  <c r="BU81" i="13" s="1"/>
  <c r="AA80" i="13"/>
  <c r="BU80" i="13" s="1"/>
  <c r="BU85" i="13" l="1"/>
  <c r="AA85" i="13"/>
  <c r="AA119" i="11"/>
  <c r="BU119" i="11" s="1"/>
  <c r="Z119" i="11"/>
  <c r="BT119" i="11" s="1"/>
  <c r="Y119" i="11"/>
  <c r="BS119" i="11" s="1"/>
  <c r="X119" i="11"/>
  <c r="BR119" i="11" s="1"/>
  <c r="W119" i="11"/>
  <c r="BQ119" i="11" s="1"/>
  <c r="V119" i="11"/>
  <c r="BP119" i="11" s="1"/>
  <c r="U119" i="11"/>
  <c r="T119" i="11"/>
  <c r="BN119" i="11" s="1"/>
  <c r="S119" i="11"/>
  <c r="BM119" i="11" s="1"/>
  <c r="R119" i="11"/>
  <c r="BL119" i="11" s="1"/>
  <c r="Q119" i="11"/>
  <c r="BK119" i="11" s="1"/>
  <c r="P119" i="11"/>
  <c r="BJ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BU118" i="11" s="1"/>
  <c r="Z118" i="11"/>
  <c r="BT118" i="11" s="1"/>
  <c r="Y118" i="11"/>
  <c r="BS118" i="11" s="1"/>
  <c r="X118" i="11"/>
  <c r="BR118" i="11" s="1"/>
  <c r="W118" i="11"/>
  <c r="BQ118" i="11" s="1"/>
  <c r="V118" i="11"/>
  <c r="BP118" i="11" s="1"/>
  <c r="U118" i="11"/>
  <c r="T118" i="11"/>
  <c r="BN118" i="11" s="1"/>
  <c r="S118" i="11"/>
  <c r="BM118" i="11" s="1"/>
  <c r="R118" i="11"/>
  <c r="BL118" i="11" s="1"/>
  <c r="Q118" i="11"/>
  <c r="BK118" i="11" s="1"/>
  <c r="P118" i="11"/>
  <c r="BJ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BU117" i="11" s="1"/>
  <c r="Z117" i="11"/>
  <c r="BT117" i="11" s="1"/>
  <c r="Y117" i="11"/>
  <c r="BS117" i="11" s="1"/>
  <c r="X117" i="11"/>
  <c r="BR117" i="11" s="1"/>
  <c r="W117" i="11"/>
  <c r="BQ117" i="11" s="1"/>
  <c r="V117" i="11"/>
  <c r="BP117" i="11" s="1"/>
  <c r="U117" i="11"/>
  <c r="T117" i="11"/>
  <c r="BN117" i="11" s="1"/>
  <c r="S117" i="11"/>
  <c r="BM117" i="11" s="1"/>
  <c r="R117" i="11"/>
  <c r="BL117" i="11" s="1"/>
  <c r="Q117" i="11"/>
  <c r="BK117" i="11" s="1"/>
  <c r="P117" i="11"/>
  <c r="BJ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BU116" i="11" s="1"/>
  <c r="Z116" i="11"/>
  <c r="BT116" i="11" s="1"/>
  <c r="Y116" i="11"/>
  <c r="BS116" i="11" s="1"/>
  <c r="X116" i="11"/>
  <c r="BR116" i="11" s="1"/>
  <c r="W116" i="11"/>
  <c r="BQ116" i="11" s="1"/>
  <c r="V116" i="11"/>
  <c r="BP116" i="11" s="1"/>
  <c r="U116" i="11"/>
  <c r="T116" i="11"/>
  <c r="BN116" i="11" s="1"/>
  <c r="S116" i="11"/>
  <c r="BM116" i="11" s="1"/>
  <c r="R116" i="11"/>
  <c r="BL116" i="11" s="1"/>
  <c r="Q116" i="11"/>
  <c r="BK116" i="11" s="1"/>
  <c r="P116" i="11"/>
  <c r="BJ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BU115" i="11" s="1"/>
  <c r="BU120" i="11" s="1"/>
  <c r="Z115" i="11"/>
  <c r="BT115" i="11" s="1"/>
  <c r="BT120" i="11" s="1"/>
  <c r="Y115" i="11"/>
  <c r="BS115" i="11" s="1"/>
  <c r="X115" i="11"/>
  <c r="BR115" i="11" s="1"/>
  <c r="BR120" i="11" s="1"/>
  <c r="W115" i="11"/>
  <c r="BQ115" i="11" s="1"/>
  <c r="BQ120" i="11" s="1"/>
  <c r="V115" i="11"/>
  <c r="BP115" i="11" s="1"/>
  <c r="U115" i="11"/>
  <c r="BO115" i="11" s="1"/>
  <c r="T115" i="11"/>
  <c r="BN115" i="11" s="1"/>
  <c r="S115" i="11"/>
  <c r="R115" i="11"/>
  <c r="Q115" i="11"/>
  <c r="BK115" i="11" s="1"/>
  <c r="BK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J120" i="11" s="1"/>
  <c r="I115" i="11"/>
  <c r="I120" i="11" s="1"/>
  <c r="H115" i="11"/>
  <c r="G115" i="11"/>
  <c r="F115" i="11"/>
  <c r="F120" i="11" s="1"/>
  <c r="E115" i="11"/>
  <c r="D115" i="11"/>
  <c r="D120" i="11" s="1"/>
  <c r="M120" i="11" l="1"/>
  <c r="BS120" i="11"/>
  <c r="BN120" i="11"/>
  <c r="G120" i="11"/>
  <c r="BP120" i="11"/>
  <c r="H120" i="11"/>
  <c r="BC116" i="11"/>
  <c r="BO116" i="11"/>
  <c r="BC117" i="11"/>
  <c r="BO117" i="11"/>
  <c r="BC118" i="11"/>
  <c r="BO118" i="11"/>
  <c r="BC119" i="11"/>
  <c r="BO119" i="11"/>
  <c r="E120" i="11"/>
  <c r="S120" i="11"/>
  <c r="BM115" i="11"/>
  <c r="BM120" i="11" s="1"/>
  <c r="R120" i="11"/>
  <c r="BL115" i="11"/>
  <c r="BL120" i="11" s="1"/>
  <c r="Q120" i="11"/>
  <c r="BH116" i="11"/>
  <c r="BH117" i="11"/>
  <c r="BH118" i="11"/>
  <c r="BH119" i="11"/>
  <c r="BI116" i="11"/>
  <c r="BI117" i="11"/>
  <c r="BI118" i="11"/>
  <c r="BI119" i="11"/>
  <c r="BB118" i="11"/>
  <c r="BB119" i="11"/>
  <c r="AA120" i="11"/>
  <c r="BI115" i="11"/>
  <c r="T120" i="11"/>
  <c r="BB115" i="11"/>
  <c r="BB116" i="11"/>
  <c r="BB117" i="11"/>
  <c r="U120" i="11"/>
  <c r="BC115" i="11"/>
  <c r="V120" i="11"/>
  <c r="BD115" i="11"/>
  <c r="BD116" i="11"/>
  <c r="BD117" i="11"/>
  <c r="BD118" i="11"/>
  <c r="BD119" i="11"/>
  <c r="Z120" i="11"/>
  <c r="BH115" i="11"/>
  <c r="W120" i="11"/>
  <c r="BE115" i="11"/>
  <c r="BE116" i="11"/>
  <c r="BE117" i="11"/>
  <c r="BE118" i="11"/>
  <c r="BE119" i="11"/>
  <c r="X120" i="11"/>
  <c r="BF115" i="11"/>
  <c r="BF116" i="11"/>
  <c r="BF117" i="11"/>
  <c r="BF118" i="11"/>
  <c r="BF119" i="11"/>
  <c r="P120" i="11"/>
  <c r="BJ115" i="11"/>
  <c r="BJ120" i="11" s="1"/>
  <c r="Y120" i="11"/>
  <c r="BG115" i="11"/>
  <c r="BG116" i="11"/>
  <c r="BG117" i="11"/>
  <c r="BG118" i="11"/>
  <c r="BG119" i="11"/>
  <c r="AA92" i="13"/>
  <c r="AA84" i="11"/>
  <c r="BU84" i="11" s="1"/>
  <c r="AA83" i="11"/>
  <c r="BU83" i="11" s="1"/>
  <c r="AA82" i="11"/>
  <c r="BU82" i="11" s="1"/>
  <c r="AA81" i="11"/>
  <c r="BU81" i="11" s="1"/>
  <c r="AA80" i="11"/>
  <c r="BU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C120" i="11" l="1"/>
  <c r="BU85" i="11"/>
  <c r="BO120" i="11"/>
  <c r="BI120" i="11"/>
  <c r="BG120" i="11"/>
  <c r="BH120" i="11"/>
  <c r="BF120" i="11"/>
  <c r="BB120" i="11"/>
  <c r="BE120" i="11"/>
  <c r="BD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BU98" i="15" s="1"/>
  <c r="Z98" i="15"/>
  <c r="BT98" i="15" s="1"/>
  <c r="Y98" i="15"/>
  <c r="BS98" i="15" s="1"/>
  <c r="AA97" i="15"/>
  <c r="BU97" i="15" s="1"/>
  <c r="Z97" i="15"/>
  <c r="BT97" i="15" s="1"/>
  <c r="Y97" i="15"/>
  <c r="BS97" i="15" s="1"/>
  <c r="AA96" i="15"/>
  <c r="BU96" i="15" s="1"/>
  <c r="Z96" i="15"/>
  <c r="BT96" i="15" s="1"/>
  <c r="Y96" i="15"/>
  <c r="BS96" i="15" s="1"/>
  <c r="AA95" i="15"/>
  <c r="BU95" i="15" s="1"/>
  <c r="Z95" i="15"/>
  <c r="BT95" i="15" s="1"/>
  <c r="Y95" i="15"/>
  <c r="BS95" i="15" s="1"/>
  <c r="AA94" i="15"/>
  <c r="BU94" i="15" s="1"/>
  <c r="BU99" i="15" s="1"/>
  <c r="Z94" i="15"/>
  <c r="BT94" i="15" s="1"/>
  <c r="Y94" i="15"/>
  <c r="BS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BU98" i="14" s="1"/>
  <c r="Z98" i="14"/>
  <c r="BT98" i="14" s="1"/>
  <c r="Y98" i="14"/>
  <c r="BS98" i="14" s="1"/>
  <c r="AA97" i="14"/>
  <c r="BU97" i="14" s="1"/>
  <c r="Z97" i="14"/>
  <c r="BT97" i="14" s="1"/>
  <c r="Y97" i="14"/>
  <c r="BS97" i="14" s="1"/>
  <c r="AA96" i="14"/>
  <c r="BU96" i="14" s="1"/>
  <c r="Z96" i="14"/>
  <c r="BT96" i="14" s="1"/>
  <c r="Y96" i="14"/>
  <c r="BS96" i="14" s="1"/>
  <c r="AA95" i="14"/>
  <c r="BU95" i="14" s="1"/>
  <c r="Z95" i="14"/>
  <c r="BT95" i="14" s="1"/>
  <c r="Y95" i="14"/>
  <c r="BS95" i="14" s="1"/>
  <c r="AA94" i="14"/>
  <c r="BU94" i="14" s="1"/>
  <c r="Z94" i="14"/>
  <c r="BT94" i="14" s="1"/>
  <c r="Y94" i="14"/>
  <c r="BS94" i="14" s="1"/>
  <c r="AA92" i="14"/>
  <c r="Z92" i="14"/>
  <c r="Y92" i="14"/>
  <c r="AA85" i="14"/>
  <c r="Z85" i="14"/>
  <c r="Y85" i="14"/>
  <c r="AA78" i="14"/>
  <c r="Z78" i="14"/>
  <c r="Y78" i="14"/>
  <c r="BT99" i="15" l="1"/>
  <c r="BS99" i="15"/>
  <c r="BU99" i="14"/>
  <c r="BT99" i="14"/>
  <c r="BS99" i="14"/>
  <c r="Z115" i="15"/>
  <c r="BT115" i="15" s="1"/>
  <c r="Y118" i="15"/>
  <c r="BS118" i="15" s="1"/>
  <c r="Y117" i="14"/>
  <c r="BS117" i="14" s="1"/>
  <c r="AA117" i="15"/>
  <c r="BU117" i="15" s="1"/>
  <c r="Z117" i="14"/>
  <c r="BT117" i="14" s="1"/>
  <c r="Y115" i="14"/>
  <c r="BS115" i="14" s="1"/>
  <c r="AA117" i="14"/>
  <c r="BU117" i="14" s="1"/>
  <c r="AA115" i="15"/>
  <c r="BU115" i="15" s="1"/>
  <c r="Z118" i="15"/>
  <c r="BT118" i="15" s="1"/>
  <c r="Y116" i="15"/>
  <c r="BS116" i="15" s="1"/>
  <c r="AA118" i="15"/>
  <c r="BU118" i="15" s="1"/>
  <c r="AA115" i="14"/>
  <c r="BU115" i="14" s="1"/>
  <c r="Z118" i="14"/>
  <c r="BT118" i="14" s="1"/>
  <c r="Z116" i="15"/>
  <c r="BT116" i="15" s="1"/>
  <c r="Y119" i="15"/>
  <c r="BS119" i="15" s="1"/>
  <c r="Y116" i="14"/>
  <c r="BS116" i="14" s="1"/>
  <c r="AA116" i="15"/>
  <c r="BU116" i="15" s="1"/>
  <c r="Z119" i="15"/>
  <c r="BT119" i="15" s="1"/>
  <c r="Z115" i="14"/>
  <c r="BT115" i="14" s="1"/>
  <c r="Z116" i="14"/>
  <c r="BT116" i="14" s="1"/>
  <c r="Y119" i="14"/>
  <c r="BS119" i="14" s="1"/>
  <c r="Y117" i="15"/>
  <c r="BS117" i="15" s="1"/>
  <c r="AA119" i="15"/>
  <c r="BU119" i="15" s="1"/>
  <c r="AA119" i="14"/>
  <c r="BU119" i="14" s="1"/>
  <c r="Y115" i="15"/>
  <c r="BS115" i="15" s="1"/>
  <c r="Y118" i="14"/>
  <c r="BS118" i="14" s="1"/>
  <c r="AA118" i="14"/>
  <c r="BU118" i="14" s="1"/>
  <c r="AA116" i="14"/>
  <c r="BU116" i="14" s="1"/>
  <c r="Z119" i="14"/>
  <c r="BT119" i="14" s="1"/>
  <c r="Z117" i="15"/>
  <c r="BT117" i="15" s="1"/>
  <c r="Z99" i="15"/>
  <c r="Y99" i="15"/>
  <c r="Y99" i="14"/>
  <c r="AA99" i="15"/>
  <c r="AA162" i="15" s="1"/>
  <c r="BU162" i="15" s="1"/>
  <c r="Z99" i="14"/>
  <c r="AA99" i="14"/>
  <c r="AA162" i="14" s="1"/>
  <c r="BU162" i="14" s="1"/>
  <c r="AA161" i="14"/>
  <c r="BU161" i="14" s="1"/>
  <c r="AA160" i="14"/>
  <c r="BU160" i="14" s="1"/>
  <c r="AA159" i="14"/>
  <c r="BU159" i="14" s="1"/>
  <c r="AA158" i="14"/>
  <c r="BU158" i="14" s="1"/>
  <c r="AA157" i="14"/>
  <c r="BU157" i="14" s="1"/>
  <c r="AA161" i="15"/>
  <c r="BU161" i="15" s="1"/>
  <c r="AA160" i="15"/>
  <c r="BU160" i="15" s="1"/>
  <c r="AA159" i="15"/>
  <c r="BU159" i="15" s="1"/>
  <c r="AA158" i="15"/>
  <c r="BU158" i="15" s="1"/>
  <c r="AA157" i="15"/>
  <c r="BU157" i="15" s="1"/>
  <c r="AA162" i="11"/>
  <c r="AA161" i="11"/>
  <c r="BU161" i="11" s="1"/>
  <c r="AA160" i="11"/>
  <c r="BU160" i="11" s="1"/>
  <c r="AA159" i="11"/>
  <c r="BU159" i="11" s="1"/>
  <c r="AA158" i="11"/>
  <c r="BU158" i="11" s="1"/>
  <c r="AA157" i="11"/>
  <c r="BU157" i="11" s="1"/>
  <c r="AA162" i="13"/>
  <c r="BU162" i="13" s="1"/>
  <c r="AA161" i="13"/>
  <c r="BU161" i="13" s="1"/>
  <c r="AA160" i="13"/>
  <c r="BU160" i="13" s="1"/>
  <c r="AA159" i="13"/>
  <c r="BU159" i="13" s="1"/>
  <c r="AA158" i="13"/>
  <c r="BU158" i="13" s="1"/>
  <c r="AA157" i="13"/>
  <c r="BU157" i="13" s="1"/>
  <c r="BU120" i="15" l="1"/>
  <c r="BT120" i="14"/>
  <c r="BU120" i="14"/>
  <c r="BT120" i="15"/>
  <c r="BS120" i="15"/>
  <c r="BS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BT84" i="13" s="1"/>
  <c r="Z83" i="13"/>
  <c r="BT83" i="13" s="1"/>
  <c r="Z82" i="13"/>
  <c r="BT82" i="13" s="1"/>
  <c r="Z81" i="13"/>
  <c r="BT81" i="13" s="1"/>
  <c r="Z80" i="13"/>
  <c r="BT80" i="13" s="1"/>
  <c r="Z92" i="13"/>
  <c r="Z84" i="11"/>
  <c r="BT84" i="11" s="1"/>
  <c r="Z83" i="11"/>
  <c r="BT83" i="11" s="1"/>
  <c r="Z82" i="11"/>
  <c r="BT82" i="11" s="1"/>
  <c r="Z81" i="11"/>
  <c r="BT81" i="11" s="1"/>
  <c r="Z80" i="11"/>
  <c r="BT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BT85" i="13" l="1"/>
  <c r="BT85" i="11"/>
  <c r="Z85" i="13"/>
  <c r="Z85" i="11"/>
  <c r="Z162" i="13"/>
  <c r="BT162" i="13" s="1"/>
  <c r="Z161" i="13"/>
  <c r="BT161" i="13" s="1"/>
  <c r="Z160" i="13"/>
  <c r="BT160" i="13" s="1"/>
  <c r="Z159" i="13"/>
  <c r="BT159" i="13" s="1"/>
  <c r="Z158" i="13"/>
  <c r="BT158" i="13" s="1"/>
  <c r="Z157" i="13"/>
  <c r="BT157" i="13" s="1"/>
  <c r="Z162" i="14"/>
  <c r="BT162" i="14" s="1"/>
  <c r="Z161" i="14"/>
  <c r="BT161" i="14" s="1"/>
  <c r="Z160" i="14"/>
  <c r="BT160" i="14" s="1"/>
  <c r="Z159" i="14"/>
  <c r="BT159" i="14" s="1"/>
  <c r="Z158" i="14"/>
  <c r="BT158" i="14" s="1"/>
  <c r="Z157" i="14"/>
  <c r="BT157" i="14" s="1"/>
  <c r="Z162" i="15"/>
  <c r="BT162" i="15" s="1"/>
  <c r="Z161" i="15"/>
  <c r="BT161" i="15" s="1"/>
  <c r="Z160" i="15"/>
  <c r="BT160" i="15" s="1"/>
  <c r="Z159" i="15"/>
  <c r="BT159" i="15" s="1"/>
  <c r="Z158" i="15"/>
  <c r="BT158" i="15" s="1"/>
  <c r="Z157" i="15"/>
  <c r="BT157" i="15" s="1"/>
  <c r="Z162" i="11"/>
  <c r="Z161" i="11"/>
  <c r="BT161" i="11" s="1"/>
  <c r="Z160" i="11"/>
  <c r="BT160" i="11" s="1"/>
  <c r="Z159" i="11"/>
  <c r="BT159" i="11" s="1"/>
  <c r="Z158" i="11"/>
  <c r="BT158" i="11" s="1"/>
  <c r="Z157" i="11"/>
  <c r="BT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BS84" i="11" s="1"/>
  <c r="Y83" i="11"/>
  <c r="BS83" i="11" s="1"/>
  <c r="Y82" i="11"/>
  <c r="BS82" i="11" s="1"/>
  <c r="Y81" i="11"/>
  <c r="BS81" i="11" s="1"/>
  <c r="Y80" i="11"/>
  <c r="BS80" i="11" s="1"/>
  <c r="Y92" i="11"/>
  <c r="Y84" i="13"/>
  <c r="BS84" i="13" s="1"/>
  <c r="Y83" i="13"/>
  <c r="BS83" i="13" s="1"/>
  <c r="Y82" i="13"/>
  <c r="BS82" i="13" s="1"/>
  <c r="Y81" i="13"/>
  <c r="BS81" i="13" s="1"/>
  <c r="Y80" i="13"/>
  <c r="BS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BS85" i="13" l="1"/>
  <c r="BS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BS162" i="14" s="1"/>
  <c r="Y161" i="14"/>
  <c r="BS161" i="14" s="1"/>
  <c r="Y160" i="14"/>
  <c r="BS160" i="14" s="1"/>
  <c r="Y159" i="14"/>
  <c r="BS159" i="14" s="1"/>
  <c r="Y158" i="14"/>
  <c r="BS158" i="14" s="1"/>
  <c r="Y157" i="14"/>
  <c r="BS157" i="14" s="1"/>
  <c r="Y162" i="15"/>
  <c r="BS162" i="15" s="1"/>
  <c r="Y161" i="15"/>
  <c r="BS161" i="15" s="1"/>
  <c r="Y160" i="15"/>
  <c r="BS160" i="15" s="1"/>
  <c r="Y159" i="15"/>
  <c r="BS159" i="15" s="1"/>
  <c r="Y158" i="15"/>
  <c r="BS158" i="15" s="1"/>
  <c r="Y157" i="15"/>
  <c r="BS157" i="15" s="1"/>
  <c r="Y162" i="13"/>
  <c r="BS162" i="13" s="1"/>
  <c r="Y161" i="13"/>
  <c r="BS161" i="13" s="1"/>
  <c r="X161" i="13"/>
  <c r="BR161" i="13" s="1"/>
  <c r="W161" i="13"/>
  <c r="BQ161" i="13" s="1"/>
  <c r="V161" i="13"/>
  <c r="BP161" i="13" s="1"/>
  <c r="U161" i="13"/>
  <c r="BO161" i="13" s="1"/>
  <c r="T161" i="13"/>
  <c r="BN161" i="13" s="1"/>
  <c r="S161" i="13"/>
  <c r="BM161" i="13" s="1"/>
  <c r="R161" i="13"/>
  <c r="BL161" i="13" s="1"/>
  <c r="Q161" i="13"/>
  <c r="BK161" i="13" s="1"/>
  <c r="P161" i="13"/>
  <c r="BJ161" i="13" s="1"/>
  <c r="O161" i="13"/>
  <c r="BI161" i="13" s="1"/>
  <c r="N161" i="13"/>
  <c r="BH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BS160" i="13" s="1"/>
  <c r="X160" i="13"/>
  <c r="BR160" i="13" s="1"/>
  <c r="W160" i="13"/>
  <c r="BQ160" i="13" s="1"/>
  <c r="V160" i="13"/>
  <c r="BP160" i="13" s="1"/>
  <c r="U160" i="13"/>
  <c r="BO160" i="13" s="1"/>
  <c r="T160" i="13"/>
  <c r="BN160" i="13" s="1"/>
  <c r="S160" i="13"/>
  <c r="BM160" i="13" s="1"/>
  <c r="R160" i="13"/>
  <c r="BL160" i="13" s="1"/>
  <c r="Q160" i="13"/>
  <c r="BK160" i="13" s="1"/>
  <c r="P160" i="13"/>
  <c r="BJ160" i="13" s="1"/>
  <c r="O160" i="13"/>
  <c r="BI160" i="13" s="1"/>
  <c r="N160" i="13"/>
  <c r="BH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BS159" i="13" s="1"/>
  <c r="X159" i="13"/>
  <c r="BR159" i="13" s="1"/>
  <c r="W159" i="13"/>
  <c r="BQ159" i="13" s="1"/>
  <c r="V159" i="13"/>
  <c r="BP159" i="13" s="1"/>
  <c r="U159" i="13"/>
  <c r="BO159" i="13" s="1"/>
  <c r="T159" i="13"/>
  <c r="BN159" i="13" s="1"/>
  <c r="S159" i="13"/>
  <c r="BM159" i="13" s="1"/>
  <c r="R159" i="13"/>
  <c r="BL159" i="13" s="1"/>
  <c r="Q159" i="13"/>
  <c r="BK159" i="13" s="1"/>
  <c r="P159" i="13"/>
  <c r="BJ159" i="13" s="1"/>
  <c r="O159" i="13"/>
  <c r="BI159" i="13" s="1"/>
  <c r="N159" i="13"/>
  <c r="BH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BS158" i="13" s="1"/>
  <c r="X158" i="13"/>
  <c r="BR158" i="13" s="1"/>
  <c r="W158" i="13"/>
  <c r="BQ158" i="13" s="1"/>
  <c r="V158" i="13"/>
  <c r="BP158" i="13" s="1"/>
  <c r="U158" i="13"/>
  <c r="BO158" i="13" s="1"/>
  <c r="T158" i="13"/>
  <c r="BN158" i="13" s="1"/>
  <c r="S158" i="13"/>
  <c r="BM158" i="13" s="1"/>
  <c r="R158" i="13"/>
  <c r="BL158" i="13" s="1"/>
  <c r="Q158" i="13"/>
  <c r="BK158" i="13" s="1"/>
  <c r="P158" i="13"/>
  <c r="BJ158" i="13" s="1"/>
  <c r="O158" i="13"/>
  <c r="BI158" i="13" s="1"/>
  <c r="N158" i="13"/>
  <c r="BH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BS157" i="13" s="1"/>
  <c r="X157" i="13"/>
  <c r="BR157" i="13" s="1"/>
  <c r="W157" i="13"/>
  <c r="BQ157" i="13" s="1"/>
  <c r="V157" i="13"/>
  <c r="BP157" i="13" s="1"/>
  <c r="U157" i="13"/>
  <c r="BO157" i="13" s="1"/>
  <c r="T157" i="13"/>
  <c r="BN157" i="13" s="1"/>
  <c r="S157" i="13"/>
  <c r="BM157" i="13" s="1"/>
  <c r="R157" i="13"/>
  <c r="BL157" i="13" s="1"/>
  <c r="Q157" i="13"/>
  <c r="BK157" i="13" s="1"/>
  <c r="P157" i="13"/>
  <c r="BJ157" i="13" s="1"/>
  <c r="O157" i="13"/>
  <c r="BI157" i="13" s="1"/>
  <c r="N157" i="13"/>
  <c r="BH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BS161" i="11" s="1"/>
  <c r="X161" i="11"/>
  <c r="BR161" i="11" s="1"/>
  <c r="W161" i="11"/>
  <c r="BQ161" i="11" s="1"/>
  <c r="V161" i="11"/>
  <c r="BP161" i="11" s="1"/>
  <c r="U161" i="11"/>
  <c r="BO161" i="11" s="1"/>
  <c r="T161" i="11"/>
  <c r="BN161" i="11" s="1"/>
  <c r="S161" i="11"/>
  <c r="BM161" i="11" s="1"/>
  <c r="R161" i="11"/>
  <c r="BL161" i="11" s="1"/>
  <c r="Q161" i="11"/>
  <c r="BK161" i="11" s="1"/>
  <c r="P161" i="11"/>
  <c r="BJ161" i="11" s="1"/>
  <c r="O161" i="11"/>
  <c r="BI161" i="11" s="1"/>
  <c r="N161" i="11"/>
  <c r="BH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BS160" i="11" s="1"/>
  <c r="X160" i="11"/>
  <c r="BR160" i="11" s="1"/>
  <c r="W160" i="11"/>
  <c r="BQ160" i="11" s="1"/>
  <c r="V160" i="11"/>
  <c r="BP160" i="11" s="1"/>
  <c r="U160" i="11"/>
  <c r="BO160" i="11" s="1"/>
  <c r="T160" i="11"/>
  <c r="S160" i="11"/>
  <c r="BM160" i="11" s="1"/>
  <c r="R160" i="11"/>
  <c r="BL160" i="11" s="1"/>
  <c r="Q160" i="11"/>
  <c r="BK160" i="11" s="1"/>
  <c r="P160" i="11"/>
  <c r="BJ160" i="11" s="1"/>
  <c r="O160" i="11"/>
  <c r="BI160" i="11" s="1"/>
  <c r="N160" i="11"/>
  <c r="BH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BS159" i="11" s="1"/>
  <c r="X159" i="11"/>
  <c r="BR159" i="11" s="1"/>
  <c r="W159" i="11"/>
  <c r="BQ159" i="11" s="1"/>
  <c r="V159" i="11"/>
  <c r="BP159" i="11" s="1"/>
  <c r="U159" i="11"/>
  <c r="BO159" i="11" s="1"/>
  <c r="T159" i="11"/>
  <c r="BN159" i="11" s="1"/>
  <c r="S159" i="11"/>
  <c r="BM159" i="11" s="1"/>
  <c r="R159" i="11"/>
  <c r="BL159" i="11" s="1"/>
  <c r="Q159" i="11"/>
  <c r="BK159" i="11" s="1"/>
  <c r="P159" i="11"/>
  <c r="BJ159" i="11" s="1"/>
  <c r="O159" i="11"/>
  <c r="BI159" i="11" s="1"/>
  <c r="N159" i="11"/>
  <c r="BH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BS158" i="11" s="1"/>
  <c r="X158" i="11"/>
  <c r="BR158" i="11" s="1"/>
  <c r="W158" i="11"/>
  <c r="BQ158" i="11" s="1"/>
  <c r="V158" i="11"/>
  <c r="BP158" i="11" s="1"/>
  <c r="U158" i="11"/>
  <c r="BO158" i="11" s="1"/>
  <c r="T158" i="11"/>
  <c r="BN158" i="11" s="1"/>
  <c r="S158" i="11"/>
  <c r="BM158" i="11" s="1"/>
  <c r="R158" i="11"/>
  <c r="BL158" i="11" s="1"/>
  <c r="Q158" i="11"/>
  <c r="BK158" i="11" s="1"/>
  <c r="P158" i="11"/>
  <c r="BJ158" i="11" s="1"/>
  <c r="O158" i="11"/>
  <c r="BI158" i="11" s="1"/>
  <c r="N158" i="11"/>
  <c r="BH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BS157" i="11" s="1"/>
  <c r="X157" i="11"/>
  <c r="BR157" i="11" s="1"/>
  <c r="W157" i="11"/>
  <c r="BQ157" i="11" s="1"/>
  <c r="V157" i="11"/>
  <c r="U157" i="11"/>
  <c r="BO157" i="11" s="1"/>
  <c r="T157" i="11"/>
  <c r="BN157" i="11" s="1"/>
  <c r="S157" i="11"/>
  <c r="BM157" i="11" s="1"/>
  <c r="R157" i="11"/>
  <c r="BL157" i="11" s="1"/>
  <c r="Q157" i="11"/>
  <c r="BK157" i="11" s="1"/>
  <c r="P157" i="11"/>
  <c r="BJ157" i="11" s="1"/>
  <c r="O157" i="11"/>
  <c r="BI157" i="11" s="1"/>
  <c r="N157" i="11"/>
  <c r="BH157" i="11" s="1"/>
  <c r="M157" i="11"/>
  <c r="L157" i="11"/>
  <c r="K157" i="11"/>
  <c r="J157" i="11"/>
  <c r="I157" i="11"/>
  <c r="H157" i="11"/>
  <c r="G157" i="11"/>
  <c r="F157" i="11"/>
  <c r="E157" i="11"/>
  <c r="D157" i="11"/>
  <c r="BD157" i="11" l="1"/>
  <c r="BP157" i="11"/>
  <c r="BF158" i="11"/>
  <c r="BD161" i="11"/>
  <c r="BE157" i="13"/>
  <c r="BB160" i="11"/>
  <c r="BN160" i="11"/>
  <c r="BG158" i="13"/>
  <c r="BC160" i="13"/>
  <c r="BE161" i="13"/>
  <c r="BB159" i="13"/>
  <c r="BC159" i="11"/>
  <c r="BE160" i="11"/>
  <c r="BB158" i="13"/>
  <c r="BD159" i="13"/>
  <c r="BG161" i="11"/>
  <c r="BD160" i="13"/>
  <c r="BG157" i="11"/>
  <c r="BF160" i="13"/>
  <c r="BB157" i="11"/>
  <c r="BD158" i="11"/>
  <c r="BF159" i="11"/>
  <c r="BB161" i="11"/>
  <c r="BE157" i="11"/>
  <c r="BG158" i="11"/>
  <c r="BC160" i="11"/>
  <c r="BE161" i="11"/>
  <c r="BF157" i="13"/>
  <c r="BF161" i="13"/>
  <c r="BF157" i="11"/>
  <c r="BB159" i="11"/>
  <c r="BD160" i="11"/>
  <c r="BF161" i="11"/>
  <c r="BG157" i="13"/>
  <c r="BC159" i="13"/>
  <c r="BE160" i="13"/>
  <c r="BG161" i="13"/>
  <c r="BB158" i="11"/>
  <c r="BD159" i="11"/>
  <c r="BF160" i="11"/>
  <c r="BC158" i="13"/>
  <c r="BE159" i="13"/>
  <c r="BG160" i="13"/>
  <c r="BC158" i="11"/>
  <c r="BE159" i="11"/>
  <c r="BG160" i="11"/>
  <c r="BB157" i="13"/>
  <c r="BD158" i="13"/>
  <c r="BF159" i="13"/>
  <c r="BB161" i="13"/>
  <c r="BC157" i="13"/>
  <c r="BE158" i="13"/>
  <c r="BG159" i="13"/>
  <c r="BC161" i="13"/>
  <c r="BC157" i="11"/>
  <c r="BE158" i="11"/>
  <c r="BG159" i="11"/>
  <c r="BC161" i="11"/>
  <c r="BD157" i="13"/>
  <c r="BF158" i="13"/>
  <c r="BB160" i="13"/>
  <c r="BD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BR84" i="13" s="1"/>
  <c r="X83" i="13"/>
  <c r="BR83" i="13" s="1"/>
  <c r="X82" i="13"/>
  <c r="BR82" i="13" s="1"/>
  <c r="X81" i="13"/>
  <c r="BR81" i="13" s="1"/>
  <c r="X80" i="13"/>
  <c r="BR80" i="13" s="1"/>
  <c r="X92" i="13"/>
  <c r="X84" i="11"/>
  <c r="BR84" i="11" s="1"/>
  <c r="X83" i="11"/>
  <c r="BR83" i="11" s="1"/>
  <c r="X82" i="11"/>
  <c r="BR82" i="11" s="1"/>
  <c r="X81" i="11"/>
  <c r="BR81" i="11" s="1"/>
  <c r="X80" i="11"/>
  <c r="BR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BR98" i="14" s="1"/>
  <c r="X97" i="14"/>
  <c r="BR97" i="14" s="1"/>
  <c r="X96" i="14"/>
  <c r="BR96" i="14" s="1"/>
  <c r="X95" i="14"/>
  <c r="BR95" i="14" s="1"/>
  <c r="X94" i="14"/>
  <c r="BR94" i="14" s="1"/>
  <c r="X92" i="14"/>
  <c r="X85" i="14"/>
  <c r="X98" i="15"/>
  <c r="BR98" i="15" s="1"/>
  <c r="X97" i="15"/>
  <c r="BR97" i="15" s="1"/>
  <c r="X96" i="15"/>
  <c r="BR96" i="15" s="1"/>
  <c r="X95" i="15"/>
  <c r="BR95" i="15" s="1"/>
  <c r="X94" i="15"/>
  <c r="BR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BP162" i="11" s="1"/>
  <c r="X106" i="13"/>
  <c r="X162" i="13"/>
  <c r="BR162" i="13" s="1"/>
  <c r="BR85" i="11" l="1"/>
  <c r="BR85" i="13"/>
  <c r="BR99" i="14"/>
  <c r="BR99" i="15"/>
  <c r="X115" i="15"/>
  <c r="BR115" i="15" s="1"/>
  <c r="X118" i="14"/>
  <c r="BR118" i="14" s="1"/>
  <c r="X119" i="15"/>
  <c r="BR119" i="15" s="1"/>
  <c r="X119" i="14"/>
  <c r="BR119" i="14" s="1"/>
  <c r="X115" i="14"/>
  <c r="BR115" i="14" s="1"/>
  <c r="X160" i="15"/>
  <c r="BR160" i="15" s="1"/>
  <c r="X118" i="15"/>
  <c r="BR118" i="15" s="1"/>
  <c r="X158" i="14"/>
  <c r="BR158" i="14" s="1"/>
  <c r="X116" i="14"/>
  <c r="BR116" i="14" s="1"/>
  <c r="X158" i="15"/>
  <c r="BR158" i="15" s="1"/>
  <c r="X116" i="15"/>
  <c r="BR116" i="15" s="1"/>
  <c r="X159" i="14"/>
  <c r="BR159" i="14" s="1"/>
  <c r="X117" i="14"/>
  <c r="BR117" i="14" s="1"/>
  <c r="X159" i="15"/>
  <c r="BR159" i="15" s="1"/>
  <c r="X117" i="15"/>
  <c r="BR117" i="15" s="1"/>
  <c r="X85" i="13"/>
  <c r="X161" i="14"/>
  <c r="BR161" i="14" s="1"/>
  <c r="X85" i="11"/>
  <c r="X161" i="15"/>
  <c r="BR161" i="15" s="1"/>
  <c r="X99" i="14"/>
  <c r="X162" i="14" s="1"/>
  <c r="BR162" i="14" s="1"/>
  <c r="X157" i="14"/>
  <c r="BR157" i="14" s="1"/>
  <c r="X99" i="15"/>
  <c r="X162" i="15" s="1"/>
  <c r="BR162" i="15" s="1"/>
  <c r="X157" i="15"/>
  <c r="BR157" i="15" s="1"/>
  <c r="X160" i="14"/>
  <c r="BR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BR120" i="14" l="1"/>
  <c r="BR120" i="15"/>
  <c r="X120" i="15"/>
  <c r="X120" i="14"/>
  <c r="W119" i="13"/>
  <c r="BQ119" i="13" s="1"/>
  <c r="V119" i="13"/>
  <c r="BP119" i="13" s="1"/>
  <c r="W118" i="13"/>
  <c r="BQ118" i="13" s="1"/>
  <c r="V118" i="13"/>
  <c r="BP118" i="13" s="1"/>
  <c r="W117" i="13"/>
  <c r="BQ117" i="13" s="1"/>
  <c r="V117" i="13"/>
  <c r="BP117" i="13" s="1"/>
  <c r="W116" i="13"/>
  <c r="BQ116" i="13" s="1"/>
  <c r="V116" i="13"/>
  <c r="BP116" i="13" s="1"/>
  <c r="W115" i="13"/>
  <c r="BQ115" i="13" s="1"/>
  <c r="V115" i="13"/>
  <c r="BP115" i="13" s="1"/>
  <c r="V113" i="13"/>
  <c r="W106" i="13"/>
  <c r="V106" i="13"/>
  <c r="W162" i="13"/>
  <c r="BQ162" i="13" s="1"/>
  <c r="V99" i="13"/>
  <c r="V162" i="13" s="1"/>
  <c r="BP162" i="13" s="1"/>
  <c r="W84" i="11"/>
  <c r="BQ84" i="11" s="1"/>
  <c r="W83" i="11"/>
  <c r="BQ83" i="11" s="1"/>
  <c r="W82" i="11"/>
  <c r="BQ82" i="11" s="1"/>
  <c r="W81" i="11"/>
  <c r="BQ81" i="11" s="1"/>
  <c r="W80" i="11"/>
  <c r="BQ80" i="11" s="1"/>
  <c r="W92" i="11"/>
  <c r="W84" i="13"/>
  <c r="BQ84" i="13" s="1"/>
  <c r="W83" i="13"/>
  <c r="BQ83" i="13" s="1"/>
  <c r="W82" i="13"/>
  <c r="BQ82" i="13" s="1"/>
  <c r="W81" i="13"/>
  <c r="BQ81" i="13" s="1"/>
  <c r="W80" i="13"/>
  <c r="BQ80" i="13" s="1"/>
  <c r="BQ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BQ98" i="15" s="1"/>
  <c r="W97" i="15"/>
  <c r="BQ97" i="15" s="1"/>
  <c r="W96" i="15"/>
  <c r="BQ96" i="15" s="1"/>
  <c r="W95" i="15"/>
  <c r="BQ95" i="15" s="1"/>
  <c r="W94" i="15"/>
  <c r="BQ94" i="15" s="1"/>
  <c r="V98" i="15"/>
  <c r="BP98" i="15" s="1"/>
  <c r="V97" i="15"/>
  <c r="BP97" i="15" s="1"/>
  <c r="V96" i="15"/>
  <c r="BP96" i="15" s="1"/>
  <c r="V95" i="15"/>
  <c r="BP95" i="15" s="1"/>
  <c r="V94" i="15"/>
  <c r="BP94" i="15" s="1"/>
  <c r="W92" i="15"/>
  <c r="W85" i="15"/>
  <c r="W106" i="14"/>
  <c r="W98" i="14"/>
  <c r="BQ98" i="14" s="1"/>
  <c r="W97" i="14"/>
  <c r="BQ97" i="14" s="1"/>
  <c r="W96" i="14"/>
  <c r="BQ96" i="14" s="1"/>
  <c r="W95" i="14"/>
  <c r="BQ95" i="14" s="1"/>
  <c r="W94" i="14"/>
  <c r="BQ94" i="14" s="1"/>
  <c r="V98" i="14"/>
  <c r="BP98" i="14" s="1"/>
  <c r="V97" i="14"/>
  <c r="BP97" i="14" s="1"/>
  <c r="V96" i="14"/>
  <c r="BP96" i="14" s="1"/>
  <c r="V95" i="14"/>
  <c r="BP95" i="14" s="1"/>
  <c r="V94" i="14"/>
  <c r="BP94" i="14" s="1"/>
  <c r="W92" i="14"/>
  <c r="W85" i="14"/>
  <c r="BQ99" i="15" l="1"/>
  <c r="BQ85" i="11"/>
  <c r="BQ99" i="14"/>
  <c r="BP99" i="14"/>
  <c r="BP120" i="13"/>
  <c r="BQ120" i="13"/>
  <c r="BP99" i="15"/>
  <c r="W159" i="14"/>
  <c r="BQ159" i="14" s="1"/>
  <c r="W160" i="14"/>
  <c r="BQ160" i="14" s="1"/>
  <c r="W161" i="14"/>
  <c r="BQ161" i="14" s="1"/>
  <c r="W115" i="14"/>
  <c r="BQ115" i="14" s="1"/>
  <c r="W158" i="14"/>
  <c r="BQ158" i="14" s="1"/>
  <c r="W161" i="15"/>
  <c r="BQ161" i="15" s="1"/>
  <c r="W118" i="14"/>
  <c r="BQ118" i="14" s="1"/>
  <c r="V115" i="14"/>
  <c r="BP115" i="14" s="1"/>
  <c r="V157" i="14"/>
  <c r="BP157" i="14" s="1"/>
  <c r="W116" i="15"/>
  <c r="BQ116" i="15" s="1"/>
  <c r="W158" i="15"/>
  <c r="BQ158" i="15" s="1"/>
  <c r="V116" i="14"/>
  <c r="BP116" i="14" s="1"/>
  <c r="V158" i="14"/>
  <c r="BP158" i="14" s="1"/>
  <c r="W117" i="15"/>
  <c r="BQ117" i="15" s="1"/>
  <c r="W159" i="15"/>
  <c r="BQ159" i="15" s="1"/>
  <c r="V117" i="14"/>
  <c r="BP117" i="14" s="1"/>
  <c r="V159" i="14"/>
  <c r="BP159" i="14" s="1"/>
  <c r="V115" i="15"/>
  <c r="BP115" i="15" s="1"/>
  <c r="V157" i="15"/>
  <c r="BP157" i="15" s="1"/>
  <c r="V118" i="14"/>
  <c r="BP118" i="14" s="1"/>
  <c r="V160" i="14"/>
  <c r="BP160" i="14" s="1"/>
  <c r="V116" i="15"/>
  <c r="BP116" i="15" s="1"/>
  <c r="V158" i="15"/>
  <c r="BP158" i="15" s="1"/>
  <c r="W118" i="15"/>
  <c r="BQ118" i="15" s="1"/>
  <c r="W160" i="15"/>
  <c r="BQ160" i="15" s="1"/>
  <c r="W116" i="14"/>
  <c r="BQ116" i="14" s="1"/>
  <c r="V119" i="14"/>
  <c r="BP119" i="14" s="1"/>
  <c r="V161" i="14"/>
  <c r="BP161" i="14" s="1"/>
  <c r="V117" i="15"/>
  <c r="BP117" i="15" s="1"/>
  <c r="V159" i="15"/>
  <c r="BP159" i="15" s="1"/>
  <c r="W99" i="14"/>
  <c r="W157" i="14"/>
  <c r="BQ157" i="14" s="1"/>
  <c r="W117" i="14"/>
  <c r="BQ117" i="14" s="1"/>
  <c r="V118" i="15"/>
  <c r="BP118" i="15" s="1"/>
  <c r="V160" i="15"/>
  <c r="BP160" i="15" s="1"/>
  <c r="V119" i="15"/>
  <c r="BP119" i="15" s="1"/>
  <c r="V161" i="15"/>
  <c r="BP161" i="15" s="1"/>
  <c r="W119" i="14"/>
  <c r="BQ119" i="14" s="1"/>
  <c r="W115" i="15"/>
  <c r="BQ115" i="15" s="1"/>
  <c r="W99" i="15"/>
  <c r="W157" i="15"/>
  <c r="BQ157" i="15" s="1"/>
  <c r="V120" i="13"/>
  <c r="W119" i="15"/>
  <c r="BQ119" i="15" s="1"/>
  <c r="V99" i="15"/>
  <c r="V99" i="14"/>
  <c r="W120" i="13"/>
  <c r="W85" i="13"/>
  <c r="W85" i="11"/>
  <c r="BP120" i="14" l="1"/>
  <c r="BQ120" i="14"/>
  <c r="BP120" i="15"/>
  <c r="BQ120" i="15"/>
  <c r="V120" i="14"/>
  <c r="V120" i="15"/>
  <c r="W120" i="14"/>
  <c r="W120" i="15"/>
  <c r="V78" i="13"/>
  <c r="V84" i="13"/>
  <c r="BP84" i="13" s="1"/>
  <c r="V83" i="13"/>
  <c r="BP83" i="13" s="1"/>
  <c r="V82" i="13"/>
  <c r="BP82" i="13" s="1"/>
  <c r="V81" i="13"/>
  <c r="BP81" i="13" s="1"/>
  <c r="V80" i="13"/>
  <c r="BP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BP85" i="13" l="1"/>
  <c r="V85" i="13"/>
  <c r="V84" i="11"/>
  <c r="BP84" i="11" s="1"/>
  <c r="V83" i="11"/>
  <c r="BP83" i="11" s="1"/>
  <c r="V82" i="11"/>
  <c r="BP82" i="11" s="1"/>
  <c r="V81" i="11"/>
  <c r="BP81" i="11" s="1"/>
  <c r="V80" i="11"/>
  <c r="BP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BP85" i="11" l="1"/>
  <c r="W162" i="15"/>
  <c r="BQ162" i="15" s="1"/>
  <c r="V162" i="15"/>
  <c r="BP162" i="15" s="1"/>
  <c r="V162" i="14"/>
  <c r="BP162" i="14" s="1"/>
  <c r="W162" i="14"/>
  <c r="BQ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BO84" i="11" s="1"/>
  <c r="U83" i="11"/>
  <c r="BO83" i="11" s="1"/>
  <c r="U82" i="11"/>
  <c r="BO82" i="11" s="1"/>
  <c r="U81" i="11"/>
  <c r="BO81" i="11" s="1"/>
  <c r="U80" i="11"/>
  <c r="BO80" i="11" s="1"/>
  <c r="U92" i="11"/>
  <c r="U84" i="13"/>
  <c r="BO84" i="13" s="1"/>
  <c r="U83" i="13"/>
  <c r="BO83" i="13" s="1"/>
  <c r="U82" i="13"/>
  <c r="BO82" i="13" s="1"/>
  <c r="U81" i="13"/>
  <c r="BO81" i="13" s="1"/>
  <c r="U80" i="13"/>
  <c r="BO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BO85" i="13" l="1"/>
  <c r="BO85" i="11"/>
  <c r="U85" i="11"/>
  <c r="U85" i="13"/>
  <c r="U113" i="11"/>
  <c r="U106" i="11"/>
  <c r="U99" i="11"/>
  <c r="U162" i="11" s="1"/>
  <c r="BO162" i="11" s="1"/>
  <c r="U119" i="13"/>
  <c r="BO119" i="13" s="1"/>
  <c r="U118" i="13"/>
  <c r="BO118" i="13" s="1"/>
  <c r="U117" i="13"/>
  <c r="BO117" i="13" s="1"/>
  <c r="U116" i="13"/>
  <c r="BO116" i="13" s="1"/>
  <c r="U115" i="13"/>
  <c r="BO115" i="13" s="1"/>
  <c r="T119" i="13"/>
  <c r="BN119" i="13" s="1"/>
  <c r="T118" i="13"/>
  <c r="BN118" i="13" s="1"/>
  <c r="T117" i="13"/>
  <c r="BN117" i="13" s="1"/>
  <c r="T116" i="13"/>
  <c r="BN116" i="13" s="1"/>
  <c r="T115" i="13"/>
  <c r="BN115" i="13" s="1"/>
  <c r="U113" i="13"/>
  <c r="U106" i="13"/>
  <c r="U99" i="13"/>
  <c r="U162" i="13" s="1"/>
  <c r="BO162" i="13" s="1"/>
  <c r="U98" i="14"/>
  <c r="BO98" i="14" s="1"/>
  <c r="U97" i="14"/>
  <c r="BO97" i="14" s="1"/>
  <c r="U96" i="14"/>
  <c r="BO96" i="14" s="1"/>
  <c r="U95" i="14"/>
  <c r="BO95" i="14" s="1"/>
  <c r="U94" i="14"/>
  <c r="BO94" i="14" s="1"/>
  <c r="U98" i="15"/>
  <c r="BO98" i="15" s="1"/>
  <c r="U97" i="15"/>
  <c r="BO97" i="15" s="1"/>
  <c r="U96" i="15"/>
  <c r="BO96" i="15" s="1"/>
  <c r="U95" i="15"/>
  <c r="BO95" i="15" s="1"/>
  <c r="U94" i="15"/>
  <c r="BO94" i="15" s="1"/>
  <c r="BO120" i="13" l="1"/>
  <c r="BO99" i="14"/>
  <c r="BN120" i="13"/>
  <c r="BO99" i="15"/>
  <c r="U158" i="14"/>
  <c r="BO158" i="14" s="1"/>
  <c r="U157" i="15"/>
  <c r="BO157" i="15" s="1"/>
  <c r="U157" i="14"/>
  <c r="BO157" i="14" s="1"/>
  <c r="U116" i="14"/>
  <c r="BO116" i="14" s="1"/>
  <c r="U117" i="14"/>
  <c r="BO117" i="14" s="1"/>
  <c r="U159" i="14"/>
  <c r="BO159" i="14" s="1"/>
  <c r="U118" i="15"/>
  <c r="BO118" i="15" s="1"/>
  <c r="U160" i="15"/>
  <c r="BO160" i="15" s="1"/>
  <c r="U118" i="14"/>
  <c r="BO118" i="14" s="1"/>
  <c r="U160" i="14"/>
  <c r="BO160" i="14" s="1"/>
  <c r="U116" i="15"/>
  <c r="BO116" i="15" s="1"/>
  <c r="U158" i="15"/>
  <c r="BO158" i="15" s="1"/>
  <c r="U119" i="14"/>
  <c r="BO119" i="14" s="1"/>
  <c r="U161" i="14"/>
  <c r="BO161" i="14" s="1"/>
  <c r="U117" i="15"/>
  <c r="BO117" i="15" s="1"/>
  <c r="U159" i="15"/>
  <c r="BO159" i="15" s="1"/>
  <c r="U119" i="15"/>
  <c r="BO119" i="15" s="1"/>
  <c r="U161" i="15"/>
  <c r="BO161" i="15" s="1"/>
  <c r="U99" i="14"/>
  <c r="U162" i="14" s="1"/>
  <c r="BO162" i="14" s="1"/>
  <c r="U115" i="14"/>
  <c r="BO115" i="14" s="1"/>
  <c r="U99" i="15"/>
  <c r="U162" i="15" s="1"/>
  <c r="BO162" i="15" s="1"/>
  <c r="T120" i="13"/>
  <c r="U115" i="15"/>
  <c r="BO115" i="15" s="1"/>
  <c r="U120" i="13"/>
  <c r="BO120" i="14" l="1"/>
  <c r="BO120" i="15"/>
  <c r="U120" i="15"/>
  <c r="U120" i="14"/>
  <c r="T113" i="13" l="1"/>
  <c r="T106" i="13"/>
  <c r="T99" i="13"/>
  <c r="T162" i="13" s="1"/>
  <c r="BN162" i="13" s="1"/>
  <c r="T113" i="11"/>
  <c r="T106" i="11"/>
  <c r="T99" i="11"/>
  <c r="T162" i="11" s="1"/>
  <c r="BN162" i="11" s="1"/>
  <c r="T84" i="13"/>
  <c r="BN84" i="13" s="1"/>
  <c r="T83" i="13"/>
  <c r="BN83" i="13" s="1"/>
  <c r="T82" i="13"/>
  <c r="BN82" i="13" s="1"/>
  <c r="T81" i="13"/>
  <c r="BN81" i="13" s="1"/>
  <c r="T80" i="13"/>
  <c r="BN80" i="13" s="1"/>
  <c r="T78" i="13"/>
  <c r="T84" i="11"/>
  <c r="BN84" i="11" s="1"/>
  <c r="T83" i="11"/>
  <c r="BN83" i="11" s="1"/>
  <c r="T82" i="11"/>
  <c r="BN82" i="11" s="1"/>
  <c r="T81" i="11"/>
  <c r="BN81" i="11" s="1"/>
  <c r="T80" i="11"/>
  <c r="BN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N85" i="13" l="1"/>
  <c r="BN85" i="11"/>
  <c r="T85" i="11"/>
  <c r="T85" i="13"/>
  <c r="T98" i="15"/>
  <c r="BN98" i="15" s="1"/>
  <c r="T97" i="15"/>
  <c r="BN97" i="15" s="1"/>
  <c r="T96" i="15"/>
  <c r="BN96" i="15" s="1"/>
  <c r="T95" i="15"/>
  <c r="BN95" i="15" s="1"/>
  <c r="T94" i="15"/>
  <c r="BN94" i="15" s="1"/>
  <c r="T98" i="14"/>
  <c r="BN98" i="14" s="1"/>
  <c r="T97" i="14"/>
  <c r="BN97" i="14" s="1"/>
  <c r="T96" i="14"/>
  <c r="BN96" i="14" s="1"/>
  <c r="T95" i="14"/>
  <c r="BN95" i="14" s="1"/>
  <c r="T94" i="14"/>
  <c r="BN94" i="14" s="1"/>
  <c r="BN99" i="14" l="1"/>
  <c r="BN99" i="15"/>
  <c r="T157" i="14"/>
  <c r="BN157" i="14" s="1"/>
  <c r="T157" i="15"/>
  <c r="BN157" i="15" s="1"/>
  <c r="T115" i="15"/>
  <c r="BN115" i="15" s="1"/>
  <c r="T116" i="15"/>
  <c r="BN116" i="15" s="1"/>
  <c r="T158" i="15"/>
  <c r="BN158" i="15" s="1"/>
  <c r="T117" i="15"/>
  <c r="BN117" i="15" s="1"/>
  <c r="T159" i="15"/>
  <c r="BN159" i="15" s="1"/>
  <c r="T118" i="15"/>
  <c r="BN118" i="15" s="1"/>
  <c r="T160" i="15"/>
  <c r="BN160" i="15" s="1"/>
  <c r="T116" i="14"/>
  <c r="BN116" i="14" s="1"/>
  <c r="T158" i="14"/>
  <c r="BN158" i="14" s="1"/>
  <c r="T119" i="15"/>
  <c r="BN119" i="15" s="1"/>
  <c r="T161" i="15"/>
  <c r="BN161" i="15" s="1"/>
  <c r="T117" i="14"/>
  <c r="BN117" i="14" s="1"/>
  <c r="T159" i="14"/>
  <c r="BN159" i="14" s="1"/>
  <c r="T118" i="14"/>
  <c r="BN118" i="14" s="1"/>
  <c r="T160" i="14"/>
  <c r="BN160" i="14" s="1"/>
  <c r="T119" i="14"/>
  <c r="BN119" i="14" s="1"/>
  <c r="T161" i="14"/>
  <c r="BN161" i="14" s="1"/>
  <c r="T115" i="14"/>
  <c r="BN115" i="14" s="1"/>
  <c r="T99" i="14"/>
  <c r="T162" i="14" s="1"/>
  <c r="BN162" i="14" s="1"/>
  <c r="T99" i="15"/>
  <c r="T162" i="15" s="1"/>
  <c r="BN162" i="15" s="1"/>
  <c r="BN120" i="14" l="1"/>
  <c r="BN120" i="15"/>
  <c r="T120" i="15"/>
  <c r="T120" i="14"/>
  <c r="S84" i="11" l="1"/>
  <c r="BM84" i="11" s="1"/>
  <c r="S83" i="11"/>
  <c r="BM83" i="11" s="1"/>
  <c r="S82" i="11"/>
  <c r="BM82" i="11" s="1"/>
  <c r="S81" i="11"/>
  <c r="BM81" i="11" s="1"/>
  <c r="S80" i="11"/>
  <c r="BM80" i="11" s="1"/>
  <c r="S92" i="11"/>
  <c r="S84" i="13"/>
  <c r="BM84" i="13" s="1"/>
  <c r="S83" i="13"/>
  <c r="BM83" i="13" s="1"/>
  <c r="S82" i="13"/>
  <c r="BM82" i="13" s="1"/>
  <c r="S81" i="13"/>
  <c r="BM81" i="13" s="1"/>
  <c r="S80" i="13"/>
  <c r="BM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M85" i="11" l="1"/>
  <c r="BM85" i="13"/>
  <c r="S85" i="11"/>
  <c r="S85" i="13"/>
  <c r="BA154" i="11"/>
  <c r="BA153" i="11"/>
  <c r="BA152" i="11"/>
  <c r="BA151" i="11"/>
  <c r="BA150" i="11"/>
  <c r="BA147" i="11"/>
  <c r="BA146" i="11"/>
  <c r="BA145" i="11"/>
  <c r="BA144" i="11"/>
  <c r="BA143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91" i="11"/>
  <c r="BA90" i="11"/>
  <c r="BA89" i="11"/>
  <c r="BA88" i="11"/>
  <c r="BA87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S113" i="11"/>
  <c r="S106" i="11"/>
  <c r="S99" i="11"/>
  <c r="S162" i="11" s="1"/>
  <c r="BM162" i="11" s="1"/>
  <c r="BA154" i="13"/>
  <c r="BA153" i="13"/>
  <c r="BA152" i="13"/>
  <c r="BA151" i="13"/>
  <c r="BA150" i="13"/>
  <c r="BA147" i="13"/>
  <c r="BA146" i="13"/>
  <c r="BA145" i="13"/>
  <c r="BA144" i="13"/>
  <c r="BA143" i="13"/>
  <c r="BA133" i="13"/>
  <c r="BA132" i="13"/>
  <c r="BA131" i="13"/>
  <c r="BA130" i="13"/>
  <c r="BA129" i="13"/>
  <c r="BA126" i="13"/>
  <c r="BA125" i="13"/>
  <c r="BA124" i="13"/>
  <c r="BA123" i="13"/>
  <c r="BA122" i="13"/>
  <c r="BA112" i="13"/>
  <c r="BA111" i="13"/>
  <c r="BA110" i="13"/>
  <c r="BA109" i="13"/>
  <c r="BA108" i="13"/>
  <c r="BA105" i="13"/>
  <c r="BA104" i="13"/>
  <c r="BA103" i="13"/>
  <c r="BA102" i="13"/>
  <c r="BA101" i="13"/>
  <c r="BA98" i="13"/>
  <c r="BA97" i="13"/>
  <c r="BA96" i="13"/>
  <c r="BA95" i="13"/>
  <c r="BA94" i="13"/>
  <c r="BA91" i="13"/>
  <c r="BA90" i="13"/>
  <c r="BA89" i="13"/>
  <c r="BA88" i="13"/>
  <c r="BA87" i="13"/>
  <c r="BA77" i="13"/>
  <c r="BA76" i="13"/>
  <c r="BA75" i="13"/>
  <c r="BA74" i="13"/>
  <c r="BA73" i="13"/>
  <c r="BA70" i="13"/>
  <c r="BA69" i="13"/>
  <c r="BA68" i="13"/>
  <c r="BA67" i="13"/>
  <c r="BA66" i="13"/>
  <c r="BA63" i="13"/>
  <c r="BA62" i="13"/>
  <c r="BA61" i="13"/>
  <c r="BA60" i="13"/>
  <c r="BA59" i="13"/>
  <c r="BA56" i="13"/>
  <c r="BA55" i="13"/>
  <c r="BA54" i="13"/>
  <c r="BA53" i="13"/>
  <c r="BA52" i="13"/>
  <c r="BA49" i="13"/>
  <c r="BA48" i="13"/>
  <c r="BA47" i="13"/>
  <c r="BA46" i="13"/>
  <c r="BA45" i="13"/>
  <c r="BA42" i="13"/>
  <c r="BA41" i="13"/>
  <c r="BA40" i="13"/>
  <c r="BA39" i="13"/>
  <c r="BA38" i="13"/>
  <c r="BA35" i="13"/>
  <c r="BA34" i="13"/>
  <c r="BA33" i="13"/>
  <c r="BA32" i="13"/>
  <c r="BA31" i="13"/>
  <c r="BA28" i="13"/>
  <c r="BA27" i="13"/>
  <c r="BA26" i="13"/>
  <c r="BA25" i="13"/>
  <c r="BA24" i="13"/>
  <c r="BA21" i="13"/>
  <c r="BA20" i="13"/>
  <c r="BA19" i="13"/>
  <c r="BA18" i="13"/>
  <c r="BA17" i="13"/>
  <c r="BA14" i="13"/>
  <c r="BA13" i="13"/>
  <c r="BA12" i="13"/>
  <c r="BA11" i="13"/>
  <c r="BA10" i="13"/>
  <c r="S119" i="13"/>
  <c r="BM119" i="13" s="1"/>
  <c r="S118" i="13"/>
  <c r="BM118" i="13" s="1"/>
  <c r="S117" i="13"/>
  <c r="BM117" i="13" s="1"/>
  <c r="S116" i="13"/>
  <c r="BM116" i="13" s="1"/>
  <c r="S115" i="13"/>
  <c r="BM115" i="13" s="1"/>
  <c r="S113" i="13"/>
  <c r="S106" i="13"/>
  <c r="S99" i="13"/>
  <c r="S162" i="13" s="1"/>
  <c r="BM162" i="13" s="1"/>
  <c r="BA154" i="14"/>
  <c r="BA153" i="14"/>
  <c r="BA152" i="14"/>
  <c r="BA151" i="14"/>
  <c r="BA150" i="14"/>
  <c r="BA147" i="14"/>
  <c r="BA146" i="14"/>
  <c r="BA145" i="14"/>
  <c r="BA144" i="14"/>
  <c r="BA143" i="14"/>
  <c r="BA133" i="14"/>
  <c r="BA132" i="14"/>
  <c r="BA131" i="14"/>
  <c r="BA130" i="14"/>
  <c r="BA129" i="14"/>
  <c r="BA126" i="14"/>
  <c r="BA125" i="14"/>
  <c r="BA124" i="14"/>
  <c r="BA123" i="14"/>
  <c r="BA122" i="14"/>
  <c r="BA112" i="14"/>
  <c r="BA111" i="14"/>
  <c r="BA110" i="14"/>
  <c r="BA109" i="14"/>
  <c r="BA108" i="14"/>
  <c r="BA105" i="14"/>
  <c r="BA104" i="14"/>
  <c r="BA103" i="14"/>
  <c r="BA102" i="14"/>
  <c r="BA101" i="14"/>
  <c r="BA91" i="14"/>
  <c r="BA90" i="14"/>
  <c r="BA89" i="14"/>
  <c r="BA88" i="14"/>
  <c r="BA87" i="14"/>
  <c r="BA84" i="14"/>
  <c r="BA83" i="14"/>
  <c r="BA82" i="14"/>
  <c r="BA81" i="14"/>
  <c r="BA80" i="14"/>
  <c r="BA77" i="14"/>
  <c r="BA76" i="14"/>
  <c r="BA75" i="14"/>
  <c r="BA74" i="14"/>
  <c r="BA73" i="14"/>
  <c r="BA70" i="14"/>
  <c r="BA69" i="14"/>
  <c r="BA68" i="14"/>
  <c r="BA67" i="14"/>
  <c r="BA66" i="14"/>
  <c r="BA63" i="14"/>
  <c r="BA62" i="14"/>
  <c r="BA61" i="14"/>
  <c r="BA60" i="14"/>
  <c r="BA59" i="14"/>
  <c r="BA56" i="14"/>
  <c r="BA55" i="14"/>
  <c r="BA54" i="14"/>
  <c r="BA53" i="14"/>
  <c r="BA52" i="14"/>
  <c r="BA49" i="14"/>
  <c r="BA48" i="14"/>
  <c r="BA47" i="14"/>
  <c r="BA46" i="14"/>
  <c r="BA45" i="14"/>
  <c r="BA42" i="14"/>
  <c r="BA41" i="14"/>
  <c r="BA40" i="14"/>
  <c r="BA39" i="14"/>
  <c r="BA38" i="14"/>
  <c r="BA35" i="14"/>
  <c r="BA34" i="14"/>
  <c r="BA33" i="14"/>
  <c r="BA32" i="14"/>
  <c r="BA31" i="14"/>
  <c r="BA28" i="14"/>
  <c r="BA27" i="14"/>
  <c r="BA26" i="14"/>
  <c r="BA25" i="14"/>
  <c r="BA24" i="14"/>
  <c r="BA21" i="14"/>
  <c r="BA20" i="14"/>
  <c r="BA19" i="14"/>
  <c r="BA18" i="14"/>
  <c r="BA17" i="14"/>
  <c r="BA14" i="14"/>
  <c r="BA13" i="14"/>
  <c r="BA12" i="14"/>
  <c r="BA11" i="14"/>
  <c r="BA10" i="14"/>
  <c r="S98" i="14"/>
  <c r="BM98" i="14" s="1"/>
  <c r="S97" i="14"/>
  <c r="BM97" i="14" s="1"/>
  <c r="S96" i="14"/>
  <c r="S95" i="14"/>
  <c r="S94" i="14"/>
  <c r="BA154" i="15"/>
  <c r="BA153" i="15"/>
  <c r="BA152" i="15"/>
  <c r="BA151" i="15"/>
  <c r="BA150" i="15"/>
  <c r="BA147" i="15"/>
  <c r="BA146" i="15"/>
  <c r="BA145" i="15"/>
  <c r="BA144" i="15"/>
  <c r="BA143" i="15"/>
  <c r="BA133" i="15"/>
  <c r="BA132" i="15"/>
  <c r="BA131" i="15"/>
  <c r="BA130" i="15"/>
  <c r="BA129" i="15"/>
  <c r="BA126" i="15"/>
  <c r="BA125" i="15"/>
  <c r="BA124" i="15"/>
  <c r="BA123" i="15"/>
  <c r="BA122" i="15"/>
  <c r="BA112" i="15"/>
  <c r="BA111" i="15"/>
  <c r="BA110" i="15"/>
  <c r="BA109" i="15"/>
  <c r="BA108" i="15"/>
  <c r="BA105" i="15"/>
  <c r="BA104" i="15"/>
  <c r="BA103" i="15"/>
  <c r="BA102" i="15"/>
  <c r="BA101" i="15"/>
  <c r="BA91" i="15"/>
  <c r="BA90" i="15"/>
  <c r="BA89" i="15"/>
  <c r="BA88" i="15"/>
  <c r="BA87" i="15"/>
  <c r="BA84" i="15"/>
  <c r="BA83" i="15"/>
  <c r="BA82" i="15"/>
  <c r="BA81" i="15"/>
  <c r="BA80" i="15"/>
  <c r="BA77" i="15"/>
  <c r="BA76" i="15"/>
  <c r="BA75" i="15"/>
  <c r="BA74" i="15"/>
  <c r="BA73" i="15"/>
  <c r="BA70" i="15"/>
  <c r="BA69" i="15"/>
  <c r="BA68" i="15"/>
  <c r="BA67" i="15"/>
  <c r="BA66" i="15"/>
  <c r="BA63" i="15"/>
  <c r="BA62" i="15"/>
  <c r="BA61" i="15"/>
  <c r="BA60" i="15"/>
  <c r="BA59" i="15"/>
  <c r="BA56" i="15"/>
  <c r="BA55" i="15"/>
  <c r="BA54" i="15"/>
  <c r="BA53" i="15"/>
  <c r="BA52" i="15"/>
  <c r="BA49" i="15"/>
  <c r="BA48" i="15"/>
  <c r="BA47" i="15"/>
  <c r="BA46" i="15"/>
  <c r="BA45" i="15"/>
  <c r="BA42" i="15"/>
  <c r="BA41" i="15"/>
  <c r="BA40" i="15"/>
  <c r="BA39" i="15"/>
  <c r="BA38" i="15"/>
  <c r="BA35" i="15"/>
  <c r="BA34" i="15"/>
  <c r="BA33" i="15"/>
  <c r="BA32" i="15"/>
  <c r="BA31" i="15"/>
  <c r="BA28" i="15"/>
  <c r="BA27" i="15"/>
  <c r="BA26" i="15"/>
  <c r="BA25" i="15"/>
  <c r="BA24" i="15"/>
  <c r="BA21" i="15"/>
  <c r="BA20" i="15"/>
  <c r="BA19" i="15"/>
  <c r="BA18" i="15"/>
  <c r="BA17" i="15"/>
  <c r="BA14" i="15"/>
  <c r="BA13" i="15"/>
  <c r="BA12" i="15"/>
  <c r="BA11" i="15"/>
  <c r="BA10" i="15"/>
  <c r="S98" i="15"/>
  <c r="BM98" i="15" s="1"/>
  <c r="S97" i="15"/>
  <c r="S96" i="15"/>
  <c r="BM96" i="15" s="1"/>
  <c r="S95" i="15"/>
  <c r="BM95" i="15" s="1"/>
  <c r="S94" i="15"/>
  <c r="BM120" i="13" l="1"/>
  <c r="S159" i="14"/>
  <c r="BM159" i="14" s="1"/>
  <c r="BM96" i="14"/>
  <c r="S157" i="14"/>
  <c r="BM157" i="14" s="1"/>
  <c r="BM94" i="14"/>
  <c r="S158" i="14"/>
  <c r="BM158" i="14" s="1"/>
  <c r="BM95" i="14"/>
  <c r="S160" i="15"/>
  <c r="BM160" i="15" s="1"/>
  <c r="BM97" i="15"/>
  <c r="S157" i="15"/>
  <c r="BM157" i="15" s="1"/>
  <c r="BM94" i="15"/>
  <c r="S119" i="15"/>
  <c r="BM119" i="15" s="1"/>
  <c r="S161" i="15"/>
  <c r="BM161" i="15" s="1"/>
  <c r="S116" i="15"/>
  <c r="BM116" i="15" s="1"/>
  <c r="S158" i="15"/>
  <c r="BM158" i="15" s="1"/>
  <c r="S118" i="14"/>
  <c r="BM118" i="14" s="1"/>
  <c r="S160" i="14"/>
  <c r="BM160" i="14" s="1"/>
  <c r="S117" i="15"/>
  <c r="BM117" i="15" s="1"/>
  <c r="S159" i="15"/>
  <c r="BM159" i="15" s="1"/>
  <c r="S119" i="14"/>
  <c r="BM119" i="14" s="1"/>
  <c r="S161" i="14"/>
  <c r="BM161" i="14" s="1"/>
  <c r="S115" i="14"/>
  <c r="BM115" i="14" s="1"/>
  <c r="S99" i="14"/>
  <c r="S162" i="14" s="1"/>
  <c r="BM162" i="14" s="1"/>
  <c r="S115" i="15"/>
  <c r="BM115" i="15" s="1"/>
  <c r="S99" i="15"/>
  <c r="S162" i="15" s="1"/>
  <c r="BM162" i="15" s="1"/>
  <c r="BA50" i="15"/>
  <c r="BA22" i="15"/>
  <c r="BA78" i="15"/>
  <c r="BA127" i="11"/>
  <c r="BA134" i="15"/>
  <c r="BA106" i="15"/>
  <c r="S120" i="13"/>
  <c r="BA15" i="11"/>
  <c r="BA43" i="11"/>
  <c r="BA71" i="11"/>
  <c r="BA99" i="11"/>
  <c r="BA36" i="11"/>
  <c r="BA64" i="11"/>
  <c r="BA92" i="11"/>
  <c r="BA155" i="11"/>
  <c r="BA22" i="11"/>
  <c r="BA50" i="11"/>
  <c r="BA78" i="11"/>
  <c r="BA106" i="11"/>
  <c r="BA134" i="11"/>
  <c r="BA29" i="11"/>
  <c r="BA57" i="11"/>
  <c r="BA113" i="11"/>
  <c r="BA148" i="11"/>
  <c r="BA106" i="13"/>
  <c r="BA134" i="13"/>
  <c r="BA148" i="13"/>
  <c r="BA113" i="13"/>
  <c r="BA92" i="13"/>
  <c r="BA22" i="13"/>
  <c r="BA29" i="13"/>
  <c r="BA50" i="13"/>
  <c r="BA57" i="13"/>
  <c r="BA15" i="13"/>
  <c r="BA36" i="13"/>
  <c r="BA43" i="13"/>
  <c r="BA64" i="13"/>
  <c r="BA71" i="13"/>
  <c r="BA99" i="13"/>
  <c r="BA78" i="13"/>
  <c r="BA127" i="13"/>
  <c r="BA155" i="13"/>
  <c r="S116" i="14"/>
  <c r="BM116" i="14" s="1"/>
  <c r="BA15" i="14"/>
  <c r="BA36" i="14"/>
  <c r="BA43" i="14"/>
  <c r="BA64" i="14"/>
  <c r="BA71" i="14"/>
  <c r="BA92" i="14"/>
  <c r="BA127" i="14"/>
  <c r="BA155" i="14"/>
  <c r="S117" i="14"/>
  <c r="BM117" i="14" s="1"/>
  <c r="BA22" i="14"/>
  <c r="BA29" i="14"/>
  <c r="BA50" i="14"/>
  <c r="BA57" i="14"/>
  <c r="BA78" i="14"/>
  <c r="BA85" i="14"/>
  <c r="BA106" i="14"/>
  <c r="BA113" i="14"/>
  <c r="BA134" i="14"/>
  <c r="BA148" i="14"/>
  <c r="S118" i="15"/>
  <c r="BM118" i="15" s="1"/>
  <c r="BA29" i="15"/>
  <c r="BA57" i="15"/>
  <c r="BA85" i="15"/>
  <c r="BA113" i="15"/>
  <c r="BA148" i="15"/>
  <c r="BA36" i="15"/>
  <c r="BA64" i="15"/>
  <c r="BA92" i="15"/>
  <c r="BA155" i="15"/>
  <c r="BA15" i="15"/>
  <c r="BA43" i="15"/>
  <c r="BA71" i="15"/>
  <c r="BA127" i="15"/>
  <c r="R84" i="11"/>
  <c r="BL84" i="11" s="1"/>
  <c r="R83" i="11"/>
  <c r="BL83" i="11" s="1"/>
  <c r="R82" i="11"/>
  <c r="BL82" i="11" s="1"/>
  <c r="R81" i="11"/>
  <c r="BL81" i="11" s="1"/>
  <c r="R80" i="11"/>
  <c r="BL80" i="11" s="1"/>
  <c r="R84" i="13"/>
  <c r="BL84" i="13" s="1"/>
  <c r="R83" i="13"/>
  <c r="BL83" i="13" s="1"/>
  <c r="R82" i="13"/>
  <c r="BL82" i="13" s="1"/>
  <c r="R81" i="13"/>
  <c r="BL81" i="13" s="1"/>
  <c r="R80" i="13"/>
  <c r="BL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M99" i="15" l="1"/>
  <c r="BM99" i="14"/>
  <c r="BM120" i="14"/>
  <c r="BM120" i="15"/>
  <c r="BL85" i="13"/>
  <c r="BL85" i="11"/>
  <c r="S120" i="15"/>
  <c r="S120" i="14"/>
  <c r="R85" i="11"/>
  <c r="R85" i="13"/>
  <c r="AZ154" i="11"/>
  <c r="AZ153" i="11"/>
  <c r="AZ152" i="11"/>
  <c r="AZ151" i="11"/>
  <c r="AZ150" i="11"/>
  <c r="AZ147" i="11"/>
  <c r="AZ146" i="11"/>
  <c r="AZ145" i="11"/>
  <c r="AZ144" i="11"/>
  <c r="AZ143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91" i="11"/>
  <c r="AZ90" i="11"/>
  <c r="AZ89" i="11"/>
  <c r="AZ88" i="11"/>
  <c r="AZ87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AZ154" i="13"/>
  <c r="AZ153" i="13"/>
  <c r="AZ152" i="13"/>
  <c r="AZ151" i="13"/>
  <c r="AZ150" i="13"/>
  <c r="AZ147" i="13"/>
  <c r="AZ146" i="13"/>
  <c r="AZ145" i="13"/>
  <c r="AZ144" i="13"/>
  <c r="AZ143" i="13"/>
  <c r="AZ133" i="13"/>
  <c r="AZ132" i="13"/>
  <c r="AZ131" i="13"/>
  <c r="AZ130" i="13"/>
  <c r="AZ129" i="13"/>
  <c r="AZ126" i="13"/>
  <c r="AZ125" i="13"/>
  <c r="AZ124" i="13"/>
  <c r="AZ123" i="13"/>
  <c r="AZ122" i="13"/>
  <c r="AZ112" i="13"/>
  <c r="AZ111" i="13"/>
  <c r="AZ110" i="13"/>
  <c r="AZ109" i="13"/>
  <c r="AZ108" i="13"/>
  <c r="AZ105" i="13"/>
  <c r="AZ104" i="13"/>
  <c r="AZ103" i="13"/>
  <c r="AZ102" i="13"/>
  <c r="AZ101" i="13"/>
  <c r="AZ98" i="13"/>
  <c r="AZ97" i="13"/>
  <c r="AZ96" i="13"/>
  <c r="AZ95" i="13"/>
  <c r="AZ94" i="13"/>
  <c r="AZ91" i="13"/>
  <c r="AZ90" i="13"/>
  <c r="AZ89" i="13"/>
  <c r="AZ88" i="13"/>
  <c r="AZ87" i="13"/>
  <c r="AZ77" i="13"/>
  <c r="AZ76" i="13"/>
  <c r="AZ75" i="13"/>
  <c r="AZ74" i="13"/>
  <c r="AZ73" i="13"/>
  <c r="AZ70" i="13"/>
  <c r="AZ69" i="13"/>
  <c r="AZ68" i="13"/>
  <c r="AZ67" i="13"/>
  <c r="AZ66" i="13"/>
  <c r="AZ63" i="13"/>
  <c r="AZ62" i="13"/>
  <c r="AZ61" i="13"/>
  <c r="AZ60" i="13"/>
  <c r="AZ59" i="13"/>
  <c r="AZ56" i="13"/>
  <c r="AZ55" i="13"/>
  <c r="AZ54" i="13"/>
  <c r="AZ53" i="13"/>
  <c r="AZ52" i="13"/>
  <c r="AZ49" i="13"/>
  <c r="AZ48" i="13"/>
  <c r="AZ47" i="13"/>
  <c r="AZ46" i="13"/>
  <c r="AZ45" i="13"/>
  <c r="AZ42" i="13"/>
  <c r="AZ41" i="13"/>
  <c r="AZ40" i="13"/>
  <c r="AZ39" i="13"/>
  <c r="AZ38" i="13"/>
  <c r="AZ35" i="13"/>
  <c r="AZ34" i="13"/>
  <c r="AZ33" i="13"/>
  <c r="AZ32" i="13"/>
  <c r="AZ31" i="13"/>
  <c r="AZ28" i="13"/>
  <c r="AZ27" i="13"/>
  <c r="AZ26" i="13"/>
  <c r="AZ25" i="13"/>
  <c r="AZ24" i="13"/>
  <c r="AZ21" i="13"/>
  <c r="AZ20" i="13"/>
  <c r="AZ19" i="13"/>
  <c r="AZ18" i="13"/>
  <c r="AZ17" i="13"/>
  <c r="AZ14" i="13"/>
  <c r="AZ13" i="13"/>
  <c r="AZ12" i="13"/>
  <c r="AZ11" i="13"/>
  <c r="AZ10" i="13"/>
  <c r="AZ154" i="15"/>
  <c r="AZ153" i="15"/>
  <c r="AZ152" i="15"/>
  <c r="AZ151" i="15"/>
  <c r="AZ150" i="15"/>
  <c r="AZ147" i="15"/>
  <c r="AZ146" i="15"/>
  <c r="AZ145" i="15"/>
  <c r="AZ144" i="15"/>
  <c r="AZ143" i="15"/>
  <c r="AZ133" i="15"/>
  <c r="AZ132" i="15"/>
  <c r="AZ131" i="15"/>
  <c r="AZ130" i="15"/>
  <c r="AZ129" i="15"/>
  <c r="AZ126" i="15"/>
  <c r="AZ125" i="15"/>
  <c r="AZ124" i="15"/>
  <c r="AZ123" i="15"/>
  <c r="AZ122" i="15"/>
  <c r="AZ112" i="15"/>
  <c r="AZ111" i="15"/>
  <c r="AZ110" i="15"/>
  <c r="AZ109" i="15"/>
  <c r="AZ108" i="15"/>
  <c r="AZ105" i="15"/>
  <c r="AZ104" i="15"/>
  <c r="AZ103" i="15"/>
  <c r="AZ102" i="15"/>
  <c r="AZ101" i="15"/>
  <c r="AZ91" i="15"/>
  <c r="AZ90" i="15"/>
  <c r="AZ89" i="15"/>
  <c r="AZ88" i="15"/>
  <c r="AZ87" i="15"/>
  <c r="AZ84" i="15"/>
  <c r="AZ83" i="15"/>
  <c r="AZ82" i="15"/>
  <c r="AZ81" i="15"/>
  <c r="AZ80" i="15"/>
  <c r="AZ77" i="15"/>
  <c r="AZ76" i="15"/>
  <c r="AZ75" i="15"/>
  <c r="AZ74" i="15"/>
  <c r="AZ73" i="15"/>
  <c r="AZ70" i="15"/>
  <c r="AZ69" i="15"/>
  <c r="AZ68" i="15"/>
  <c r="AZ67" i="15"/>
  <c r="AZ66" i="15"/>
  <c r="AZ63" i="15"/>
  <c r="AZ62" i="15"/>
  <c r="AZ61" i="15"/>
  <c r="AZ60" i="15"/>
  <c r="AZ59" i="15"/>
  <c r="AZ56" i="15"/>
  <c r="AZ55" i="15"/>
  <c r="AZ54" i="15"/>
  <c r="AZ53" i="15"/>
  <c r="AZ52" i="15"/>
  <c r="AZ49" i="15"/>
  <c r="AZ48" i="15"/>
  <c r="AZ47" i="15"/>
  <c r="AZ46" i="15"/>
  <c r="AZ45" i="15"/>
  <c r="AZ42" i="15"/>
  <c r="AZ41" i="15"/>
  <c r="AZ40" i="15"/>
  <c r="AZ39" i="15"/>
  <c r="AZ38" i="15"/>
  <c r="AZ35" i="15"/>
  <c r="AZ34" i="15"/>
  <c r="AZ33" i="15"/>
  <c r="AZ32" i="15"/>
  <c r="AZ31" i="15"/>
  <c r="AZ28" i="15"/>
  <c r="AZ27" i="15"/>
  <c r="AZ26" i="15"/>
  <c r="AZ25" i="15"/>
  <c r="AZ24" i="15"/>
  <c r="AZ21" i="15"/>
  <c r="AZ20" i="15"/>
  <c r="AZ19" i="15"/>
  <c r="AZ18" i="15"/>
  <c r="AZ17" i="15"/>
  <c r="AZ14" i="15"/>
  <c r="AZ13" i="15"/>
  <c r="AZ12" i="15"/>
  <c r="AZ11" i="15"/>
  <c r="AZ10" i="15"/>
  <c r="AZ154" i="14"/>
  <c r="AZ153" i="14"/>
  <c r="AZ152" i="14"/>
  <c r="AZ151" i="14"/>
  <c r="AZ150" i="14"/>
  <c r="AZ147" i="14"/>
  <c r="AZ146" i="14"/>
  <c r="AZ145" i="14"/>
  <c r="AZ144" i="14"/>
  <c r="AZ143" i="14"/>
  <c r="AZ133" i="14"/>
  <c r="AZ132" i="14"/>
  <c r="AZ131" i="14"/>
  <c r="AZ130" i="14"/>
  <c r="AZ129" i="14"/>
  <c r="AZ126" i="14"/>
  <c r="AZ125" i="14"/>
  <c r="AZ124" i="14"/>
  <c r="AZ123" i="14"/>
  <c r="AZ122" i="14"/>
  <c r="AZ112" i="14"/>
  <c r="AZ111" i="14"/>
  <c r="AZ110" i="14"/>
  <c r="AZ109" i="14"/>
  <c r="AZ108" i="14"/>
  <c r="AZ105" i="14"/>
  <c r="AZ104" i="14"/>
  <c r="AZ103" i="14"/>
  <c r="AZ102" i="14"/>
  <c r="AZ101" i="14"/>
  <c r="AZ91" i="14"/>
  <c r="AZ90" i="14"/>
  <c r="AZ89" i="14"/>
  <c r="AZ88" i="14"/>
  <c r="AZ87" i="14"/>
  <c r="AZ84" i="14"/>
  <c r="AZ83" i="14"/>
  <c r="AZ82" i="14"/>
  <c r="AZ81" i="14"/>
  <c r="AZ80" i="14"/>
  <c r="AZ77" i="14"/>
  <c r="AZ76" i="14"/>
  <c r="AZ75" i="14"/>
  <c r="AZ74" i="14"/>
  <c r="AZ73" i="14"/>
  <c r="AZ70" i="14"/>
  <c r="AZ69" i="14"/>
  <c r="AZ68" i="14"/>
  <c r="AZ67" i="14"/>
  <c r="AZ66" i="14"/>
  <c r="AZ63" i="14"/>
  <c r="AZ62" i="14"/>
  <c r="AZ61" i="14"/>
  <c r="AZ60" i="14"/>
  <c r="AZ59" i="14"/>
  <c r="AZ56" i="14"/>
  <c r="AZ55" i="14"/>
  <c r="AZ54" i="14"/>
  <c r="AZ53" i="14"/>
  <c r="AZ52" i="14"/>
  <c r="AZ49" i="14"/>
  <c r="AZ48" i="14"/>
  <c r="AZ47" i="14"/>
  <c r="AZ46" i="14"/>
  <c r="AZ45" i="14"/>
  <c r="AZ42" i="14"/>
  <c r="AZ41" i="14"/>
  <c r="AZ40" i="14"/>
  <c r="AZ39" i="14"/>
  <c r="AZ38" i="14"/>
  <c r="AZ35" i="14"/>
  <c r="AZ34" i="14"/>
  <c r="AZ33" i="14"/>
  <c r="AZ32" i="14"/>
  <c r="AZ31" i="14"/>
  <c r="AZ28" i="14"/>
  <c r="AZ27" i="14"/>
  <c r="AZ26" i="14"/>
  <c r="AZ25" i="14"/>
  <c r="AZ24" i="14"/>
  <c r="AZ21" i="14"/>
  <c r="AZ20" i="14"/>
  <c r="AZ19" i="14"/>
  <c r="AZ18" i="14"/>
  <c r="AZ17" i="14"/>
  <c r="AZ14" i="14"/>
  <c r="AZ13" i="14"/>
  <c r="AZ12" i="14"/>
  <c r="AZ11" i="14"/>
  <c r="AZ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L119" i="13" s="1"/>
  <c r="Q119" i="13"/>
  <c r="BK119" i="13" s="1"/>
  <c r="P119" i="13"/>
  <c r="BJ119" i="13" s="1"/>
  <c r="R118" i="13"/>
  <c r="BL118" i="13" s="1"/>
  <c r="Q118" i="13"/>
  <c r="BK118" i="13" s="1"/>
  <c r="P118" i="13"/>
  <c r="BJ118" i="13" s="1"/>
  <c r="R117" i="13"/>
  <c r="BL117" i="13" s="1"/>
  <c r="Q117" i="13"/>
  <c r="BK117" i="13" s="1"/>
  <c r="P117" i="13"/>
  <c r="BJ117" i="13" s="1"/>
  <c r="R116" i="13"/>
  <c r="BL116" i="13" s="1"/>
  <c r="Q116" i="13"/>
  <c r="BK116" i="13" s="1"/>
  <c r="P116" i="13"/>
  <c r="BJ116" i="13" s="1"/>
  <c r="R115" i="13"/>
  <c r="BL115" i="13" s="1"/>
  <c r="Q115" i="13"/>
  <c r="BK115" i="13" s="1"/>
  <c r="P115" i="13"/>
  <c r="BJ115" i="13" s="1"/>
  <c r="R113" i="13"/>
  <c r="R106" i="13"/>
  <c r="R99" i="13"/>
  <c r="R98" i="14"/>
  <c r="Q98" i="14"/>
  <c r="BK98" i="14" s="1"/>
  <c r="R97" i="14"/>
  <c r="Q97" i="14"/>
  <c r="BK97" i="14" s="1"/>
  <c r="R96" i="14"/>
  <c r="BL96" i="14" s="1"/>
  <c r="Q96" i="14"/>
  <c r="BK96" i="14" s="1"/>
  <c r="R95" i="14"/>
  <c r="BL95" i="14" s="1"/>
  <c r="Q95" i="14"/>
  <c r="BK95" i="14" s="1"/>
  <c r="R94" i="14"/>
  <c r="Q94" i="14"/>
  <c r="R98" i="15"/>
  <c r="R97" i="15"/>
  <c r="BL97" i="15" s="1"/>
  <c r="R96" i="15"/>
  <c r="BL96" i="15" s="1"/>
  <c r="R95" i="15"/>
  <c r="BL95" i="15" s="1"/>
  <c r="R94" i="15"/>
  <c r="R157" i="14" l="1"/>
  <c r="BL157" i="14" s="1"/>
  <c r="BL94" i="14"/>
  <c r="R161" i="14"/>
  <c r="BL161" i="14" s="1"/>
  <c r="BL98" i="14"/>
  <c r="BL120" i="13"/>
  <c r="R157" i="15"/>
  <c r="BL157" i="15" s="1"/>
  <c r="BL94" i="15"/>
  <c r="R161" i="15"/>
  <c r="BL161" i="15" s="1"/>
  <c r="BL98" i="15"/>
  <c r="R160" i="14"/>
  <c r="BL160" i="14" s="1"/>
  <c r="BL97" i="14"/>
  <c r="Q157" i="14"/>
  <c r="BK157" i="14" s="1"/>
  <c r="BK94" i="14"/>
  <c r="BK99" i="14" s="1"/>
  <c r="BK120" i="13"/>
  <c r="BJ120" i="13"/>
  <c r="R117" i="15"/>
  <c r="BL117" i="15" s="1"/>
  <c r="R159" i="15"/>
  <c r="BL159" i="15" s="1"/>
  <c r="R117" i="14"/>
  <c r="BL117" i="14" s="1"/>
  <c r="R159" i="14"/>
  <c r="BL159" i="14" s="1"/>
  <c r="R118" i="15"/>
  <c r="BL118" i="15" s="1"/>
  <c r="R160" i="15"/>
  <c r="BL160" i="15" s="1"/>
  <c r="Q118" i="14"/>
  <c r="BK118" i="14" s="1"/>
  <c r="Q160" i="14"/>
  <c r="BK160" i="14" s="1"/>
  <c r="Q119" i="14"/>
  <c r="BK119" i="14" s="1"/>
  <c r="Q161" i="14"/>
  <c r="BK161" i="14" s="1"/>
  <c r="R116" i="14"/>
  <c r="BL116" i="14" s="1"/>
  <c r="R158" i="14"/>
  <c r="BL158" i="14" s="1"/>
  <c r="Q116" i="14"/>
  <c r="BK116" i="14" s="1"/>
  <c r="Q158" i="14"/>
  <c r="BK158" i="14" s="1"/>
  <c r="R116" i="15"/>
  <c r="BL116" i="15" s="1"/>
  <c r="R158" i="15"/>
  <c r="BL158" i="15" s="1"/>
  <c r="Q117" i="14"/>
  <c r="BK117" i="14" s="1"/>
  <c r="Q159" i="14"/>
  <c r="BK159" i="14" s="1"/>
  <c r="Q99" i="14"/>
  <c r="R99" i="14"/>
  <c r="R162" i="14" s="1"/>
  <c r="BL162" i="14" s="1"/>
  <c r="R99" i="15"/>
  <c r="R162" i="15" s="1"/>
  <c r="BL162" i="15" s="1"/>
  <c r="AZ113" i="15"/>
  <c r="AZ36" i="13"/>
  <c r="AZ29" i="15"/>
  <c r="AZ85" i="15"/>
  <c r="AZ64" i="13"/>
  <c r="AZ57" i="15"/>
  <c r="AZ148" i="15"/>
  <c r="AZ22" i="11"/>
  <c r="AZ127" i="11"/>
  <c r="AZ99" i="11"/>
  <c r="AZ15" i="11"/>
  <c r="AZ43" i="11"/>
  <c r="AZ71" i="11"/>
  <c r="AZ50" i="11"/>
  <c r="AZ78" i="11"/>
  <c r="AZ106" i="11"/>
  <c r="AZ134" i="11"/>
  <c r="AZ29" i="11"/>
  <c r="AZ57" i="11"/>
  <c r="AZ113" i="11"/>
  <c r="AZ148" i="11"/>
  <c r="AZ36" i="11"/>
  <c r="AZ64" i="11"/>
  <c r="AZ92" i="11"/>
  <c r="AZ155" i="11"/>
  <c r="AZ92" i="13"/>
  <c r="AZ155" i="13"/>
  <c r="Q120" i="13"/>
  <c r="AZ15" i="13"/>
  <c r="AZ43" i="13"/>
  <c r="AZ99" i="13"/>
  <c r="AZ22" i="13"/>
  <c r="AZ50" i="13"/>
  <c r="AZ106" i="13"/>
  <c r="AZ134" i="13"/>
  <c r="P120" i="13"/>
  <c r="AZ71" i="13"/>
  <c r="AZ127" i="13"/>
  <c r="R120" i="13"/>
  <c r="AZ29" i="13"/>
  <c r="AZ57" i="13"/>
  <c r="AZ113" i="13"/>
  <c r="AZ148" i="13"/>
  <c r="AZ71" i="14"/>
  <c r="AZ22" i="14"/>
  <c r="AZ50" i="14"/>
  <c r="AZ127" i="14"/>
  <c r="R118" i="14"/>
  <c r="BL118" i="14" s="1"/>
  <c r="Q115" i="14"/>
  <c r="BK115" i="14" s="1"/>
  <c r="AZ29" i="14"/>
  <c r="AZ78" i="14"/>
  <c r="AZ106" i="14"/>
  <c r="AZ134" i="14"/>
  <c r="R115" i="14"/>
  <c r="BL115" i="14" s="1"/>
  <c r="R119" i="14"/>
  <c r="BL119" i="14" s="1"/>
  <c r="AZ36" i="14"/>
  <c r="AZ57" i="14"/>
  <c r="AZ85" i="14"/>
  <c r="AZ113" i="14"/>
  <c r="AZ148" i="14"/>
  <c r="AZ15" i="14"/>
  <c r="AZ43" i="14"/>
  <c r="AZ64" i="14"/>
  <c r="AZ92" i="14"/>
  <c r="AZ155" i="14"/>
  <c r="AZ36" i="15"/>
  <c r="AZ64" i="15"/>
  <c r="AZ92" i="15"/>
  <c r="AZ155" i="15"/>
  <c r="R119" i="15"/>
  <c r="BL119" i="15" s="1"/>
  <c r="AZ15" i="15"/>
  <c r="AZ43" i="15"/>
  <c r="AZ71" i="15"/>
  <c r="AZ127" i="15"/>
  <c r="R115" i="15"/>
  <c r="BL115" i="15" s="1"/>
  <c r="AZ22" i="15"/>
  <c r="AZ50" i="15"/>
  <c r="AZ78" i="15"/>
  <c r="AZ106" i="15"/>
  <c r="AZ134" i="15"/>
  <c r="AZ78" i="13"/>
  <c r="BL99" i="14" l="1"/>
  <c r="BL120" i="15"/>
  <c r="BL99" i="15"/>
  <c r="BL120" i="14"/>
  <c r="BK120" i="14"/>
  <c r="Q120" i="14"/>
  <c r="R120" i="15"/>
  <c r="R120" i="14"/>
  <c r="AW91" i="14"/>
  <c r="AW90" i="14"/>
  <c r="AW89" i="14"/>
  <c r="AW88" i="14"/>
  <c r="AW87" i="14"/>
  <c r="AX91" i="14"/>
  <c r="AX90" i="14"/>
  <c r="AX89" i="14"/>
  <c r="AX88" i="14"/>
  <c r="AX87" i="14"/>
  <c r="AX92" i="14" l="1"/>
  <c r="AW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K84" i="11" s="1"/>
  <c r="Q83" i="11"/>
  <c r="BK83" i="11" s="1"/>
  <c r="Q82" i="11"/>
  <c r="BK82" i="11" s="1"/>
  <c r="Q81" i="11"/>
  <c r="BK81" i="11" s="1"/>
  <c r="Q80" i="11"/>
  <c r="BK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K85" i="11" l="1"/>
  <c r="Q85" i="11"/>
  <c r="Q84" i="13"/>
  <c r="BK84" i="13" s="1"/>
  <c r="Q83" i="13"/>
  <c r="BK83" i="13" s="1"/>
  <c r="Q82" i="13"/>
  <c r="BK82" i="13" s="1"/>
  <c r="Q81" i="13"/>
  <c r="BK81" i="13" s="1"/>
  <c r="Q80" i="13"/>
  <c r="BK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I95" i="15" s="1"/>
  <c r="Q98" i="15"/>
  <c r="BK98" i="15" s="1"/>
  <c r="Q97" i="15"/>
  <c r="BK97" i="15" s="1"/>
  <c r="Q96" i="15"/>
  <c r="Q95" i="15"/>
  <c r="Q94" i="15"/>
  <c r="AY154" i="15"/>
  <c r="AY153" i="15"/>
  <c r="AY152" i="15"/>
  <c r="AY151" i="15"/>
  <c r="AY150" i="15"/>
  <c r="AY147" i="15"/>
  <c r="AY146" i="15"/>
  <c r="AY145" i="15"/>
  <c r="AY144" i="15"/>
  <c r="AY143" i="15"/>
  <c r="AY133" i="15"/>
  <c r="AY132" i="15"/>
  <c r="AY131" i="15"/>
  <c r="AY130" i="15"/>
  <c r="AY129" i="15"/>
  <c r="AY126" i="15"/>
  <c r="AY125" i="15"/>
  <c r="AY124" i="15"/>
  <c r="AY123" i="15"/>
  <c r="AY122" i="15"/>
  <c r="AY112" i="15"/>
  <c r="AY111" i="15"/>
  <c r="AY110" i="15"/>
  <c r="AY109" i="15"/>
  <c r="AY108" i="15"/>
  <c r="AY105" i="15"/>
  <c r="AY104" i="15"/>
  <c r="AY103" i="15"/>
  <c r="AY102" i="15"/>
  <c r="AY101" i="15"/>
  <c r="AY91" i="15"/>
  <c r="AY90" i="15"/>
  <c r="AY89" i="15"/>
  <c r="AY88" i="15"/>
  <c r="AY87" i="15"/>
  <c r="AY84" i="15"/>
  <c r="AY83" i="15"/>
  <c r="AY82" i="15"/>
  <c r="AY81" i="15"/>
  <c r="AY80" i="15"/>
  <c r="AY77" i="15"/>
  <c r="AY76" i="15"/>
  <c r="AY75" i="15"/>
  <c r="AY74" i="15"/>
  <c r="AY73" i="15"/>
  <c r="AY70" i="15"/>
  <c r="AY69" i="15"/>
  <c r="AY68" i="15"/>
  <c r="AY67" i="15"/>
  <c r="AY66" i="15"/>
  <c r="AY63" i="15"/>
  <c r="AY62" i="15"/>
  <c r="AY61" i="15"/>
  <c r="AY60" i="15"/>
  <c r="AY59" i="15"/>
  <c r="AY56" i="15"/>
  <c r="AY55" i="15"/>
  <c r="AY54" i="15"/>
  <c r="AY53" i="15"/>
  <c r="AY52" i="15"/>
  <c r="AY49" i="15"/>
  <c r="AY48" i="15"/>
  <c r="AY47" i="15"/>
  <c r="AY46" i="15"/>
  <c r="AY45" i="15"/>
  <c r="AY42" i="15"/>
  <c r="AY41" i="15"/>
  <c r="AY40" i="15"/>
  <c r="AY39" i="15"/>
  <c r="AY38" i="15"/>
  <c r="AY35" i="15"/>
  <c r="AY34" i="15"/>
  <c r="AY33" i="15"/>
  <c r="AY32" i="15"/>
  <c r="AY31" i="15"/>
  <c r="AY28" i="15"/>
  <c r="AY27" i="15"/>
  <c r="AY26" i="15"/>
  <c r="AY25" i="15"/>
  <c r="AY24" i="15"/>
  <c r="AY21" i="15"/>
  <c r="AY20" i="15"/>
  <c r="AY19" i="15"/>
  <c r="AY18" i="15"/>
  <c r="AY17" i="15"/>
  <c r="AY14" i="15"/>
  <c r="AY13" i="15"/>
  <c r="AY12" i="15"/>
  <c r="AY11" i="15"/>
  <c r="AY10" i="15"/>
  <c r="AY154" i="14"/>
  <c r="AY153" i="14"/>
  <c r="AY152" i="14"/>
  <c r="AY151" i="14"/>
  <c r="AY150" i="14"/>
  <c r="AY147" i="14"/>
  <c r="AY146" i="14"/>
  <c r="AY145" i="14"/>
  <c r="AY144" i="14"/>
  <c r="AY143" i="14"/>
  <c r="AY133" i="14"/>
  <c r="AY132" i="14"/>
  <c r="AY131" i="14"/>
  <c r="AY130" i="14"/>
  <c r="AY129" i="14"/>
  <c r="AY126" i="14"/>
  <c r="AY125" i="14"/>
  <c r="AY124" i="14"/>
  <c r="AY123" i="14"/>
  <c r="AY122" i="14"/>
  <c r="AY112" i="14"/>
  <c r="AY111" i="14"/>
  <c r="AY110" i="14"/>
  <c r="AY109" i="14"/>
  <c r="AY108" i="14"/>
  <c r="AY105" i="14"/>
  <c r="AY104" i="14"/>
  <c r="AY103" i="14"/>
  <c r="AY102" i="14"/>
  <c r="AY101" i="14"/>
  <c r="AY91" i="14"/>
  <c r="AY90" i="14"/>
  <c r="AY89" i="14"/>
  <c r="AY88" i="14"/>
  <c r="AY87" i="14"/>
  <c r="AY84" i="14"/>
  <c r="AY83" i="14"/>
  <c r="AY82" i="14"/>
  <c r="AY81" i="14"/>
  <c r="AY80" i="14"/>
  <c r="AY77" i="14"/>
  <c r="AY76" i="14"/>
  <c r="AY75" i="14"/>
  <c r="AY74" i="14"/>
  <c r="AY73" i="14"/>
  <c r="AY70" i="14"/>
  <c r="AY69" i="14"/>
  <c r="AY68" i="14"/>
  <c r="AY67" i="14"/>
  <c r="AY66" i="14"/>
  <c r="AY63" i="14"/>
  <c r="AY62" i="14"/>
  <c r="AY61" i="14"/>
  <c r="AY60" i="14"/>
  <c r="AY59" i="14"/>
  <c r="AY56" i="14"/>
  <c r="AY55" i="14"/>
  <c r="AY54" i="14"/>
  <c r="AY53" i="14"/>
  <c r="AY52" i="14"/>
  <c r="AY49" i="14"/>
  <c r="AY48" i="14"/>
  <c r="AY47" i="14"/>
  <c r="AY46" i="14"/>
  <c r="AY45" i="14"/>
  <c r="AY42" i="14"/>
  <c r="AY41" i="14"/>
  <c r="AY40" i="14"/>
  <c r="AY39" i="14"/>
  <c r="AY38" i="14"/>
  <c r="AY35" i="14"/>
  <c r="AY34" i="14"/>
  <c r="AY33" i="14"/>
  <c r="AY32" i="14"/>
  <c r="AY31" i="14"/>
  <c r="AY28" i="14"/>
  <c r="AY27" i="14"/>
  <c r="AY26" i="14"/>
  <c r="AY25" i="14"/>
  <c r="AY24" i="14"/>
  <c r="AY21" i="14"/>
  <c r="AY20" i="14"/>
  <c r="AY19" i="14"/>
  <c r="AY18" i="14"/>
  <c r="AY17" i="14"/>
  <c r="AY14" i="14"/>
  <c r="AY13" i="14"/>
  <c r="AY12" i="14"/>
  <c r="AY11" i="14"/>
  <c r="AY10" i="14"/>
  <c r="AY154" i="13"/>
  <c r="AY153" i="13"/>
  <c r="AY152" i="13"/>
  <c r="AY151" i="13"/>
  <c r="AY150" i="13"/>
  <c r="AY147" i="13"/>
  <c r="AY146" i="13"/>
  <c r="AY145" i="13"/>
  <c r="AY144" i="13"/>
  <c r="AY143" i="13"/>
  <c r="AY133" i="13"/>
  <c r="AY132" i="13"/>
  <c r="AY131" i="13"/>
  <c r="AY130" i="13"/>
  <c r="AY129" i="13"/>
  <c r="AY126" i="13"/>
  <c r="AY125" i="13"/>
  <c r="AY124" i="13"/>
  <c r="AY123" i="13"/>
  <c r="AY122" i="13"/>
  <c r="AY112" i="13"/>
  <c r="AY111" i="13"/>
  <c r="AY110" i="13"/>
  <c r="AY109" i="13"/>
  <c r="AY108" i="13"/>
  <c r="AY105" i="13"/>
  <c r="AY104" i="13"/>
  <c r="AY103" i="13"/>
  <c r="AY102" i="13"/>
  <c r="AY101" i="13"/>
  <c r="AY98" i="13"/>
  <c r="AY97" i="13"/>
  <c r="AY96" i="13"/>
  <c r="AY95" i="13"/>
  <c r="AY94" i="13"/>
  <c r="AY91" i="13"/>
  <c r="AY90" i="13"/>
  <c r="AY89" i="13"/>
  <c r="AY88" i="13"/>
  <c r="AY87" i="13"/>
  <c r="AY77" i="13"/>
  <c r="AY76" i="13"/>
  <c r="AY75" i="13"/>
  <c r="AY74" i="13"/>
  <c r="AY73" i="13"/>
  <c r="AY70" i="13"/>
  <c r="AY69" i="13"/>
  <c r="AY68" i="13"/>
  <c r="AY67" i="13"/>
  <c r="AY66" i="13"/>
  <c r="AY63" i="13"/>
  <c r="AY62" i="13"/>
  <c r="AY61" i="13"/>
  <c r="AY60" i="13"/>
  <c r="AY59" i="13"/>
  <c r="AY56" i="13"/>
  <c r="AY55" i="13"/>
  <c r="AY54" i="13"/>
  <c r="AY53" i="13"/>
  <c r="AY52" i="13"/>
  <c r="AY49" i="13"/>
  <c r="AY48" i="13"/>
  <c r="AY47" i="13"/>
  <c r="AY46" i="13"/>
  <c r="AY45" i="13"/>
  <c r="AY42" i="13"/>
  <c r="AY41" i="13"/>
  <c r="AY40" i="13"/>
  <c r="AY39" i="13"/>
  <c r="AY38" i="13"/>
  <c r="AY35" i="13"/>
  <c r="AY34" i="13"/>
  <c r="AY33" i="13"/>
  <c r="AY32" i="13"/>
  <c r="AY31" i="13"/>
  <c r="AY28" i="13"/>
  <c r="AY27" i="13"/>
  <c r="AY26" i="13"/>
  <c r="AY25" i="13"/>
  <c r="AY24" i="13"/>
  <c r="AY21" i="13"/>
  <c r="AY20" i="13"/>
  <c r="AY19" i="13"/>
  <c r="AY18" i="13"/>
  <c r="AY17" i="13"/>
  <c r="AY14" i="13"/>
  <c r="AY13" i="13"/>
  <c r="AY12" i="13"/>
  <c r="AY11" i="13"/>
  <c r="AY10" i="13"/>
  <c r="AY154" i="11"/>
  <c r="AY153" i="11"/>
  <c r="AY152" i="11"/>
  <c r="AY151" i="11"/>
  <c r="AY150" i="11"/>
  <c r="AY147" i="11"/>
  <c r="AY146" i="11"/>
  <c r="AY145" i="11"/>
  <c r="AY144" i="11"/>
  <c r="AY143" i="11"/>
  <c r="AY133" i="11"/>
  <c r="AY132" i="11"/>
  <c r="AY131" i="11"/>
  <c r="AY130" i="11"/>
  <c r="AY129" i="11"/>
  <c r="AY126" i="11"/>
  <c r="AY125" i="11"/>
  <c r="AY124" i="11"/>
  <c r="AY123" i="11"/>
  <c r="AY122" i="11"/>
  <c r="AY112" i="11"/>
  <c r="AY111" i="11"/>
  <c r="AY110" i="11"/>
  <c r="AY109" i="11"/>
  <c r="AY108" i="11"/>
  <c r="AY105" i="11"/>
  <c r="AY104" i="11"/>
  <c r="AY103" i="11"/>
  <c r="AY102" i="11"/>
  <c r="AY101" i="11"/>
  <c r="AY98" i="11"/>
  <c r="AY97" i="11"/>
  <c r="AY96" i="11"/>
  <c r="AY95" i="11"/>
  <c r="AY94" i="11"/>
  <c r="AY91" i="11"/>
  <c r="AY90" i="11"/>
  <c r="AY89" i="11"/>
  <c r="AY88" i="11"/>
  <c r="AY87" i="11"/>
  <c r="AY77" i="11"/>
  <c r="AY76" i="11"/>
  <c r="AY75" i="11"/>
  <c r="AY74" i="11"/>
  <c r="AY73" i="11"/>
  <c r="AY70" i="11"/>
  <c r="AY69" i="11"/>
  <c r="AY68" i="11"/>
  <c r="AY67" i="11"/>
  <c r="AY66" i="11"/>
  <c r="AY63" i="11"/>
  <c r="AY62" i="11"/>
  <c r="AY61" i="11"/>
  <c r="AY60" i="11"/>
  <c r="AY59" i="11"/>
  <c r="AY56" i="11"/>
  <c r="AY55" i="11"/>
  <c r="AY54" i="11"/>
  <c r="AY53" i="11"/>
  <c r="AY52" i="11"/>
  <c r="AY49" i="11"/>
  <c r="AY48" i="11"/>
  <c r="AY47" i="11"/>
  <c r="AY46" i="11"/>
  <c r="AY45" i="11"/>
  <c r="AY42" i="11"/>
  <c r="AY41" i="11"/>
  <c r="AY40" i="11"/>
  <c r="AY39" i="11"/>
  <c r="AY38" i="11"/>
  <c r="AY35" i="11"/>
  <c r="AY34" i="11"/>
  <c r="AY33" i="11"/>
  <c r="AY32" i="11"/>
  <c r="AY31" i="11"/>
  <c r="AY28" i="11"/>
  <c r="AY27" i="11"/>
  <c r="AY26" i="11"/>
  <c r="AY25" i="11"/>
  <c r="AY24" i="11"/>
  <c r="AY21" i="11"/>
  <c r="AY20" i="11"/>
  <c r="AY19" i="11"/>
  <c r="AY18" i="11"/>
  <c r="AY17" i="11"/>
  <c r="AY14" i="11"/>
  <c r="AY13" i="11"/>
  <c r="AY12" i="11"/>
  <c r="AY11" i="11"/>
  <c r="AY10" i="11"/>
  <c r="Q157" i="15" l="1"/>
  <c r="BK157" i="15" s="1"/>
  <c r="BK94" i="15"/>
  <c r="Q158" i="15"/>
  <c r="BK158" i="15" s="1"/>
  <c r="BK95" i="15"/>
  <c r="BK85" i="13"/>
  <c r="Q159" i="15"/>
  <c r="BK159" i="15" s="1"/>
  <c r="BK96" i="15"/>
  <c r="O158" i="15"/>
  <c r="BI158" i="15" s="1"/>
  <c r="R162" i="11"/>
  <c r="BL162" i="11" s="1"/>
  <c r="R162" i="13"/>
  <c r="BL162" i="13" s="1"/>
  <c r="Q118" i="15"/>
  <c r="BK118" i="15" s="1"/>
  <c r="Q160" i="15"/>
  <c r="BK160" i="15" s="1"/>
  <c r="Q119" i="15"/>
  <c r="BK119" i="15" s="1"/>
  <c r="Q161" i="15"/>
  <c r="BK161" i="15" s="1"/>
  <c r="AY43" i="13"/>
  <c r="Q99" i="15"/>
  <c r="AY134" i="11"/>
  <c r="AY148" i="15"/>
  <c r="AY78" i="11"/>
  <c r="AY36" i="15"/>
  <c r="AY15" i="11"/>
  <c r="AY36" i="11"/>
  <c r="AY64" i="15"/>
  <c r="AY15" i="13"/>
  <c r="AY71" i="13"/>
  <c r="AY148" i="13"/>
  <c r="AY22" i="11"/>
  <c r="AY29" i="11"/>
  <c r="AY50" i="11"/>
  <c r="AY57" i="11"/>
  <c r="AY113" i="11"/>
  <c r="AY148" i="11"/>
  <c r="AY43" i="11"/>
  <c r="AY64" i="11"/>
  <c r="AY71" i="11"/>
  <c r="AY127" i="11"/>
  <c r="AY155" i="11"/>
  <c r="AY29" i="13"/>
  <c r="AY57" i="13"/>
  <c r="AY36" i="13"/>
  <c r="AY64" i="13"/>
  <c r="AY92" i="13"/>
  <c r="AY155" i="13"/>
  <c r="AY127" i="13"/>
  <c r="AY22" i="13"/>
  <c r="AY50" i="13"/>
  <c r="Q85" i="13"/>
  <c r="AY15" i="14"/>
  <c r="AY43" i="14"/>
  <c r="AY71" i="14"/>
  <c r="AY22" i="14"/>
  <c r="AY50" i="14"/>
  <c r="AY29" i="14"/>
  <c r="AY57" i="14"/>
  <c r="AY148" i="14"/>
  <c r="AY36" i="14"/>
  <c r="AY64" i="14"/>
  <c r="AY92" i="14"/>
  <c r="AY155" i="14"/>
  <c r="Q117" i="15"/>
  <c r="BK117" i="15" s="1"/>
  <c r="AY15" i="15"/>
  <c r="AY43" i="15"/>
  <c r="AY71" i="15"/>
  <c r="AY155" i="15"/>
  <c r="AY22" i="15"/>
  <c r="AY50" i="15"/>
  <c r="AY78" i="15"/>
  <c r="AY127" i="15"/>
  <c r="Q115" i="15"/>
  <c r="BK115" i="15" s="1"/>
  <c r="AY29" i="15"/>
  <c r="AY57" i="15"/>
  <c r="AY106" i="15"/>
  <c r="AY134" i="15"/>
  <c r="Q116" i="15"/>
  <c r="BK116" i="15" s="1"/>
  <c r="AY92" i="11"/>
  <c r="AY78" i="13"/>
  <c r="AY113" i="15"/>
  <c r="AY92" i="15"/>
  <c r="AY85" i="15"/>
  <c r="AY134" i="14"/>
  <c r="AY127" i="14"/>
  <c r="AY113" i="14"/>
  <c r="AY106" i="14"/>
  <c r="AY85" i="14"/>
  <c r="AY78" i="14"/>
  <c r="AY106" i="11"/>
  <c r="AY99" i="11"/>
  <c r="AY134" i="13"/>
  <c r="AY113" i="13"/>
  <c r="AY106" i="13"/>
  <c r="AY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K120" i="15" l="1"/>
  <c r="BK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AX154" i="15"/>
  <c r="AW154" i="15"/>
  <c r="AX153" i="15"/>
  <c r="AW153" i="15"/>
  <c r="AX152" i="15"/>
  <c r="AW152" i="15"/>
  <c r="AX151" i="15"/>
  <c r="AW151" i="15"/>
  <c r="AX150" i="15"/>
  <c r="AW150" i="15"/>
  <c r="BA161" i="13"/>
  <c r="AZ161" i="13"/>
  <c r="AY161" i="13"/>
  <c r="BA160" i="13"/>
  <c r="AZ160" i="13"/>
  <c r="AY160" i="13"/>
  <c r="BA159" i="13"/>
  <c r="AZ159" i="13"/>
  <c r="AY159" i="13"/>
  <c r="BA158" i="13"/>
  <c r="AZ158" i="13"/>
  <c r="AY158" i="13"/>
  <c r="BA157" i="13"/>
  <c r="AZ157" i="13"/>
  <c r="AY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AX154" i="13"/>
  <c r="AW154" i="13"/>
  <c r="AX153" i="13"/>
  <c r="AW153" i="13"/>
  <c r="AX152" i="13"/>
  <c r="AW152" i="13"/>
  <c r="AX151" i="13"/>
  <c r="AW151" i="13"/>
  <c r="AX150" i="13"/>
  <c r="AW150" i="13"/>
  <c r="BA161" i="11"/>
  <c r="AZ161" i="11"/>
  <c r="AY161" i="11"/>
  <c r="BA160" i="11"/>
  <c r="AZ160" i="11"/>
  <c r="AY160" i="11"/>
  <c r="BA159" i="11"/>
  <c r="AZ159" i="11"/>
  <c r="AY159" i="11"/>
  <c r="BA158" i="11"/>
  <c r="AZ158" i="11"/>
  <c r="AY158" i="11"/>
  <c r="BA157" i="11"/>
  <c r="AZ157" i="11"/>
  <c r="AY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X154" i="11"/>
  <c r="AW154" i="11"/>
  <c r="AX153" i="11"/>
  <c r="AW153" i="11"/>
  <c r="AX152" i="11"/>
  <c r="AW152" i="11"/>
  <c r="AX151" i="11"/>
  <c r="AW151" i="11"/>
  <c r="AX150" i="11"/>
  <c r="AW150" i="11"/>
  <c r="AX160" i="13" l="1"/>
  <c r="AX155" i="15"/>
  <c r="AX158" i="11"/>
  <c r="AX159" i="11"/>
  <c r="AX155" i="11"/>
  <c r="AX157" i="11"/>
  <c r="AX160" i="11"/>
  <c r="AW155" i="11"/>
  <c r="AX161" i="11"/>
  <c r="AX158" i="13"/>
  <c r="AX161" i="13"/>
  <c r="AX159" i="13"/>
  <c r="AX157" i="13"/>
  <c r="AW155" i="13"/>
  <c r="AX155" i="13"/>
  <c r="AW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AX154" i="14"/>
  <c r="AW154" i="14"/>
  <c r="AX153" i="14"/>
  <c r="AW153" i="14"/>
  <c r="AX152" i="14"/>
  <c r="AW152" i="14"/>
  <c r="AX151" i="14"/>
  <c r="AW151" i="14"/>
  <c r="AX150" i="14"/>
  <c r="AW150" i="14"/>
  <c r="AX155" i="14" l="1"/>
  <c r="AW155" i="14"/>
  <c r="P78" i="13" l="1"/>
  <c r="P84" i="11"/>
  <c r="BJ84" i="11" s="1"/>
  <c r="P83" i="11"/>
  <c r="BJ83" i="11" s="1"/>
  <c r="P82" i="11"/>
  <c r="BJ82" i="11" s="1"/>
  <c r="P81" i="11"/>
  <c r="BJ81" i="11" s="1"/>
  <c r="P80" i="11"/>
  <c r="BJ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J85" i="11" l="1"/>
  <c r="P85" i="11"/>
  <c r="P84" i="13"/>
  <c r="BJ84" i="13" s="1"/>
  <c r="P83" i="13"/>
  <c r="BJ83" i="13" s="1"/>
  <c r="P82" i="13"/>
  <c r="BJ82" i="13" s="1"/>
  <c r="P81" i="13"/>
  <c r="BJ81" i="13" s="1"/>
  <c r="P80" i="13"/>
  <c r="BJ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J85" i="13" l="1"/>
  <c r="P85" i="13"/>
  <c r="AX147" i="13"/>
  <c r="AX146" i="13"/>
  <c r="AX145" i="13"/>
  <c r="AX144" i="13"/>
  <c r="AX143" i="13"/>
  <c r="AX133" i="13"/>
  <c r="AX132" i="13"/>
  <c r="AX131" i="13"/>
  <c r="AX130" i="13"/>
  <c r="AX129" i="13"/>
  <c r="AX126" i="13"/>
  <c r="AX125" i="13"/>
  <c r="AX124" i="13"/>
  <c r="AX123" i="13"/>
  <c r="AX122" i="13"/>
  <c r="AX112" i="13"/>
  <c r="AX111" i="13"/>
  <c r="AX110" i="13"/>
  <c r="AX109" i="13"/>
  <c r="AX108" i="13"/>
  <c r="AX105" i="13"/>
  <c r="AX104" i="13"/>
  <c r="AX103" i="13"/>
  <c r="AX102" i="13"/>
  <c r="AX101" i="13"/>
  <c r="AX98" i="13"/>
  <c r="AX97" i="13"/>
  <c r="AX96" i="13"/>
  <c r="AX95" i="13"/>
  <c r="AX94" i="13"/>
  <c r="AX91" i="13"/>
  <c r="AX90" i="13"/>
  <c r="AX89" i="13"/>
  <c r="AX88" i="13"/>
  <c r="AX87" i="13"/>
  <c r="AX77" i="13"/>
  <c r="AX76" i="13"/>
  <c r="AX75" i="13"/>
  <c r="AX74" i="13"/>
  <c r="AX73" i="13"/>
  <c r="AX70" i="13"/>
  <c r="AX69" i="13"/>
  <c r="AX68" i="13"/>
  <c r="AX67" i="13"/>
  <c r="AX66" i="13"/>
  <c r="AX63" i="13"/>
  <c r="AX62" i="13"/>
  <c r="AX61" i="13"/>
  <c r="AX60" i="13"/>
  <c r="AX59" i="13"/>
  <c r="AX56" i="13"/>
  <c r="AX55" i="13"/>
  <c r="AX54" i="13"/>
  <c r="AX53" i="13"/>
  <c r="AX52" i="13"/>
  <c r="AX49" i="13"/>
  <c r="AX48" i="13"/>
  <c r="AX47" i="13"/>
  <c r="AX46" i="13"/>
  <c r="AX45" i="13"/>
  <c r="AX42" i="13"/>
  <c r="AX41" i="13"/>
  <c r="AX40" i="13"/>
  <c r="AX39" i="13"/>
  <c r="AX38" i="13"/>
  <c r="AX35" i="13"/>
  <c r="AX34" i="13"/>
  <c r="AX33" i="13"/>
  <c r="AX32" i="13"/>
  <c r="AX31" i="13"/>
  <c r="AX28" i="13"/>
  <c r="AX27" i="13"/>
  <c r="AX26" i="13"/>
  <c r="AX25" i="13"/>
  <c r="AX24" i="13"/>
  <c r="AX21" i="13"/>
  <c r="AX20" i="13"/>
  <c r="AX19" i="13"/>
  <c r="AX18" i="13"/>
  <c r="AX17" i="13"/>
  <c r="AX14" i="13"/>
  <c r="AX13" i="13"/>
  <c r="AX12" i="13"/>
  <c r="AX11" i="13"/>
  <c r="AX10" i="13"/>
  <c r="AX147" i="11"/>
  <c r="AX146" i="11"/>
  <c r="AX145" i="11"/>
  <c r="AX144" i="11"/>
  <c r="AX143" i="11"/>
  <c r="AX133" i="11"/>
  <c r="AX132" i="11"/>
  <c r="AX131" i="11"/>
  <c r="AX130" i="11"/>
  <c r="AX129" i="11"/>
  <c r="AX126" i="11"/>
  <c r="AX125" i="11"/>
  <c r="AX124" i="11"/>
  <c r="AX123" i="11"/>
  <c r="AX122" i="11"/>
  <c r="AX112" i="11"/>
  <c r="AX111" i="11"/>
  <c r="AX110" i="11"/>
  <c r="AX109" i="11"/>
  <c r="AX108" i="11"/>
  <c r="AX105" i="11"/>
  <c r="AX104" i="11"/>
  <c r="AX103" i="11"/>
  <c r="AX102" i="11"/>
  <c r="AX101" i="11"/>
  <c r="AX98" i="11"/>
  <c r="AX97" i="11"/>
  <c r="AX96" i="11"/>
  <c r="AX95" i="11"/>
  <c r="AX94" i="11"/>
  <c r="AX91" i="11"/>
  <c r="AX90" i="11"/>
  <c r="AX89" i="11"/>
  <c r="AX88" i="11"/>
  <c r="AX87" i="11"/>
  <c r="AX77" i="11"/>
  <c r="AX76" i="11"/>
  <c r="AX75" i="11"/>
  <c r="AX74" i="11"/>
  <c r="AX73" i="11"/>
  <c r="AX70" i="11"/>
  <c r="AX69" i="11"/>
  <c r="AX68" i="11"/>
  <c r="AX67" i="11"/>
  <c r="AX66" i="11"/>
  <c r="AX63" i="11"/>
  <c r="AX62" i="11"/>
  <c r="AX61" i="11"/>
  <c r="AX60" i="11"/>
  <c r="AX59" i="11"/>
  <c r="AX56" i="11"/>
  <c r="AX55" i="11"/>
  <c r="AX54" i="11"/>
  <c r="AX53" i="11"/>
  <c r="AX52" i="11"/>
  <c r="AX49" i="11"/>
  <c r="AX48" i="11"/>
  <c r="AX47" i="11"/>
  <c r="AX46" i="11"/>
  <c r="AX45" i="11"/>
  <c r="AX42" i="11"/>
  <c r="AX41" i="11"/>
  <c r="AX40" i="11"/>
  <c r="AX39" i="11"/>
  <c r="AX38" i="11"/>
  <c r="AX35" i="11"/>
  <c r="AX34" i="11"/>
  <c r="AX33" i="11"/>
  <c r="AX32" i="11"/>
  <c r="AX31" i="11"/>
  <c r="AX28" i="11"/>
  <c r="AX27" i="11"/>
  <c r="AX26" i="11"/>
  <c r="AX25" i="11"/>
  <c r="AX24" i="11"/>
  <c r="AX21" i="11"/>
  <c r="AX20" i="11"/>
  <c r="AX19" i="11"/>
  <c r="AX18" i="11"/>
  <c r="AX17" i="11"/>
  <c r="AX14" i="11"/>
  <c r="AX13" i="11"/>
  <c r="AX12" i="11"/>
  <c r="AX11" i="11"/>
  <c r="AX10" i="11"/>
  <c r="AX91" i="15"/>
  <c r="AW91" i="15"/>
  <c r="AX90" i="15"/>
  <c r="AW90" i="15"/>
  <c r="AX89" i="15"/>
  <c r="AW89" i="15"/>
  <c r="AX88" i="15"/>
  <c r="AW88" i="15"/>
  <c r="AX87" i="15"/>
  <c r="AW87" i="15"/>
  <c r="AX147" i="15"/>
  <c r="AX146" i="15"/>
  <c r="AX145" i="15"/>
  <c r="AX144" i="15"/>
  <c r="AX143" i="15"/>
  <c r="AX133" i="15"/>
  <c r="AX132" i="15"/>
  <c r="AX131" i="15"/>
  <c r="AX130" i="15"/>
  <c r="AX129" i="15"/>
  <c r="AX126" i="15"/>
  <c r="AX125" i="15"/>
  <c r="AX124" i="15"/>
  <c r="AX123" i="15"/>
  <c r="AX122" i="15"/>
  <c r="AX112" i="15"/>
  <c r="AX111" i="15"/>
  <c r="AX110" i="15"/>
  <c r="AX109" i="15"/>
  <c r="AX108" i="15"/>
  <c r="AX105" i="15"/>
  <c r="AX104" i="15"/>
  <c r="AX103" i="15"/>
  <c r="AX102" i="15"/>
  <c r="AX101" i="15"/>
  <c r="AX84" i="15"/>
  <c r="AX83" i="15"/>
  <c r="AX82" i="15"/>
  <c r="AX81" i="15"/>
  <c r="AX80" i="15"/>
  <c r="AX77" i="15"/>
  <c r="AX76" i="15"/>
  <c r="AX75" i="15"/>
  <c r="AX74" i="15"/>
  <c r="AX73" i="15"/>
  <c r="AX70" i="15"/>
  <c r="AX69" i="15"/>
  <c r="AX68" i="15"/>
  <c r="AX67" i="15"/>
  <c r="AX66" i="15"/>
  <c r="AX63" i="15"/>
  <c r="AX62" i="15"/>
  <c r="AX61" i="15"/>
  <c r="AX60" i="15"/>
  <c r="AX59" i="15"/>
  <c r="AX56" i="15"/>
  <c r="AX55" i="15"/>
  <c r="AX54" i="15"/>
  <c r="AX53" i="15"/>
  <c r="AX52" i="15"/>
  <c r="AX49" i="15"/>
  <c r="AX48" i="15"/>
  <c r="AX47" i="15"/>
  <c r="AX46" i="15"/>
  <c r="AX45" i="15"/>
  <c r="AX42" i="15"/>
  <c r="AX41" i="15"/>
  <c r="AX40" i="15"/>
  <c r="AX39" i="15"/>
  <c r="AX38" i="15"/>
  <c r="AX35" i="15"/>
  <c r="AX34" i="15"/>
  <c r="AX33" i="15"/>
  <c r="AX32" i="15"/>
  <c r="AX31" i="15"/>
  <c r="AX28" i="15"/>
  <c r="AX27" i="15"/>
  <c r="AX26" i="15"/>
  <c r="AX25" i="15"/>
  <c r="AX24" i="15"/>
  <c r="AX21" i="15"/>
  <c r="AX20" i="15"/>
  <c r="AX19" i="15"/>
  <c r="AX18" i="15"/>
  <c r="AX17" i="15"/>
  <c r="AX14" i="15"/>
  <c r="AX13" i="15"/>
  <c r="AX12" i="15"/>
  <c r="AX11" i="15"/>
  <c r="AX10" i="15"/>
  <c r="AX147" i="14"/>
  <c r="AX146" i="14"/>
  <c r="AX145" i="14"/>
  <c r="AX144" i="14"/>
  <c r="AX143" i="14"/>
  <c r="AX133" i="14"/>
  <c r="AX132" i="14"/>
  <c r="AX131" i="14"/>
  <c r="AX130" i="14"/>
  <c r="AX129" i="14"/>
  <c r="AX126" i="14"/>
  <c r="AX125" i="14"/>
  <c r="AX124" i="14"/>
  <c r="AX123" i="14"/>
  <c r="AX122" i="14"/>
  <c r="AX112" i="14"/>
  <c r="AX111" i="14"/>
  <c r="AX110" i="14"/>
  <c r="AX109" i="14"/>
  <c r="AX108" i="14"/>
  <c r="AX105" i="14"/>
  <c r="AX104" i="14"/>
  <c r="AX103" i="14"/>
  <c r="AX102" i="14"/>
  <c r="AX101" i="14"/>
  <c r="AX84" i="14"/>
  <c r="AX83" i="14"/>
  <c r="AX82" i="14"/>
  <c r="AX81" i="14"/>
  <c r="AX80" i="14"/>
  <c r="AX77" i="14"/>
  <c r="AX76" i="14"/>
  <c r="AX75" i="14"/>
  <c r="AX74" i="14"/>
  <c r="AX73" i="14"/>
  <c r="AX70" i="14"/>
  <c r="AX69" i="14"/>
  <c r="AX68" i="14"/>
  <c r="AX67" i="14"/>
  <c r="AX66" i="14"/>
  <c r="AX63" i="14"/>
  <c r="AX62" i="14"/>
  <c r="AX61" i="14"/>
  <c r="AX60" i="14"/>
  <c r="AX59" i="14"/>
  <c r="AX56" i="14"/>
  <c r="AX55" i="14"/>
  <c r="AX54" i="14"/>
  <c r="AX53" i="14"/>
  <c r="AX52" i="14"/>
  <c r="AX49" i="14"/>
  <c r="AX48" i="14"/>
  <c r="AX47" i="14"/>
  <c r="AX46" i="14"/>
  <c r="AX45" i="14"/>
  <c r="AX42" i="14"/>
  <c r="AX41" i="14"/>
  <c r="AX40" i="14"/>
  <c r="AX39" i="14"/>
  <c r="AX38" i="14"/>
  <c r="AX35" i="14"/>
  <c r="AX34" i="14"/>
  <c r="AX33" i="14"/>
  <c r="AX32" i="14"/>
  <c r="AX31" i="14"/>
  <c r="AX28" i="14"/>
  <c r="AX27" i="14"/>
  <c r="AX26" i="14"/>
  <c r="AX25" i="14"/>
  <c r="AX24" i="14"/>
  <c r="AX21" i="14"/>
  <c r="AX20" i="14"/>
  <c r="AX19" i="14"/>
  <c r="AX18" i="14"/>
  <c r="AX17" i="14"/>
  <c r="AX14" i="14"/>
  <c r="AX13" i="14"/>
  <c r="AX12" i="14"/>
  <c r="AX11" i="14"/>
  <c r="AX10" i="14"/>
  <c r="P98" i="14"/>
  <c r="BJ98" i="14" s="1"/>
  <c r="O98" i="14"/>
  <c r="BI98" i="14" s="1"/>
  <c r="N98" i="14"/>
  <c r="BH98" i="14" s="1"/>
  <c r="M98" i="14"/>
  <c r="BG98" i="14" s="1"/>
  <c r="L98" i="14"/>
  <c r="BF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J97" i="14" s="1"/>
  <c r="O97" i="14"/>
  <c r="BI97" i="14" s="1"/>
  <c r="N97" i="14"/>
  <c r="BH97" i="14" s="1"/>
  <c r="M97" i="14"/>
  <c r="BG97" i="14" s="1"/>
  <c r="L97" i="14"/>
  <c r="BF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J96" i="14" s="1"/>
  <c r="O96" i="14"/>
  <c r="BI96" i="14" s="1"/>
  <c r="N96" i="14"/>
  <c r="BH96" i="14" s="1"/>
  <c r="M96" i="14"/>
  <c r="BG96" i="14" s="1"/>
  <c r="L96" i="14"/>
  <c r="BF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J95" i="14" s="1"/>
  <c r="O95" i="14"/>
  <c r="BI95" i="14" s="1"/>
  <c r="N95" i="14"/>
  <c r="BH95" i="14" s="1"/>
  <c r="M95" i="14"/>
  <c r="BG95" i="14" s="1"/>
  <c r="L95" i="14"/>
  <c r="BF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J94" i="14" s="1"/>
  <c r="O94" i="14"/>
  <c r="BI94" i="14" s="1"/>
  <c r="N94" i="14"/>
  <c r="BH94" i="14" s="1"/>
  <c r="M94" i="14"/>
  <c r="BG94" i="14" s="1"/>
  <c r="L94" i="14"/>
  <c r="BF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J98" i="15" s="1"/>
  <c r="O98" i="15"/>
  <c r="BI98" i="15" s="1"/>
  <c r="N98" i="15"/>
  <c r="BH98" i="15" s="1"/>
  <c r="M98" i="15"/>
  <c r="BG98" i="15" s="1"/>
  <c r="L98" i="15"/>
  <c r="BF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J97" i="15" s="1"/>
  <c r="O97" i="15"/>
  <c r="BI97" i="15" s="1"/>
  <c r="N97" i="15"/>
  <c r="BH97" i="15" s="1"/>
  <c r="M97" i="15"/>
  <c r="BG97" i="15" s="1"/>
  <c r="L97" i="15"/>
  <c r="BF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J96" i="15" s="1"/>
  <c r="O96" i="15"/>
  <c r="BI96" i="15" s="1"/>
  <c r="N96" i="15"/>
  <c r="BH96" i="15" s="1"/>
  <c r="M96" i="15"/>
  <c r="BG96" i="15" s="1"/>
  <c r="L96" i="15"/>
  <c r="BF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J95" i="15" s="1"/>
  <c r="N95" i="15"/>
  <c r="BH95" i="15" s="1"/>
  <c r="M95" i="15"/>
  <c r="BG95" i="15" s="1"/>
  <c r="L95" i="15"/>
  <c r="BF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J94" i="15" s="1"/>
  <c r="O94" i="15"/>
  <c r="BI94" i="15" s="1"/>
  <c r="N94" i="15"/>
  <c r="BH94" i="15" s="1"/>
  <c r="M94" i="15"/>
  <c r="BG94" i="15" s="1"/>
  <c r="L94" i="15"/>
  <c r="BF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J99" i="14" l="1"/>
  <c r="BI99" i="14"/>
  <c r="BI99" i="15"/>
  <c r="BF99" i="14"/>
  <c r="BH99" i="14"/>
  <c r="H161" i="14"/>
  <c r="BB161" i="14" s="1"/>
  <c r="BB98" i="14"/>
  <c r="K157" i="15"/>
  <c r="BE157" i="15" s="1"/>
  <c r="BE94" i="15"/>
  <c r="J160" i="15"/>
  <c r="BD160" i="15" s="1"/>
  <c r="BD97" i="15"/>
  <c r="BG99" i="15"/>
  <c r="J159" i="15"/>
  <c r="BD159" i="15" s="1"/>
  <c r="BD96" i="15"/>
  <c r="I157" i="14"/>
  <c r="BC157" i="14" s="1"/>
  <c r="BC94" i="14"/>
  <c r="K158" i="14"/>
  <c r="BE158" i="14" s="1"/>
  <c r="BE95" i="14"/>
  <c r="I161" i="14"/>
  <c r="BC161" i="14" s="1"/>
  <c r="BC98" i="14"/>
  <c r="BH99" i="15"/>
  <c r="H158" i="15"/>
  <c r="BB158" i="15" s="1"/>
  <c r="BB95" i="15"/>
  <c r="K159" i="15"/>
  <c r="BE159" i="15" s="1"/>
  <c r="BE96" i="15"/>
  <c r="J157" i="14"/>
  <c r="BD157" i="14" s="1"/>
  <c r="BD94" i="14"/>
  <c r="H160" i="14"/>
  <c r="BB160" i="14" s="1"/>
  <c r="BB97" i="14"/>
  <c r="J161" i="14"/>
  <c r="BD161" i="14" s="1"/>
  <c r="BD98" i="14"/>
  <c r="H159" i="15"/>
  <c r="BB159" i="15" s="1"/>
  <c r="BB96" i="15"/>
  <c r="I158" i="14"/>
  <c r="BC158" i="14" s="1"/>
  <c r="BC95" i="14"/>
  <c r="BF99" i="15"/>
  <c r="K160" i="15"/>
  <c r="BE160" i="15" s="1"/>
  <c r="BE97" i="15"/>
  <c r="J158" i="14"/>
  <c r="BD158" i="14" s="1"/>
  <c r="BD95" i="14"/>
  <c r="I158" i="15"/>
  <c r="BC158" i="15" s="1"/>
  <c r="BC95" i="15"/>
  <c r="H161" i="15"/>
  <c r="BB161" i="15" s="1"/>
  <c r="BB98" i="15"/>
  <c r="K157" i="14"/>
  <c r="BE157" i="14" s="1"/>
  <c r="BE94" i="14"/>
  <c r="I160" i="14"/>
  <c r="BC160" i="14" s="1"/>
  <c r="BC97" i="14"/>
  <c r="K161" i="14"/>
  <c r="BE161" i="14" s="1"/>
  <c r="BE98" i="14"/>
  <c r="H157" i="15"/>
  <c r="BB157" i="15" s="1"/>
  <c r="BB94" i="15"/>
  <c r="I161" i="15"/>
  <c r="BC161" i="15" s="1"/>
  <c r="BC98" i="15"/>
  <c r="H159" i="14"/>
  <c r="BB159" i="14" s="1"/>
  <c r="BB96" i="14"/>
  <c r="J160" i="14"/>
  <c r="BD160" i="14" s="1"/>
  <c r="BD97" i="14"/>
  <c r="K159" i="14"/>
  <c r="BE159" i="14" s="1"/>
  <c r="BE96" i="14"/>
  <c r="BJ99" i="15"/>
  <c r="J158" i="15"/>
  <c r="BD158" i="15" s="1"/>
  <c r="BD95" i="15"/>
  <c r="I157" i="15"/>
  <c r="BC157" i="15" s="1"/>
  <c r="BC94" i="15"/>
  <c r="K158" i="15"/>
  <c r="BE158" i="15" s="1"/>
  <c r="BE95" i="15"/>
  <c r="H160" i="15"/>
  <c r="BB160" i="15" s="1"/>
  <c r="BB97" i="15"/>
  <c r="J161" i="15"/>
  <c r="BD161" i="15" s="1"/>
  <c r="BD98" i="15"/>
  <c r="BG99" i="14"/>
  <c r="I159" i="14"/>
  <c r="BC159" i="14" s="1"/>
  <c r="BC96" i="14"/>
  <c r="K160" i="14"/>
  <c r="BE160" i="14" s="1"/>
  <c r="BE97" i="14"/>
  <c r="I159" i="15"/>
  <c r="BC159" i="15" s="1"/>
  <c r="BC96" i="15"/>
  <c r="H157" i="14"/>
  <c r="BB157" i="14" s="1"/>
  <c r="BB94" i="14"/>
  <c r="J157" i="15"/>
  <c r="BD157" i="15" s="1"/>
  <c r="BD94" i="15"/>
  <c r="I160" i="15"/>
  <c r="BC160" i="15" s="1"/>
  <c r="BC97" i="15"/>
  <c r="K161" i="15"/>
  <c r="BE161" i="15" s="1"/>
  <c r="BE98" i="15"/>
  <c r="H158" i="14"/>
  <c r="BB158" i="14" s="1"/>
  <c r="BB95" i="14"/>
  <c r="J159" i="14"/>
  <c r="BD159" i="14" s="1"/>
  <c r="BD96" i="14"/>
  <c r="P157" i="14"/>
  <c r="BJ157" i="14" s="1"/>
  <c r="P161" i="14"/>
  <c r="BJ161" i="14" s="1"/>
  <c r="P158" i="15"/>
  <c r="BJ158" i="15" s="1"/>
  <c r="P158" i="14"/>
  <c r="BJ158" i="14" s="1"/>
  <c r="P160" i="14"/>
  <c r="BJ160" i="14" s="1"/>
  <c r="P161" i="15"/>
  <c r="BJ161" i="15" s="1"/>
  <c r="P159" i="15"/>
  <c r="BJ159" i="15" s="1"/>
  <c r="P157" i="15"/>
  <c r="BJ157" i="15" s="1"/>
  <c r="P159" i="14"/>
  <c r="BJ159" i="14" s="1"/>
  <c r="P160" i="15"/>
  <c r="BJ160" i="15" s="1"/>
  <c r="O160" i="14"/>
  <c r="BI160" i="14" s="1"/>
  <c r="O161" i="15"/>
  <c r="BI161" i="15" s="1"/>
  <c r="O159" i="15"/>
  <c r="BI159" i="15" s="1"/>
  <c r="O157" i="14"/>
  <c r="BI157" i="14" s="1"/>
  <c r="O161" i="14"/>
  <c r="BI161" i="14" s="1"/>
  <c r="O157" i="15"/>
  <c r="BI157" i="15" s="1"/>
  <c r="O159" i="14"/>
  <c r="BI159" i="14" s="1"/>
  <c r="O160" i="15"/>
  <c r="BI160" i="15" s="1"/>
  <c r="O158" i="14"/>
  <c r="BI158" i="14" s="1"/>
  <c r="N157" i="14"/>
  <c r="BH157" i="14" s="1"/>
  <c r="N158" i="15"/>
  <c r="BH158" i="15" s="1"/>
  <c r="N160" i="14"/>
  <c r="BH160" i="14" s="1"/>
  <c r="N159" i="14"/>
  <c r="BH159" i="14" s="1"/>
  <c r="N161" i="15"/>
  <c r="BH161" i="15" s="1"/>
  <c r="N157" i="15"/>
  <c r="BH157" i="15" s="1"/>
  <c r="N160" i="15"/>
  <c r="BH160" i="15" s="1"/>
  <c r="N158" i="14"/>
  <c r="BH158" i="14" s="1"/>
  <c r="N161" i="14"/>
  <c r="BH161" i="14" s="1"/>
  <c r="N159" i="15"/>
  <c r="BH159" i="15" s="1"/>
  <c r="L158" i="15"/>
  <c r="BF158" i="15" s="1"/>
  <c r="L160" i="14"/>
  <c r="BF160" i="14" s="1"/>
  <c r="M158" i="15"/>
  <c r="BG158" i="15" s="1"/>
  <c r="L161" i="15"/>
  <c r="BF161" i="15" s="1"/>
  <c r="M160" i="14"/>
  <c r="BG160" i="14" s="1"/>
  <c r="M161" i="15"/>
  <c r="BG161" i="15" s="1"/>
  <c r="L159" i="14"/>
  <c r="BF159" i="14" s="1"/>
  <c r="M157" i="15"/>
  <c r="BG157" i="15" s="1"/>
  <c r="L160" i="15"/>
  <c r="BF160" i="15" s="1"/>
  <c r="M159" i="14"/>
  <c r="BG159" i="14" s="1"/>
  <c r="M160" i="15"/>
  <c r="BG160" i="15" s="1"/>
  <c r="L158" i="14"/>
  <c r="BF158" i="14" s="1"/>
  <c r="L159" i="15"/>
  <c r="BF159" i="15" s="1"/>
  <c r="M158" i="14"/>
  <c r="BG158" i="14" s="1"/>
  <c r="M159" i="15"/>
  <c r="BG159" i="15" s="1"/>
  <c r="L157" i="14"/>
  <c r="BF157" i="14" s="1"/>
  <c r="L161" i="14"/>
  <c r="BF161" i="14" s="1"/>
  <c r="M157" i="14"/>
  <c r="BG157" i="14" s="1"/>
  <c r="M161" i="14"/>
  <c r="BG161" i="14" s="1"/>
  <c r="L157" i="15"/>
  <c r="BF157" i="15" s="1"/>
  <c r="P116" i="14"/>
  <c r="BJ116" i="14" s="1"/>
  <c r="P119" i="14"/>
  <c r="BJ119" i="14" s="1"/>
  <c r="AX22" i="15"/>
  <c r="AX78" i="15"/>
  <c r="AX92" i="15"/>
  <c r="AX50" i="15"/>
  <c r="AX113" i="11"/>
  <c r="P118" i="14"/>
  <c r="BJ118" i="14" s="1"/>
  <c r="AX15" i="11"/>
  <c r="AX43" i="11"/>
  <c r="AX71" i="11"/>
  <c r="AX29" i="11"/>
  <c r="AX57" i="11"/>
  <c r="AX64" i="11"/>
  <c r="AX99" i="11"/>
  <c r="AX127" i="11"/>
  <c r="AX22" i="11"/>
  <c r="AX50" i="11"/>
  <c r="AX134" i="11"/>
  <c r="AX36" i="11"/>
  <c r="AX92" i="11"/>
  <c r="AX134" i="13"/>
  <c r="AX15" i="13"/>
  <c r="AX29" i="13"/>
  <c r="AX36" i="13"/>
  <c r="AX57" i="13"/>
  <c r="AX92" i="13"/>
  <c r="AX113" i="13"/>
  <c r="AX94" i="14"/>
  <c r="AX97" i="14"/>
  <c r="AY95" i="14"/>
  <c r="AY158" i="14"/>
  <c r="AY97" i="14"/>
  <c r="AY160" i="14"/>
  <c r="AZ95" i="14"/>
  <c r="AZ158" i="14"/>
  <c r="AX29" i="14"/>
  <c r="AX57" i="14"/>
  <c r="AX98" i="14"/>
  <c r="BA94" i="14"/>
  <c r="BA157" i="14"/>
  <c r="AZ97" i="14"/>
  <c r="AZ160" i="14"/>
  <c r="AX36" i="14"/>
  <c r="AX64" i="14"/>
  <c r="BA95" i="14"/>
  <c r="BA158" i="14"/>
  <c r="AY96" i="14"/>
  <c r="AY159" i="14"/>
  <c r="BA97" i="14"/>
  <c r="BA160" i="14"/>
  <c r="AY98" i="14"/>
  <c r="AY161" i="14"/>
  <c r="AX95" i="14"/>
  <c r="AX134" i="14"/>
  <c r="BA96" i="14"/>
  <c r="BA159" i="14"/>
  <c r="BA98" i="14"/>
  <c r="BA161" i="14"/>
  <c r="P115" i="14"/>
  <c r="BJ115" i="14" s="1"/>
  <c r="AX159" i="14"/>
  <c r="AX85" i="14"/>
  <c r="P117" i="14"/>
  <c r="BJ117" i="14" s="1"/>
  <c r="AY94" i="14"/>
  <c r="AY157" i="14"/>
  <c r="AZ94" i="14"/>
  <c r="AZ157" i="14"/>
  <c r="AZ96" i="14"/>
  <c r="AZ159" i="14"/>
  <c r="AZ98" i="14"/>
  <c r="AZ161" i="14"/>
  <c r="AX15" i="14"/>
  <c r="AX22" i="14"/>
  <c r="AX43" i="14"/>
  <c r="AX50" i="14"/>
  <c r="AX71" i="14"/>
  <c r="AX78" i="14"/>
  <c r="AX96" i="14"/>
  <c r="AX106" i="14"/>
  <c r="AX113" i="14"/>
  <c r="AX148" i="14"/>
  <c r="P116" i="15"/>
  <c r="BJ116" i="15" s="1"/>
  <c r="AX97" i="15"/>
  <c r="AZ94" i="15"/>
  <c r="AZ157" i="15"/>
  <c r="BA96" i="15"/>
  <c r="BA159" i="15"/>
  <c r="AY95" i="15"/>
  <c r="AY158" i="15"/>
  <c r="AZ97" i="15"/>
  <c r="AZ160" i="15"/>
  <c r="P117" i="15"/>
  <c r="BJ117" i="15" s="1"/>
  <c r="AX29" i="15"/>
  <c r="AX57" i="15"/>
  <c r="AX85" i="15"/>
  <c r="AX94" i="15"/>
  <c r="AX98" i="15"/>
  <c r="AX127" i="15"/>
  <c r="AY97" i="15"/>
  <c r="AY160" i="15"/>
  <c r="BA94" i="15"/>
  <c r="BA157" i="15"/>
  <c r="AZ95" i="15"/>
  <c r="AZ158" i="15"/>
  <c r="AY96" i="15"/>
  <c r="AY159" i="15"/>
  <c r="BA97" i="15"/>
  <c r="BA160" i="15"/>
  <c r="AY98" i="15"/>
  <c r="AY161" i="15"/>
  <c r="P118" i="15"/>
  <c r="BJ118" i="15" s="1"/>
  <c r="AX36" i="15"/>
  <c r="AX64" i="15"/>
  <c r="AX95" i="15"/>
  <c r="AX106" i="15"/>
  <c r="AX134" i="15"/>
  <c r="BA98" i="15"/>
  <c r="BA161" i="15"/>
  <c r="AY94" i="15"/>
  <c r="AY157" i="15"/>
  <c r="BA95" i="15"/>
  <c r="BA158" i="15"/>
  <c r="AZ96" i="15"/>
  <c r="AZ159" i="15"/>
  <c r="AZ98" i="15"/>
  <c r="AZ161" i="15"/>
  <c r="P115" i="15"/>
  <c r="BJ115" i="15" s="1"/>
  <c r="P119" i="15"/>
  <c r="BJ119" i="15" s="1"/>
  <c r="AX15" i="15"/>
  <c r="AX43" i="15"/>
  <c r="AX71" i="15"/>
  <c r="AX96" i="15"/>
  <c r="AX113" i="15"/>
  <c r="AX148" i="15"/>
  <c r="AX127" i="14"/>
  <c r="AX127" i="13"/>
  <c r="AX148" i="11"/>
  <c r="AX78" i="13"/>
  <c r="AX78" i="11"/>
  <c r="AX64" i="13"/>
  <c r="AX22" i="13"/>
  <c r="AX43" i="13"/>
  <c r="AX50" i="13"/>
  <c r="AX71" i="13"/>
  <c r="AX106" i="11"/>
  <c r="AX148" i="13"/>
  <c r="AX106" i="13"/>
  <c r="AX99" i="13"/>
  <c r="P148" i="15"/>
  <c r="P134" i="15"/>
  <c r="P127" i="15"/>
  <c r="P113" i="15"/>
  <c r="P106" i="15"/>
  <c r="P99" i="15"/>
  <c r="P92" i="15"/>
  <c r="P85" i="15"/>
  <c r="P78" i="15"/>
  <c r="P71" i="15"/>
  <c r="Q162" i="15" s="1"/>
  <c r="BK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K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K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K162" i="11" s="1"/>
  <c r="P64" i="11"/>
  <c r="P57" i="11"/>
  <c r="P50" i="11"/>
  <c r="P43" i="11"/>
  <c r="P36" i="11"/>
  <c r="P29" i="11"/>
  <c r="P22" i="11"/>
  <c r="P15" i="11"/>
  <c r="AX161" i="14" l="1"/>
  <c r="AX157" i="14"/>
  <c r="AX160" i="15"/>
  <c r="BD99" i="15"/>
  <c r="AX159" i="15"/>
  <c r="AX161" i="15"/>
  <c r="AX160" i="14"/>
  <c r="BB99" i="15"/>
  <c r="BD99" i="14"/>
  <c r="BC99" i="15"/>
  <c r="BE99" i="15"/>
  <c r="BJ120" i="15"/>
  <c r="BB99" i="14"/>
  <c r="BC99" i="14"/>
  <c r="BJ120" i="14"/>
  <c r="BE99" i="14"/>
  <c r="AX158" i="14"/>
  <c r="AX157" i="15"/>
  <c r="AX158" i="15"/>
  <c r="AY99" i="15"/>
  <c r="AY99" i="14"/>
  <c r="P120" i="14"/>
  <c r="AX99" i="14"/>
  <c r="AZ99" i="14"/>
  <c r="BA99" i="14"/>
  <c r="AX99" i="15"/>
  <c r="AZ99" i="15"/>
  <c r="BA99" i="15"/>
  <c r="P120" i="15"/>
  <c r="C94" i="14" l="1"/>
  <c r="C115" i="11" l="1"/>
  <c r="C94" i="15"/>
  <c r="O84" i="13"/>
  <c r="BI84" i="13" s="1"/>
  <c r="N84" i="13"/>
  <c r="BH84" i="13" s="1"/>
  <c r="M84" i="13"/>
  <c r="BG84" i="13" s="1"/>
  <c r="L84" i="13"/>
  <c r="BF84" i="13" s="1"/>
  <c r="K84" i="13"/>
  <c r="BE84" i="13" s="1"/>
  <c r="J84" i="13"/>
  <c r="BD84" i="13" s="1"/>
  <c r="I84" i="13"/>
  <c r="BC84" i="13" s="1"/>
  <c r="H84" i="13"/>
  <c r="BB84" i="13" s="1"/>
  <c r="G84" i="13"/>
  <c r="BA84" i="13" s="1"/>
  <c r="F84" i="13"/>
  <c r="AZ84" i="13" s="1"/>
  <c r="E84" i="13"/>
  <c r="AY84" i="13" s="1"/>
  <c r="D84" i="13"/>
  <c r="AX84" i="13" s="1"/>
  <c r="C84" i="13"/>
  <c r="O83" i="13"/>
  <c r="BI83" i="13" s="1"/>
  <c r="N83" i="13"/>
  <c r="BH83" i="13" s="1"/>
  <c r="M83" i="13"/>
  <c r="BG83" i="13" s="1"/>
  <c r="L83" i="13"/>
  <c r="BF83" i="13" s="1"/>
  <c r="K83" i="13"/>
  <c r="BE83" i="13" s="1"/>
  <c r="J83" i="13"/>
  <c r="BD83" i="13" s="1"/>
  <c r="I83" i="13"/>
  <c r="BC83" i="13" s="1"/>
  <c r="H83" i="13"/>
  <c r="BB83" i="13" s="1"/>
  <c r="G83" i="13"/>
  <c r="BA83" i="13" s="1"/>
  <c r="F83" i="13"/>
  <c r="AZ83" i="13" s="1"/>
  <c r="E83" i="13"/>
  <c r="AY83" i="13" s="1"/>
  <c r="D83" i="13"/>
  <c r="AX83" i="13" s="1"/>
  <c r="C83" i="13"/>
  <c r="O82" i="13"/>
  <c r="BI82" i="13" s="1"/>
  <c r="N82" i="13"/>
  <c r="BH82" i="13" s="1"/>
  <c r="M82" i="13"/>
  <c r="BG82" i="13" s="1"/>
  <c r="L82" i="13"/>
  <c r="BF82" i="13" s="1"/>
  <c r="K82" i="13"/>
  <c r="BE82" i="13" s="1"/>
  <c r="J82" i="13"/>
  <c r="BD82" i="13" s="1"/>
  <c r="I82" i="13"/>
  <c r="BC82" i="13" s="1"/>
  <c r="H82" i="13"/>
  <c r="BB82" i="13" s="1"/>
  <c r="G82" i="13"/>
  <c r="BA82" i="13" s="1"/>
  <c r="F82" i="13"/>
  <c r="AZ82" i="13" s="1"/>
  <c r="E82" i="13"/>
  <c r="AY82" i="13" s="1"/>
  <c r="D82" i="13"/>
  <c r="AX82" i="13" s="1"/>
  <c r="C82" i="13"/>
  <c r="O81" i="13"/>
  <c r="BI81" i="13" s="1"/>
  <c r="N81" i="13"/>
  <c r="BH81" i="13" s="1"/>
  <c r="M81" i="13"/>
  <c r="BG81" i="13" s="1"/>
  <c r="L81" i="13"/>
  <c r="BF81" i="13" s="1"/>
  <c r="K81" i="13"/>
  <c r="BE81" i="13" s="1"/>
  <c r="J81" i="13"/>
  <c r="BD81" i="13" s="1"/>
  <c r="I81" i="13"/>
  <c r="BC81" i="13" s="1"/>
  <c r="H81" i="13"/>
  <c r="BB81" i="13" s="1"/>
  <c r="G81" i="13"/>
  <c r="BA81" i="13" s="1"/>
  <c r="F81" i="13"/>
  <c r="AZ81" i="13" s="1"/>
  <c r="E81" i="13"/>
  <c r="AY81" i="13" s="1"/>
  <c r="D81" i="13"/>
  <c r="AX81" i="13" s="1"/>
  <c r="C81" i="13"/>
  <c r="O80" i="13"/>
  <c r="BI80" i="13" s="1"/>
  <c r="N80" i="13"/>
  <c r="BH80" i="13" s="1"/>
  <c r="M80" i="13"/>
  <c r="BG80" i="13" s="1"/>
  <c r="L80" i="13"/>
  <c r="BF80" i="13" s="1"/>
  <c r="K80" i="13"/>
  <c r="BE80" i="13" s="1"/>
  <c r="J80" i="13"/>
  <c r="BD80" i="13" s="1"/>
  <c r="I80" i="13"/>
  <c r="BC80" i="13" s="1"/>
  <c r="H80" i="13"/>
  <c r="BB80" i="13" s="1"/>
  <c r="G80" i="13"/>
  <c r="BA80" i="13" s="1"/>
  <c r="F80" i="13"/>
  <c r="AZ80" i="13" s="1"/>
  <c r="E80" i="13"/>
  <c r="AY80" i="13" s="1"/>
  <c r="D80" i="13"/>
  <c r="AX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AX80" i="11" s="1"/>
  <c r="E80" i="11"/>
  <c r="AY80" i="11" s="1"/>
  <c r="F80" i="11"/>
  <c r="AZ80" i="11" s="1"/>
  <c r="G80" i="11"/>
  <c r="BA80" i="11" s="1"/>
  <c r="H80" i="11"/>
  <c r="BB80" i="11" s="1"/>
  <c r="I80" i="11"/>
  <c r="BC80" i="11" s="1"/>
  <c r="J80" i="11"/>
  <c r="BD80" i="11" s="1"/>
  <c r="K80" i="11"/>
  <c r="BE80" i="11" s="1"/>
  <c r="L80" i="11"/>
  <c r="BF80" i="11" s="1"/>
  <c r="M80" i="11"/>
  <c r="BG80" i="11" s="1"/>
  <c r="N80" i="11"/>
  <c r="BH80" i="11" s="1"/>
  <c r="O80" i="11"/>
  <c r="BI80" i="11" s="1"/>
  <c r="O84" i="11"/>
  <c r="BI84" i="11" s="1"/>
  <c r="N84" i="11"/>
  <c r="BH84" i="11" s="1"/>
  <c r="M84" i="11"/>
  <c r="BG84" i="11" s="1"/>
  <c r="L84" i="11"/>
  <c r="BF84" i="11" s="1"/>
  <c r="K84" i="11"/>
  <c r="BE84" i="11" s="1"/>
  <c r="J84" i="11"/>
  <c r="BD84" i="11" s="1"/>
  <c r="I84" i="11"/>
  <c r="BC84" i="11" s="1"/>
  <c r="H84" i="11"/>
  <c r="BB84" i="11" s="1"/>
  <c r="G84" i="11"/>
  <c r="BA84" i="11" s="1"/>
  <c r="F84" i="11"/>
  <c r="AZ84" i="11" s="1"/>
  <c r="E84" i="11"/>
  <c r="AY84" i="11" s="1"/>
  <c r="D84" i="11"/>
  <c r="AX84" i="11" s="1"/>
  <c r="C84" i="11"/>
  <c r="O83" i="11"/>
  <c r="BI83" i="11" s="1"/>
  <c r="N83" i="11"/>
  <c r="BH83" i="11" s="1"/>
  <c r="M83" i="11"/>
  <c r="BG83" i="11" s="1"/>
  <c r="L83" i="11"/>
  <c r="BF83" i="11" s="1"/>
  <c r="K83" i="11"/>
  <c r="BE83" i="11" s="1"/>
  <c r="J83" i="11"/>
  <c r="BD83" i="11" s="1"/>
  <c r="I83" i="11"/>
  <c r="BC83" i="11" s="1"/>
  <c r="H83" i="11"/>
  <c r="BB83" i="11" s="1"/>
  <c r="G83" i="11"/>
  <c r="BA83" i="11" s="1"/>
  <c r="F83" i="11"/>
  <c r="AZ83" i="11" s="1"/>
  <c r="E83" i="11"/>
  <c r="AY83" i="11" s="1"/>
  <c r="D83" i="11"/>
  <c r="AX83" i="11" s="1"/>
  <c r="C83" i="11"/>
  <c r="O82" i="11"/>
  <c r="BI82" i="11" s="1"/>
  <c r="N82" i="11"/>
  <c r="BH82" i="11" s="1"/>
  <c r="M82" i="11"/>
  <c r="BG82" i="11" s="1"/>
  <c r="L82" i="11"/>
  <c r="BF82" i="11" s="1"/>
  <c r="K82" i="11"/>
  <c r="BE82" i="11" s="1"/>
  <c r="J82" i="11"/>
  <c r="BD82" i="11" s="1"/>
  <c r="I82" i="11"/>
  <c r="BC82" i="11" s="1"/>
  <c r="H82" i="11"/>
  <c r="BB82" i="11" s="1"/>
  <c r="G82" i="11"/>
  <c r="BA82" i="11" s="1"/>
  <c r="F82" i="11"/>
  <c r="AZ82" i="11" s="1"/>
  <c r="E82" i="11"/>
  <c r="AY82" i="11" s="1"/>
  <c r="D82" i="11"/>
  <c r="AX82" i="11" s="1"/>
  <c r="C82" i="11"/>
  <c r="O81" i="11"/>
  <c r="BI81" i="11" s="1"/>
  <c r="N81" i="11"/>
  <c r="BH81" i="11" s="1"/>
  <c r="M81" i="11"/>
  <c r="BG81" i="11" s="1"/>
  <c r="L81" i="11"/>
  <c r="BF81" i="11" s="1"/>
  <c r="K81" i="11"/>
  <c r="BE81" i="11" s="1"/>
  <c r="J81" i="11"/>
  <c r="BD81" i="11" s="1"/>
  <c r="I81" i="11"/>
  <c r="BC81" i="11" s="1"/>
  <c r="H81" i="11"/>
  <c r="BB81" i="11" s="1"/>
  <c r="G81" i="11"/>
  <c r="BA81" i="11" s="1"/>
  <c r="F81" i="11"/>
  <c r="AZ81" i="11" s="1"/>
  <c r="E81" i="11"/>
  <c r="AY81" i="11" s="1"/>
  <c r="D81" i="11"/>
  <c r="AX81" i="11" s="1"/>
  <c r="C81" i="11"/>
  <c r="BH85" i="13" l="1"/>
  <c r="BC85" i="11"/>
  <c r="BD85" i="11"/>
  <c r="BB85" i="11"/>
  <c r="BI85" i="13"/>
  <c r="BD85" i="13"/>
  <c r="BB85" i="13"/>
  <c r="BG85" i="11"/>
  <c r="BE85" i="13"/>
  <c r="BI85" i="11"/>
  <c r="BF85" i="11"/>
  <c r="BF85" i="13"/>
  <c r="BC85" i="13"/>
  <c r="BH85" i="11"/>
  <c r="BE85" i="11"/>
  <c r="BG85" i="13"/>
  <c r="BA85" i="13"/>
  <c r="AZ85" i="11"/>
  <c r="AY85" i="11"/>
  <c r="AX85" i="11"/>
  <c r="BA85" i="11"/>
  <c r="AZ85" i="13"/>
  <c r="AX85" i="13"/>
  <c r="AY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A119" i="11"/>
  <c r="AZ119" i="11"/>
  <c r="AY119" i="11"/>
  <c r="BA118" i="11"/>
  <c r="AZ118" i="11"/>
  <c r="AY118" i="11"/>
  <c r="BA117" i="11"/>
  <c r="AZ117" i="11"/>
  <c r="AY117" i="11"/>
  <c r="BA116" i="11"/>
  <c r="AZ116" i="11"/>
  <c r="AY116" i="11"/>
  <c r="BA115" i="11"/>
  <c r="AZ115" i="11"/>
  <c r="AY115" i="11"/>
  <c r="AX119" i="11"/>
  <c r="C119" i="11"/>
  <c r="AX118" i="11"/>
  <c r="C118" i="11"/>
  <c r="AX117" i="11"/>
  <c r="C117" i="11"/>
  <c r="AX116" i="11"/>
  <c r="C116" i="11"/>
  <c r="AX115" i="11"/>
  <c r="AX120" i="11" l="1"/>
  <c r="BA120" i="11"/>
  <c r="AY120" i="11"/>
  <c r="AZ120" i="11"/>
  <c r="D99" i="15"/>
  <c r="L99" i="15"/>
  <c r="C99" i="15"/>
  <c r="G99" i="15"/>
  <c r="K99" i="15"/>
  <c r="O99" i="15"/>
  <c r="H99" i="15"/>
  <c r="I99" i="15"/>
  <c r="AW91" i="13"/>
  <c r="AW90" i="13"/>
  <c r="AW89" i="13"/>
  <c r="AW88" i="13"/>
  <c r="AW87" i="13"/>
  <c r="AW77" i="13"/>
  <c r="AW76" i="13"/>
  <c r="AW75" i="13"/>
  <c r="AW74" i="13"/>
  <c r="AW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I119" i="15" s="1"/>
  <c r="N119" i="15"/>
  <c r="BH119" i="15" s="1"/>
  <c r="M119" i="15"/>
  <c r="BG119" i="15" s="1"/>
  <c r="K119" i="15"/>
  <c r="BE119" i="15" s="1"/>
  <c r="J119" i="15"/>
  <c r="BD119" i="15" s="1"/>
  <c r="I119" i="15"/>
  <c r="BC119" i="15" s="1"/>
  <c r="H119" i="15"/>
  <c r="BB119" i="15" s="1"/>
  <c r="G119" i="15"/>
  <c r="BA119" i="15" s="1"/>
  <c r="F119" i="15"/>
  <c r="AZ119" i="15" s="1"/>
  <c r="E119" i="15"/>
  <c r="AY119" i="15" s="1"/>
  <c r="D119" i="15"/>
  <c r="AX119" i="15" s="1"/>
  <c r="C119" i="15"/>
  <c r="O118" i="15"/>
  <c r="BI118" i="15" s="1"/>
  <c r="N118" i="15"/>
  <c r="BH118" i="15" s="1"/>
  <c r="M118" i="15"/>
  <c r="BG118" i="15" s="1"/>
  <c r="L118" i="15"/>
  <c r="BF118" i="15" s="1"/>
  <c r="K118" i="15"/>
  <c r="BE118" i="15" s="1"/>
  <c r="J118" i="15"/>
  <c r="BD118" i="15" s="1"/>
  <c r="I118" i="15"/>
  <c r="BC118" i="15" s="1"/>
  <c r="H118" i="15"/>
  <c r="BB118" i="15" s="1"/>
  <c r="G118" i="15"/>
  <c r="BA118" i="15" s="1"/>
  <c r="F118" i="15"/>
  <c r="AZ118" i="15" s="1"/>
  <c r="E118" i="15"/>
  <c r="AY118" i="15" s="1"/>
  <c r="D118" i="15"/>
  <c r="AX118" i="15" s="1"/>
  <c r="C118" i="15"/>
  <c r="O117" i="15"/>
  <c r="BI117" i="15" s="1"/>
  <c r="N117" i="15"/>
  <c r="BH117" i="15" s="1"/>
  <c r="M117" i="15"/>
  <c r="BG117" i="15" s="1"/>
  <c r="L117" i="15"/>
  <c r="BF117" i="15" s="1"/>
  <c r="K117" i="15"/>
  <c r="BE117" i="15" s="1"/>
  <c r="J117" i="15"/>
  <c r="BD117" i="15" s="1"/>
  <c r="I117" i="15"/>
  <c r="BC117" i="15" s="1"/>
  <c r="H117" i="15"/>
  <c r="BB117" i="15" s="1"/>
  <c r="G117" i="15"/>
  <c r="BA117" i="15" s="1"/>
  <c r="F117" i="15"/>
  <c r="AZ117" i="15" s="1"/>
  <c r="E117" i="15"/>
  <c r="AY117" i="15" s="1"/>
  <c r="D117" i="15"/>
  <c r="AX117" i="15" s="1"/>
  <c r="C117" i="15"/>
  <c r="O116" i="15"/>
  <c r="BI116" i="15" s="1"/>
  <c r="N116" i="15"/>
  <c r="BH116" i="15" s="1"/>
  <c r="M116" i="15"/>
  <c r="BG116" i="15" s="1"/>
  <c r="L116" i="15"/>
  <c r="BF116" i="15" s="1"/>
  <c r="K116" i="15"/>
  <c r="BE116" i="15" s="1"/>
  <c r="J116" i="15"/>
  <c r="BD116" i="15" s="1"/>
  <c r="I116" i="15"/>
  <c r="BC116" i="15" s="1"/>
  <c r="H116" i="15"/>
  <c r="BB116" i="15" s="1"/>
  <c r="G116" i="15"/>
  <c r="BA116" i="15" s="1"/>
  <c r="F116" i="15"/>
  <c r="AZ116" i="15" s="1"/>
  <c r="E116" i="15"/>
  <c r="AY116" i="15" s="1"/>
  <c r="D116" i="15"/>
  <c r="AX116" i="15" s="1"/>
  <c r="C116" i="15"/>
  <c r="O115" i="15"/>
  <c r="BI115" i="15" s="1"/>
  <c r="N115" i="15"/>
  <c r="BH115" i="15" s="1"/>
  <c r="L115" i="15"/>
  <c r="BF115" i="15" s="1"/>
  <c r="K115" i="15"/>
  <c r="BE115" i="15" s="1"/>
  <c r="J115" i="15"/>
  <c r="BD115" i="15" s="1"/>
  <c r="I115" i="15"/>
  <c r="BC115" i="15" s="1"/>
  <c r="H115" i="15"/>
  <c r="BB115" i="15" s="1"/>
  <c r="G115" i="15"/>
  <c r="BA115" i="15" s="1"/>
  <c r="F115" i="15"/>
  <c r="AZ115" i="15" s="1"/>
  <c r="E115" i="15"/>
  <c r="AY115" i="15" s="1"/>
  <c r="D115" i="15"/>
  <c r="AX115" i="15" s="1"/>
  <c r="C115" i="15"/>
  <c r="O119" i="14"/>
  <c r="BI119" i="14" s="1"/>
  <c r="N119" i="14"/>
  <c r="BH119" i="14" s="1"/>
  <c r="M119" i="14"/>
  <c r="BG119" i="14" s="1"/>
  <c r="L119" i="14"/>
  <c r="BF119" i="14" s="1"/>
  <c r="K119" i="14"/>
  <c r="BE119" i="14" s="1"/>
  <c r="J119" i="14"/>
  <c r="BD119" i="14" s="1"/>
  <c r="I119" i="14"/>
  <c r="BC119" i="14" s="1"/>
  <c r="H119" i="14"/>
  <c r="BB119" i="14" s="1"/>
  <c r="G119" i="14"/>
  <c r="BA119" i="14" s="1"/>
  <c r="F119" i="14"/>
  <c r="AZ119" i="14" s="1"/>
  <c r="E119" i="14"/>
  <c r="AY119" i="14" s="1"/>
  <c r="D119" i="14"/>
  <c r="AX119" i="14" s="1"/>
  <c r="C119" i="14"/>
  <c r="O118" i="14"/>
  <c r="BI118" i="14" s="1"/>
  <c r="N118" i="14"/>
  <c r="BH118" i="14" s="1"/>
  <c r="M118" i="14"/>
  <c r="BG118" i="14" s="1"/>
  <c r="L118" i="14"/>
  <c r="BF118" i="14" s="1"/>
  <c r="K118" i="14"/>
  <c r="BE118" i="14" s="1"/>
  <c r="J118" i="14"/>
  <c r="BD118" i="14" s="1"/>
  <c r="I118" i="14"/>
  <c r="BC118" i="14" s="1"/>
  <c r="H118" i="14"/>
  <c r="BB118" i="14" s="1"/>
  <c r="G118" i="14"/>
  <c r="BA118" i="14" s="1"/>
  <c r="E118" i="14"/>
  <c r="AY118" i="14" s="1"/>
  <c r="D118" i="14"/>
  <c r="AX118" i="14" s="1"/>
  <c r="C118" i="14"/>
  <c r="O117" i="14"/>
  <c r="BI117" i="14" s="1"/>
  <c r="N117" i="14"/>
  <c r="BH117" i="14" s="1"/>
  <c r="M117" i="14"/>
  <c r="BG117" i="14" s="1"/>
  <c r="L117" i="14"/>
  <c r="BF117" i="14" s="1"/>
  <c r="K117" i="14"/>
  <c r="BE117" i="14" s="1"/>
  <c r="J117" i="14"/>
  <c r="BD117" i="14" s="1"/>
  <c r="I117" i="14"/>
  <c r="BC117" i="14" s="1"/>
  <c r="H117" i="14"/>
  <c r="BB117" i="14" s="1"/>
  <c r="G117" i="14"/>
  <c r="BA117" i="14" s="1"/>
  <c r="F117" i="14"/>
  <c r="AZ117" i="14" s="1"/>
  <c r="E117" i="14"/>
  <c r="AY117" i="14" s="1"/>
  <c r="D117" i="14"/>
  <c r="AX117" i="14" s="1"/>
  <c r="O116" i="14"/>
  <c r="BI116" i="14" s="1"/>
  <c r="N116" i="14"/>
  <c r="BH116" i="14" s="1"/>
  <c r="M116" i="14"/>
  <c r="BG116" i="14" s="1"/>
  <c r="L116" i="14"/>
  <c r="BF116" i="14" s="1"/>
  <c r="K116" i="14"/>
  <c r="BE116" i="14" s="1"/>
  <c r="J116" i="14"/>
  <c r="BD116" i="14" s="1"/>
  <c r="I116" i="14"/>
  <c r="BC116" i="14" s="1"/>
  <c r="H116" i="14"/>
  <c r="BB116" i="14" s="1"/>
  <c r="G116" i="14"/>
  <c r="BA116" i="14" s="1"/>
  <c r="F116" i="14"/>
  <c r="AZ116" i="14" s="1"/>
  <c r="E116" i="14"/>
  <c r="AY116" i="14" s="1"/>
  <c r="D116" i="14"/>
  <c r="AX116" i="14" s="1"/>
  <c r="C116" i="14"/>
  <c r="O115" i="14"/>
  <c r="BI115" i="14" s="1"/>
  <c r="N115" i="14"/>
  <c r="BH115" i="14" s="1"/>
  <c r="L115" i="14"/>
  <c r="BF115" i="14" s="1"/>
  <c r="K115" i="14"/>
  <c r="BE115" i="14" s="1"/>
  <c r="J115" i="14"/>
  <c r="BD115" i="14" s="1"/>
  <c r="I115" i="14"/>
  <c r="BC115" i="14" s="1"/>
  <c r="H115" i="14"/>
  <c r="BB115" i="14" s="1"/>
  <c r="G115" i="14"/>
  <c r="BA115" i="14" s="1"/>
  <c r="E115" i="14"/>
  <c r="AY115" i="14" s="1"/>
  <c r="D115" i="14"/>
  <c r="AX115" i="14" s="1"/>
  <c r="C115" i="14"/>
  <c r="F115" i="14"/>
  <c r="AZ115" i="14" s="1"/>
  <c r="L119" i="15"/>
  <c r="BF119" i="15" s="1"/>
  <c r="M115" i="15"/>
  <c r="BG115" i="15" s="1"/>
  <c r="F118" i="14"/>
  <c r="AZ118" i="14" s="1"/>
  <c r="C117" i="14"/>
  <c r="M115" i="14"/>
  <c r="BG115" i="14" s="1"/>
  <c r="CF92" i="11"/>
  <c r="CF85" i="11"/>
  <c r="CF78" i="11"/>
  <c r="CF13" i="13"/>
  <c r="CF11" i="11"/>
  <c r="CF12" i="13"/>
  <c r="CF14" i="13"/>
  <c r="CF14" i="11"/>
  <c r="CF10" i="13"/>
  <c r="CF11" i="13"/>
  <c r="CF12" i="11"/>
  <c r="CF10" i="11"/>
  <c r="CF13" i="11"/>
  <c r="BE120" i="14" l="1"/>
  <c r="BF120" i="14"/>
  <c r="BG120" i="14"/>
  <c r="BC120" i="14"/>
  <c r="BB120" i="15"/>
  <c r="BB120" i="14"/>
  <c r="BG120" i="15"/>
  <c r="BH120" i="15"/>
  <c r="BH120" i="14"/>
  <c r="BE120" i="15"/>
  <c r="BI120" i="15"/>
  <c r="BI120" i="14"/>
  <c r="BC120" i="15"/>
  <c r="BD120" i="15"/>
  <c r="BD120" i="14"/>
  <c r="BF120" i="15"/>
  <c r="AY120" i="14"/>
  <c r="AX120" i="14"/>
  <c r="BA120" i="14"/>
  <c r="AZ120" i="14"/>
  <c r="AZ120" i="15"/>
  <c r="BA120" i="15"/>
  <c r="AX120" i="15"/>
  <c r="AY120" i="15"/>
  <c r="CF15" i="11"/>
  <c r="O119" i="13"/>
  <c r="BI119" i="13" s="1"/>
  <c r="N119" i="13"/>
  <c r="BH119" i="13" s="1"/>
  <c r="M119" i="13"/>
  <c r="BG119" i="13" s="1"/>
  <c r="L119" i="13"/>
  <c r="BF119" i="13" s="1"/>
  <c r="K119" i="13"/>
  <c r="BE119" i="13" s="1"/>
  <c r="J119" i="13"/>
  <c r="BD119" i="13" s="1"/>
  <c r="I119" i="13"/>
  <c r="BC119" i="13" s="1"/>
  <c r="H119" i="13"/>
  <c r="BB119" i="13" s="1"/>
  <c r="G119" i="13"/>
  <c r="BA119" i="13" s="1"/>
  <c r="F119" i="13"/>
  <c r="AZ119" i="13" s="1"/>
  <c r="E119" i="13"/>
  <c r="AY119" i="13" s="1"/>
  <c r="D119" i="13"/>
  <c r="AX119" i="13" s="1"/>
  <c r="C119" i="13"/>
  <c r="O118" i="13"/>
  <c r="BI118" i="13" s="1"/>
  <c r="N118" i="13"/>
  <c r="BH118" i="13" s="1"/>
  <c r="M118" i="13"/>
  <c r="BG118" i="13" s="1"/>
  <c r="L118" i="13"/>
  <c r="BF118" i="13" s="1"/>
  <c r="K118" i="13"/>
  <c r="BE118" i="13" s="1"/>
  <c r="J118" i="13"/>
  <c r="BD118" i="13" s="1"/>
  <c r="I118" i="13"/>
  <c r="BC118" i="13" s="1"/>
  <c r="H118" i="13"/>
  <c r="BB118" i="13" s="1"/>
  <c r="G118" i="13"/>
  <c r="BA118" i="13" s="1"/>
  <c r="F118" i="13"/>
  <c r="AZ118" i="13" s="1"/>
  <c r="E118" i="13"/>
  <c r="AY118" i="13" s="1"/>
  <c r="D118" i="13"/>
  <c r="AX118" i="13" s="1"/>
  <c r="C118" i="13"/>
  <c r="O117" i="13"/>
  <c r="BI117" i="13" s="1"/>
  <c r="N117" i="13"/>
  <c r="BH117" i="13" s="1"/>
  <c r="M117" i="13"/>
  <c r="BG117" i="13" s="1"/>
  <c r="L117" i="13"/>
  <c r="BF117" i="13" s="1"/>
  <c r="K117" i="13"/>
  <c r="BE117" i="13" s="1"/>
  <c r="J117" i="13"/>
  <c r="BD117" i="13" s="1"/>
  <c r="I117" i="13"/>
  <c r="BC117" i="13" s="1"/>
  <c r="H117" i="13"/>
  <c r="BB117" i="13" s="1"/>
  <c r="G117" i="13"/>
  <c r="BA117" i="13" s="1"/>
  <c r="F117" i="13"/>
  <c r="AZ117" i="13" s="1"/>
  <c r="E117" i="13"/>
  <c r="AY117" i="13" s="1"/>
  <c r="D117" i="13"/>
  <c r="AX117" i="13" s="1"/>
  <c r="C117" i="13"/>
  <c r="O116" i="13"/>
  <c r="BI116" i="13" s="1"/>
  <c r="N116" i="13"/>
  <c r="BH116" i="13" s="1"/>
  <c r="M116" i="13"/>
  <c r="BG116" i="13" s="1"/>
  <c r="L116" i="13"/>
  <c r="BF116" i="13" s="1"/>
  <c r="K116" i="13"/>
  <c r="BE116" i="13" s="1"/>
  <c r="J116" i="13"/>
  <c r="BD116" i="13" s="1"/>
  <c r="I116" i="13"/>
  <c r="BC116" i="13" s="1"/>
  <c r="H116" i="13"/>
  <c r="BB116" i="13" s="1"/>
  <c r="G116" i="13"/>
  <c r="BA116" i="13" s="1"/>
  <c r="F116" i="13"/>
  <c r="AZ116" i="13" s="1"/>
  <c r="E116" i="13"/>
  <c r="AY116" i="13" s="1"/>
  <c r="D116" i="13"/>
  <c r="AX116" i="13" s="1"/>
  <c r="C116" i="13"/>
  <c r="O115" i="13"/>
  <c r="BI115" i="13" s="1"/>
  <c r="N115" i="13"/>
  <c r="BH115" i="13" s="1"/>
  <c r="M115" i="13"/>
  <c r="BG115" i="13" s="1"/>
  <c r="L115" i="13"/>
  <c r="BF115" i="13" s="1"/>
  <c r="K115" i="13"/>
  <c r="BE115" i="13" s="1"/>
  <c r="J115" i="13"/>
  <c r="BD115" i="13" s="1"/>
  <c r="I115" i="13"/>
  <c r="BC115" i="13" s="1"/>
  <c r="H115" i="13"/>
  <c r="BB115" i="13" s="1"/>
  <c r="G115" i="13"/>
  <c r="BA115" i="13" s="1"/>
  <c r="F115" i="13"/>
  <c r="AZ115" i="13" s="1"/>
  <c r="E115" i="13"/>
  <c r="AY115" i="13" s="1"/>
  <c r="D115" i="13"/>
  <c r="AX115" i="13" s="1"/>
  <c r="BI120" i="13" l="1"/>
  <c r="BF120" i="13"/>
  <c r="BG120" i="13"/>
  <c r="BB120" i="13"/>
  <c r="BC120" i="13"/>
  <c r="BH120" i="13"/>
  <c r="BE120" i="13"/>
  <c r="BD120" i="13"/>
  <c r="AZ120" i="13"/>
  <c r="AY120" i="13"/>
  <c r="AX120" i="13"/>
  <c r="BA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AW147" i="15"/>
  <c r="AW146" i="15"/>
  <c r="AW145" i="15"/>
  <c r="AW144" i="15"/>
  <c r="AW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AW133" i="15"/>
  <c r="AW132" i="15"/>
  <c r="AW131" i="15"/>
  <c r="AW130" i="15"/>
  <c r="AW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AW126" i="15"/>
  <c r="AW125" i="15"/>
  <c r="AW124" i="15"/>
  <c r="AW123" i="15"/>
  <c r="AW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AW119" i="15"/>
  <c r="AW118" i="15"/>
  <c r="AW117" i="15"/>
  <c r="AW116" i="15"/>
  <c r="AW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W112" i="15"/>
  <c r="AW111" i="15"/>
  <c r="AW110" i="15"/>
  <c r="AW109" i="15"/>
  <c r="AW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W105" i="15"/>
  <c r="AW104" i="15"/>
  <c r="AW103" i="15"/>
  <c r="AW102" i="15"/>
  <c r="AW101" i="15"/>
  <c r="AW98" i="15"/>
  <c r="AW97" i="15"/>
  <c r="AW96" i="15"/>
  <c r="AW95" i="15"/>
  <c r="AW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W84" i="15"/>
  <c r="AW83" i="15"/>
  <c r="AW82" i="15"/>
  <c r="AW81" i="15"/>
  <c r="AW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W77" i="15"/>
  <c r="AW76" i="15"/>
  <c r="AW75" i="15"/>
  <c r="AW74" i="15"/>
  <c r="AW73" i="15"/>
  <c r="O71" i="15"/>
  <c r="P162" i="15" s="1"/>
  <c r="BJ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AW70" i="15"/>
  <c r="AW69" i="15"/>
  <c r="AW68" i="15"/>
  <c r="AW67" i="15"/>
  <c r="AW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AW63" i="15"/>
  <c r="AW62" i="15"/>
  <c r="AW61" i="15"/>
  <c r="AW60" i="15"/>
  <c r="AW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AW56" i="15"/>
  <c r="AW55" i="15"/>
  <c r="AW54" i="15"/>
  <c r="AW53" i="15"/>
  <c r="AW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AW49" i="15"/>
  <c r="AW48" i="15"/>
  <c r="AW47" i="15"/>
  <c r="AW46" i="15"/>
  <c r="AW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AW42" i="15"/>
  <c r="AW41" i="15"/>
  <c r="AW40" i="15"/>
  <c r="AW39" i="15"/>
  <c r="AW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AW35" i="15"/>
  <c r="AW34" i="15"/>
  <c r="AW33" i="15"/>
  <c r="AW32" i="15"/>
  <c r="AW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AW28" i="15"/>
  <c r="AW27" i="15"/>
  <c r="AW26" i="15"/>
  <c r="AW25" i="15"/>
  <c r="AW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AW21" i="15"/>
  <c r="AW20" i="15"/>
  <c r="AW19" i="15"/>
  <c r="AW18" i="15"/>
  <c r="AW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AW14" i="15"/>
  <c r="AW13" i="15"/>
  <c r="AW12" i="15"/>
  <c r="AW11" i="15"/>
  <c r="AW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AW147" i="14"/>
  <c r="AW146" i="14"/>
  <c r="AW145" i="14"/>
  <c r="AW144" i="14"/>
  <c r="AW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AW133" i="14"/>
  <c r="AW132" i="14"/>
  <c r="AW131" i="14"/>
  <c r="AW130" i="14"/>
  <c r="AW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AW126" i="14"/>
  <c r="AW125" i="14"/>
  <c r="AW124" i="14"/>
  <c r="AW123" i="14"/>
  <c r="AW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AW119" i="14"/>
  <c r="AW118" i="14"/>
  <c r="AW117" i="14"/>
  <c r="AW116" i="14"/>
  <c r="AW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AW112" i="14"/>
  <c r="AW111" i="14"/>
  <c r="AW110" i="14"/>
  <c r="AW109" i="14"/>
  <c r="AW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AW105" i="14"/>
  <c r="AW104" i="14"/>
  <c r="AW103" i="14"/>
  <c r="AW102" i="14"/>
  <c r="AW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AW98" i="14"/>
  <c r="AW97" i="14"/>
  <c r="AW96" i="14"/>
  <c r="AW95" i="14"/>
  <c r="AW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AW84" i="14"/>
  <c r="AW83" i="14"/>
  <c r="AW82" i="14"/>
  <c r="AW81" i="14"/>
  <c r="AW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AW77" i="14"/>
  <c r="AW76" i="14"/>
  <c r="AW75" i="14"/>
  <c r="AW74" i="14"/>
  <c r="AW73" i="14"/>
  <c r="O71" i="14"/>
  <c r="P162" i="14" s="1"/>
  <c r="BJ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AW70" i="14"/>
  <c r="AW69" i="14"/>
  <c r="AW68" i="14"/>
  <c r="AW67" i="14"/>
  <c r="AW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AW63" i="14"/>
  <c r="AW62" i="14"/>
  <c r="AW61" i="14"/>
  <c r="AW60" i="14"/>
  <c r="AW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AW56" i="14"/>
  <c r="AW55" i="14"/>
  <c r="AW54" i="14"/>
  <c r="AW53" i="14"/>
  <c r="AW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AW49" i="14"/>
  <c r="AW48" i="14"/>
  <c r="AW47" i="14"/>
  <c r="AW46" i="14"/>
  <c r="AW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AW42" i="14"/>
  <c r="AW41" i="14"/>
  <c r="AW40" i="14"/>
  <c r="AW39" i="14"/>
  <c r="AW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AW35" i="14"/>
  <c r="AW34" i="14"/>
  <c r="AW33" i="14"/>
  <c r="AW32" i="14"/>
  <c r="AW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AW28" i="14"/>
  <c r="AW27" i="14"/>
  <c r="AW26" i="14"/>
  <c r="AW25" i="14"/>
  <c r="AW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AW21" i="14"/>
  <c r="AW20" i="14"/>
  <c r="AW19" i="14"/>
  <c r="AW18" i="14"/>
  <c r="AW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AW14" i="14"/>
  <c r="AW13" i="14"/>
  <c r="AW12" i="14"/>
  <c r="AW11" i="14"/>
  <c r="AW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AW147" i="13"/>
  <c r="AW146" i="13"/>
  <c r="AW145" i="13"/>
  <c r="AW144" i="13"/>
  <c r="AW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AW133" i="13"/>
  <c r="AW132" i="13"/>
  <c r="AW131" i="13"/>
  <c r="AW130" i="13"/>
  <c r="AW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AW126" i="13"/>
  <c r="AW125" i="13"/>
  <c r="AW124" i="13"/>
  <c r="AW123" i="13"/>
  <c r="AW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AW119" i="13"/>
  <c r="AW118" i="13"/>
  <c r="AW117" i="13"/>
  <c r="AW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W112" i="13"/>
  <c r="AW111" i="13"/>
  <c r="AW110" i="13"/>
  <c r="AW109" i="13"/>
  <c r="AW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W105" i="13"/>
  <c r="AW104" i="13"/>
  <c r="AW103" i="13"/>
  <c r="AW102" i="13"/>
  <c r="AW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W98" i="13"/>
  <c r="AW97" i="13"/>
  <c r="AW96" i="13"/>
  <c r="AW95" i="13"/>
  <c r="CF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F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AW84" i="13"/>
  <c r="AW83" i="13"/>
  <c r="AW82" i="13"/>
  <c r="AW81" i="13"/>
  <c r="CF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AW63" i="13"/>
  <c r="AW62" i="13"/>
  <c r="AW61" i="13"/>
  <c r="AW60" i="13"/>
  <c r="AW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AW56" i="13"/>
  <c r="AW55" i="13"/>
  <c r="AW54" i="13"/>
  <c r="AW53" i="13"/>
  <c r="AW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AW49" i="13"/>
  <c r="AW48" i="13"/>
  <c r="AW47" i="13"/>
  <c r="AW46" i="13"/>
  <c r="AW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AW42" i="13"/>
  <c r="AW41" i="13"/>
  <c r="AW40" i="13"/>
  <c r="AW39" i="13"/>
  <c r="AW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AW35" i="13"/>
  <c r="AW34" i="13"/>
  <c r="AW33" i="13"/>
  <c r="AW32" i="13"/>
  <c r="AW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AW28" i="13"/>
  <c r="AW27" i="13"/>
  <c r="AW26" i="13"/>
  <c r="AW25" i="13"/>
  <c r="AW24" i="13"/>
  <c r="AW21" i="13"/>
  <c r="AW20" i="13"/>
  <c r="AW19" i="13"/>
  <c r="AW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AW14" i="13"/>
  <c r="AW13" i="13"/>
  <c r="AW12" i="13"/>
  <c r="AW11" i="13"/>
  <c r="AW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W147" i="11"/>
  <c r="AW146" i="11"/>
  <c r="AW145" i="11"/>
  <c r="AW144" i="11"/>
  <c r="AW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W133" i="11"/>
  <c r="AW132" i="11"/>
  <c r="AW131" i="11"/>
  <c r="AW130" i="11"/>
  <c r="AW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W126" i="11"/>
  <c r="AW125" i="11"/>
  <c r="AW124" i="11"/>
  <c r="AW123" i="11"/>
  <c r="AW122" i="11"/>
  <c r="C120" i="11"/>
  <c r="AW119" i="11"/>
  <c r="AW118" i="11"/>
  <c r="AW117" i="11"/>
  <c r="AW116" i="11"/>
  <c r="AW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W112" i="11"/>
  <c r="AW111" i="11"/>
  <c r="AW110" i="11"/>
  <c r="AW109" i="11"/>
  <c r="AW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W105" i="11"/>
  <c r="AW104" i="11"/>
  <c r="AW103" i="11"/>
  <c r="AW102" i="11"/>
  <c r="AW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W98" i="11"/>
  <c r="AW97" i="11"/>
  <c r="AW96" i="11"/>
  <c r="AW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W91" i="11"/>
  <c r="AW90" i="11"/>
  <c r="AW89" i="11"/>
  <c r="AW88" i="11"/>
  <c r="AW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W84" i="11"/>
  <c r="AW83" i="11"/>
  <c r="AW82" i="11"/>
  <c r="AW81" i="11"/>
  <c r="AW77" i="11"/>
  <c r="AW76" i="11"/>
  <c r="AW75" i="11"/>
  <c r="AW74" i="11"/>
  <c r="AW73" i="11"/>
  <c r="N71" i="11"/>
  <c r="J71" i="11"/>
  <c r="F71" i="11"/>
  <c r="AW70" i="11"/>
  <c r="AW69" i="11"/>
  <c r="AW68" i="11"/>
  <c r="O71" i="11"/>
  <c r="P162" i="11" s="1"/>
  <c r="BJ162" i="11" s="1"/>
  <c r="K71" i="11"/>
  <c r="G71" i="11"/>
  <c r="C71" i="11"/>
  <c r="AW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W63" i="11"/>
  <c r="AW62" i="11"/>
  <c r="AW61" i="11"/>
  <c r="AW60" i="11"/>
  <c r="AW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W56" i="11"/>
  <c r="AW55" i="11"/>
  <c r="AW54" i="11"/>
  <c r="AW53" i="11"/>
  <c r="AW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W49" i="11"/>
  <c r="AW48" i="11"/>
  <c r="AW47" i="11"/>
  <c r="AW46" i="11"/>
  <c r="AW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W42" i="11"/>
  <c r="AW41" i="11"/>
  <c r="AW40" i="11"/>
  <c r="AW39" i="11"/>
  <c r="AW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W35" i="11"/>
  <c r="AW34" i="11"/>
  <c r="AW33" i="11"/>
  <c r="AW32" i="11"/>
  <c r="AW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W28" i="11"/>
  <c r="AW27" i="11"/>
  <c r="AW26" i="11"/>
  <c r="AW25" i="11"/>
  <c r="AW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W21" i="11"/>
  <c r="AW20" i="11"/>
  <c r="AW19" i="11"/>
  <c r="AW18" i="11"/>
  <c r="AW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W14" i="11"/>
  <c r="AW13" i="11"/>
  <c r="AW12" i="11"/>
  <c r="AW11" i="11"/>
  <c r="AW10" i="11"/>
  <c r="CF20" i="15"/>
  <c r="CF18" i="15"/>
  <c r="CF21" i="15"/>
  <c r="CF18" i="11"/>
  <c r="K162" i="14" l="1"/>
  <c r="BE162" i="14" s="1"/>
  <c r="K162" i="15"/>
  <c r="BE162" i="15" s="1"/>
  <c r="L162" i="11"/>
  <c r="BF162" i="11" s="1"/>
  <c r="H162" i="15"/>
  <c r="BB162" i="15" s="1"/>
  <c r="F162" i="14"/>
  <c r="AZ162" i="14" s="1"/>
  <c r="N162" i="14"/>
  <c r="BH162" i="14" s="1"/>
  <c r="L162" i="15"/>
  <c r="BF162" i="15" s="1"/>
  <c r="J162" i="11"/>
  <c r="BD162" i="11" s="1"/>
  <c r="F162" i="11"/>
  <c r="AZ162" i="11" s="1"/>
  <c r="I162" i="14"/>
  <c r="BC162" i="14" s="1"/>
  <c r="G162" i="15"/>
  <c r="BA162" i="15" s="1"/>
  <c r="O162" i="15"/>
  <c r="BI162" i="15" s="1"/>
  <c r="I162" i="11"/>
  <c r="BC162" i="11" s="1"/>
  <c r="J162" i="14"/>
  <c r="BD162" i="14" s="1"/>
  <c r="M162" i="11"/>
  <c r="BG162" i="11" s="1"/>
  <c r="L162" i="14"/>
  <c r="BF162" i="14" s="1"/>
  <c r="J162" i="15"/>
  <c r="BD162" i="15" s="1"/>
  <c r="M162" i="14"/>
  <c r="BG162" i="14" s="1"/>
  <c r="H162" i="11"/>
  <c r="BB162" i="11" s="1"/>
  <c r="O162" i="11"/>
  <c r="BI162" i="11" s="1"/>
  <c r="H162" i="14"/>
  <c r="BB162" i="14" s="1"/>
  <c r="F162" i="15"/>
  <c r="AZ162" i="15" s="1"/>
  <c r="N162" i="15"/>
  <c r="BH162" i="15" s="1"/>
  <c r="D162" i="11"/>
  <c r="AX162" i="11" s="1"/>
  <c r="E162" i="11"/>
  <c r="AY162" i="11" s="1"/>
  <c r="I162" i="15"/>
  <c r="BC162" i="15" s="1"/>
  <c r="N162" i="11"/>
  <c r="BH162" i="11" s="1"/>
  <c r="E162" i="14"/>
  <c r="AY162" i="14" s="1"/>
  <c r="D162" i="14"/>
  <c r="AX162" i="14" s="1"/>
  <c r="G162" i="11"/>
  <c r="BA162" i="11" s="1"/>
  <c r="K162" i="11"/>
  <c r="BE162" i="11" s="1"/>
  <c r="G162" i="14"/>
  <c r="BA162" i="14" s="1"/>
  <c r="O162" i="14"/>
  <c r="BI162" i="14" s="1"/>
  <c r="D162" i="15"/>
  <c r="AX162" i="15" s="1"/>
  <c r="E162" i="15"/>
  <c r="AY162" i="15" s="1"/>
  <c r="M162" i="15"/>
  <c r="BG162" i="15" s="1"/>
  <c r="A23" i="13"/>
  <c r="A23" i="15"/>
  <c r="AW78" i="15"/>
  <c r="AW127" i="15"/>
  <c r="A23" i="14"/>
  <c r="A23" i="11"/>
  <c r="AW29" i="15"/>
  <c r="AW57" i="15"/>
  <c r="AW15" i="15"/>
  <c r="AW50" i="14"/>
  <c r="AW120" i="14"/>
  <c r="AW43" i="14"/>
  <c r="AW71" i="14"/>
  <c r="AW127" i="14"/>
  <c r="AW85" i="14"/>
  <c r="AW99" i="14"/>
  <c r="AW134" i="14"/>
  <c r="AW134" i="15"/>
  <c r="AW120" i="11"/>
  <c r="AW99" i="15"/>
  <c r="AW120" i="15"/>
  <c r="AW148" i="15"/>
  <c r="AW113" i="15"/>
  <c r="AW106" i="15"/>
  <c r="AW92" i="15"/>
  <c r="AW85" i="15"/>
  <c r="AW71" i="15"/>
  <c r="AW64" i="15"/>
  <c r="AW50" i="15"/>
  <c r="AW43" i="15"/>
  <c r="AW36" i="15"/>
  <c r="AW22" i="15"/>
  <c r="AW148" i="14"/>
  <c r="AW113" i="14"/>
  <c r="AW106" i="14"/>
  <c r="AW78" i="14"/>
  <c r="AW64" i="14"/>
  <c r="AW57" i="14"/>
  <c r="AW36" i="14"/>
  <c r="AW29" i="14"/>
  <c r="AW22" i="14"/>
  <c r="AW15" i="14"/>
  <c r="AW78" i="11"/>
  <c r="AW92" i="11"/>
  <c r="AW22" i="11"/>
  <c r="CF15" i="13"/>
  <c r="AW92" i="13"/>
  <c r="AW78" i="13"/>
  <c r="AW148" i="13"/>
  <c r="AW148" i="11"/>
  <c r="AW134" i="11"/>
  <c r="AW134" i="13"/>
  <c r="AW113" i="13"/>
  <c r="AW106" i="13"/>
  <c r="AW113" i="11"/>
  <c r="AW127" i="13"/>
  <c r="AW64" i="13"/>
  <c r="AW57" i="13"/>
  <c r="AW66" i="13"/>
  <c r="AW70" i="13"/>
  <c r="AW50" i="13"/>
  <c r="D71" i="13"/>
  <c r="H71" i="13"/>
  <c r="L71" i="13"/>
  <c r="L162" i="13" s="1"/>
  <c r="BF162" i="13" s="1"/>
  <c r="AW67" i="13"/>
  <c r="E71" i="13"/>
  <c r="I71" i="13"/>
  <c r="M71" i="13"/>
  <c r="AW68" i="13"/>
  <c r="F71" i="13"/>
  <c r="G162" i="13" s="1"/>
  <c r="BA162" i="13" s="1"/>
  <c r="J71" i="13"/>
  <c r="K162" i="13" s="1"/>
  <c r="BE162" i="13" s="1"/>
  <c r="N71" i="13"/>
  <c r="AW69" i="13"/>
  <c r="AW43" i="13"/>
  <c r="AW36" i="13"/>
  <c r="AW29" i="13"/>
  <c r="AW15" i="13"/>
  <c r="AW50" i="11"/>
  <c r="AW36" i="11"/>
  <c r="AW29" i="11"/>
  <c r="AW15" i="11"/>
  <c r="AW43" i="11"/>
  <c r="AW57" i="11"/>
  <c r="AW64" i="11"/>
  <c r="AW106" i="11"/>
  <c r="AW127" i="11"/>
  <c r="O71" i="13"/>
  <c r="P162" i="13" s="1"/>
  <c r="BJ162" i="13" s="1"/>
  <c r="AW17" i="13"/>
  <c r="AW22" i="13" s="1"/>
  <c r="AW67" i="11"/>
  <c r="AW71" i="11" s="1"/>
  <c r="CF19" i="15"/>
  <c r="CF17" i="15"/>
  <c r="CF20" i="11"/>
  <c r="CF24" i="11"/>
  <c r="CF21" i="11"/>
  <c r="CF20" i="13"/>
  <c r="CF19" i="11"/>
  <c r="CF19" i="13"/>
  <c r="CF17" i="11"/>
  <c r="CF25" i="11"/>
  <c r="CF18" i="13"/>
  <c r="CF21" i="13"/>
  <c r="CF17" i="13"/>
  <c r="CF22" i="15" l="1"/>
  <c r="CF22" i="11"/>
  <c r="I162" i="13"/>
  <c r="BC162" i="13" s="1"/>
  <c r="N162" i="13"/>
  <c r="BH162" i="13" s="1"/>
  <c r="H162" i="13"/>
  <c r="BB162" i="13" s="1"/>
  <c r="J162" i="13"/>
  <c r="BD162" i="13" s="1"/>
  <c r="E162" i="13"/>
  <c r="AY162" i="13" s="1"/>
  <c r="D162" i="13"/>
  <c r="AX162" i="13" s="1"/>
  <c r="F162" i="13"/>
  <c r="AZ162" i="13" s="1"/>
  <c r="O162" i="13"/>
  <c r="BI162" i="13" s="1"/>
  <c r="M162" i="13"/>
  <c r="BG162" i="13" s="1"/>
  <c r="CF22" i="13"/>
  <c r="A30" i="13"/>
  <c r="A30" i="15"/>
  <c r="A30" i="14"/>
  <c r="A30" i="11"/>
  <c r="AW71" i="13"/>
  <c r="CF27" i="11"/>
  <c r="CF27" i="13"/>
  <c r="CF24" i="13"/>
  <c r="CF25" i="13"/>
  <c r="CF26" i="13"/>
  <c r="CF34" i="11"/>
  <c r="CF26" i="11"/>
  <c r="CF28" i="11"/>
  <c r="CF28" i="13"/>
  <c r="CF29" i="11" l="1"/>
  <c r="CF29" i="13"/>
  <c r="A37" i="13"/>
  <c r="A37" i="15"/>
  <c r="A37" i="14"/>
  <c r="A37" i="11"/>
  <c r="CF32" i="13"/>
  <c r="CF31" i="13"/>
  <c r="CF35" i="11"/>
  <c r="CF33" i="11"/>
  <c r="CF35" i="13"/>
  <c r="CF32" i="11"/>
  <c r="CF33" i="13"/>
  <c r="CF31" i="11"/>
  <c r="CF41" i="11"/>
  <c r="CF34" i="13"/>
  <c r="CF36" i="11" l="1"/>
  <c r="CF36" i="13"/>
  <c r="A44" i="13"/>
  <c r="A44" i="15"/>
  <c r="A44" i="14"/>
  <c r="A44" i="11"/>
  <c r="CF40" i="13"/>
  <c r="CF41" i="13"/>
  <c r="CF42" i="11"/>
  <c r="CF38" i="11"/>
  <c r="CF46" i="11"/>
  <c r="CF42" i="13"/>
  <c r="CF40" i="11"/>
  <c r="CF38" i="13"/>
  <c r="CF39" i="13"/>
  <c r="CF39" i="11"/>
  <c r="CF43" i="11" l="1"/>
  <c r="CF43" i="13"/>
  <c r="A51" i="13"/>
  <c r="A51" i="15"/>
  <c r="A51" i="14"/>
  <c r="A51" i="11"/>
  <c r="CF49" i="13"/>
  <c r="CF48" i="11"/>
  <c r="CF45" i="13"/>
  <c r="CF48" i="13"/>
  <c r="CF54" i="11"/>
  <c r="CF46" i="13"/>
  <c r="CF45" i="11"/>
  <c r="CF47" i="11"/>
  <c r="CF49" i="11"/>
  <c r="CF47" i="13"/>
  <c r="CF50" i="13" l="1"/>
  <c r="CF50" i="11"/>
  <c r="A58" i="13"/>
  <c r="A58" i="15"/>
  <c r="A58" i="14"/>
  <c r="A58" i="11"/>
  <c r="C99" i="11"/>
  <c r="C85" i="11"/>
  <c r="AW94" i="11"/>
  <c r="AW99" i="11" s="1"/>
  <c r="CF55" i="13"/>
  <c r="CF54" i="13"/>
  <c r="CF55" i="11"/>
  <c r="CF63" i="11"/>
  <c r="CF53" i="11"/>
  <c r="CF56" i="11"/>
  <c r="CF53" i="13"/>
  <c r="CF52" i="13"/>
  <c r="CF52" i="11"/>
  <c r="CF56" i="13"/>
  <c r="CF57" i="11" l="1"/>
  <c r="CF57" i="13"/>
  <c r="A65" i="13"/>
  <c r="A65" i="15"/>
  <c r="A65" i="14"/>
  <c r="A65" i="11"/>
  <c r="AW80" i="11"/>
  <c r="AW85" i="11" s="1"/>
  <c r="CF60" i="13"/>
  <c r="CF63" i="13"/>
  <c r="CF60" i="11"/>
  <c r="CF68" i="11"/>
  <c r="CF59" i="13"/>
  <c r="CF61" i="11"/>
  <c r="CF59" i="11"/>
  <c r="CF62" i="13"/>
  <c r="CF62" i="11"/>
  <c r="CF61" i="13"/>
  <c r="CF64" i="11" l="1"/>
  <c r="CF64" i="13"/>
  <c r="A72" i="13"/>
  <c r="A79" i="13" s="1"/>
  <c r="A86" i="13" s="1"/>
  <c r="A93" i="13" s="1"/>
  <c r="A72" i="15"/>
  <c r="A72" i="14"/>
  <c r="A72" i="11"/>
  <c r="A79" i="11" s="1"/>
  <c r="A86" i="11" s="1"/>
  <c r="A93" i="11" s="1"/>
  <c r="CF69" i="13"/>
  <c r="CF96" i="11"/>
  <c r="CF69" i="11"/>
  <c r="CF66" i="13"/>
  <c r="CF70" i="13"/>
  <c r="CF67" i="11"/>
  <c r="CF67" i="13"/>
  <c r="CF68" i="13"/>
  <c r="CF70" i="11"/>
  <c r="CF66" i="11"/>
  <c r="CF71" i="11" l="1"/>
  <c r="CF71" i="13"/>
  <c r="A100" i="13"/>
  <c r="A79" i="15"/>
  <c r="A79" i="14"/>
  <c r="A100" i="11"/>
  <c r="CF98" i="11"/>
  <c r="CF95" i="13"/>
  <c r="CF95" i="11"/>
  <c r="CF98" i="13"/>
  <c r="CF97" i="11"/>
  <c r="CF105" i="11"/>
  <c r="CF94" i="13"/>
  <c r="CF94" i="11"/>
  <c r="CF96" i="13"/>
  <c r="CF97" i="13"/>
  <c r="CF99" i="13" l="1"/>
  <c r="CF99" i="11"/>
  <c r="A107" i="13"/>
  <c r="A86" i="15"/>
  <c r="A86" i="14"/>
  <c r="CF119" i="11"/>
  <c r="A107" i="11"/>
  <c r="CF109" i="11"/>
  <c r="CF103" i="11"/>
  <c r="CF101" i="13"/>
  <c r="CF103" i="13"/>
  <c r="CF104" i="11"/>
  <c r="CF104" i="13"/>
  <c r="CF102" i="13"/>
  <c r="CF101" i="11"/>
  <c r="CF105" i="13"/>
  <c r="CF102" i="11"/>
  <c r="CF117" i="11" l="1"/>
  <c r="CF116" i="11"/>
  <c r="CF116" i="13"/>
  <c r="CF117" i="13"/>
  <c r="CF118" i="13"/>
  <c r="CF119" i="13"/>
  <c r="CF106" i="13"/>
  <c r="CF115" i="13"/>
  <c r="CF106" i="11"/>
  <c r="CF115" i="11"/>
  <c r="CF118" i="11"/>
  <c r="A114" i="13"/>
  <c r="A121" i="13" s="1"/>
  <c r="A93" i="15"/>
  <c r="A100" i="15" s="1"/>
  <c r="A93" i="14"/>
  <c r="A100" i="14" s="1"/>
  <c r="A114" i="11"/>
  <c r="A121" i="11" s="1"/>
  <c r="CF108" i="13"/>
  <c r="CF110" i="13"/>
  <c r="CF111" i="11"/>
  <c r="CF112" i="13"/>
  <c r="CF108" i="11"/>
  <c r="CF109" i="13"/>
  <c r="CF125" i="11"/>
  <c r="CF112" i="11"/>
  <c r="CF111" i="13"/>
  <c r="CF110" i="11"/>
  <c r="CF113" i="11" l="1"/>
  <c r="CF120" i="11"/>
  <c r="CF113" i="13"/>
  <c r="A128" i="13"/>
  <c r="CF120" i="13"/>
  <c r="A107" i="15"/>
  <c r="A107" i="14"/>
  <c r="A128" i="11"/>
  <c r="CF125" i="13"/>
  <c r="CF126" i="11"/>
  <c r="CF122" i="11"/>
  <c r="CF123" i="11"/>
  <c r="CF126" i="13"/>
  <c r="CF122" i="13"/>
  <c r="CF129" i="11"/>
  <c r="CF124" i="13"/>
  <c r="CF123" i="13"/>
  <c r="CF129" i="13"/>
  <c r="CF124" i="11"/>
  <c r="CF127" i="11" l="1"/>
  <c r="CF127" i="13"/>
  <c r="A142" i="13"/>
  <c r="A114" i="15"/>
  <c r="A121" i="15" s="1"/>
  <c r="A114" i="14"/>
  <c r="A142" i="11"/>
  <c r="A149" i="11" s="1"/>
  <c r="CF131" i="13"/>
  <c r="CF133" i="13"/>
  <c r="CF132" i="11"/>
  <c r="CF133" i="11"/>
  <c r="CF130" i="13"/>
  <c r="CF130" i="11"/>
  <c r="CF132" i="13"/>
  <c r="CF131" i="11"/>
  <c r="CF134" i="13" l="1"/>
  <c r="CF134" i="11"/>
  <c r="A149" i="13"/>
  <c r="A156" i="11"/>
  <c r="A128" i="15"/>
  <c r="A121" i="14"/>
  <c r="C85" i="13"/>
  <c r="C115" i="13"/>
  <c r="C120" i="13" s="1"/>
  <c r="C99" i="13"/>
  <c r="AW80" i="13"/>
  <c r="AW85" i="13" s="1"/>
  <c r="CF129" i="15"/>
  <c r="CF145" i="11"/>
  <c r="CF144" i="11"/>
  <c r="CF146" i="11"/>
  <c r="CF147" i="13"/>
  <c r="CF151" i="11"/>
  <c r="CF154" i="11"/>
  <c r="CF143" i="11"/>
  <c r="CF145" i="13"/>
  <c r="CF147" i="11"/>
  <c r="CF150" i="11"/>
  <c r="CF146" i="13"/>
  <c r="CF144" i="13"/>
  <c r="CF153" i="11"/>
  <c r="CF152" i="11"/>
  <c r="CF143" i="13"/>
  <c r="CF148" i="11" l="1"/>
  <c r="CF148" i="13"/>
  <c r="CF155" i="11"/>
  <c r="A156" i="13"/>
  <c r="A142" i="15"/>
  <c r="A149" i="15" s="1"/>
  <c r="A128" i="14"/>
  <c r="AW115" i="13"/>
  <c r="AW120" i="13" s="1"/>
  <c r="AW94" i="13"/>
  <c r="AW99" i="13" s="1"/>
  <c r="CF161" i="11"/>
  <c r="CF159" i="11"/>
  <c r="CF157" i="11"/>
  <c r="CF158" i="11"/>
  <c r="CF130" i="14"/>
  <c r="CF160" i="11"/>
  <c r="CF131" i="14"/>
  <c r="CF152" i="13"/>
  <c r="CF150" i="13"/>
  <c r="CF153" i="13"/>
  <c r="CF154" i="13"/>
  <c r="CF151" i="13"/>
  <c r="CF155" i="13" l="1"/>
  <c r="CF162" i="11"/>
  <c r="A156" i="15"/>
  <c r="A142" i="14"/>
  <c r="A149" i="14" s="1"/>
  <c r="CF157" i="13"/>
  <c r="CF132" i="14"/>
  <c r="CF160" i="13"/>
  <c r="CF158" i="13"/>
  <c r="CF129" i="14"/>
  <c r="CF161" i="13"/>
  <c r="CF133" i="14"/>
  <c r="CF159" i="13"/>
  <c r="CF134" i="14" l="1"/>
  <c r="CF162" i="13"/>
  <c r="A156" i="14"/>
  <c r="CF122" i="14"/>
  <c r="CF84" i="14"/>
  <c r="CF52" i="14"/>
  <c r="CF31" i="14"/>
  <c r="CF38" i="14"/>
  <c r="CF24" i="14"/>
  <c r="CF87" i="14"/>
  <c r="CF150" i="14"/>
  <c r="CF80" i="14"/>
  <c r="CF73" i="14"/>
  <c r="CF143" i="14"/>
  <c r="CF101" i="14"/>
  <c r="CF45" i="14"/>
  <c r="CF66" i="14"/>
  <c r="CF83" i="14"/>
  <c r="CF108" i="14"/>
  <c r="CF59" i="14"/>
  <c r="CF82" i="14"/>
  <c r="CF157" i="14"/>
  <c r="CF81" i="14"/>
  <c r="CF85" i="14" l="1"/>
  <c r="CF94" i="14"/>
  <c r="CF115" i="14" s="1"/>
  <c r="CF82" i="15"/>
  <c r="CF83" i="15"/>
  <c r="CF157" i="15"/>
  <c r="CF66" i="15"/>
  <c r="CF17" i="14"/>
  <c r="CF73" i="15"/>
  <c r="CF45" i="15"/>
  <c r="CF150" i="15"/>
  <c r="CF31" i="15"/>
  <c r="CF24" i="15"/>
  <c r="CF38" i="15"/>
  <c r="CF87" i="15"/>
  <c r="CF143" i="15"/>
  <c r="CF59" i="15"/>
  <c r="CF141" i="15" l="1"/>
  <c r="CF41" i="15"/>
  <c r="CF88" i="15"/>
  <c r="CF103" i="15"/>
  <c r="CF91" i="15"/>
  <c r="CF34" i="15"/>
  <c r="CF84" i="15"/>
  <c r="CF133" i="15"/>
  <c r="CF108" i="15"/>
  <c r="CF112" i="15"/>
  <c r="CF70" i="15"/>
  <c r="CF77" i="15"/>
  <c r="CF62" i="15"/>
  <c r="CF56" i="15"/>
  <c r="CF124" i="15"/>
  <c r="CF53" i="15"/>
  <c r="CF47" i="15"/>
  <c r="CF130" i="15"/>
  <c r="CF111" i="15"/>
  <c r="CF123" i="15"/>
  <c r="CF49" i="15"/>
  <c r="CF131" i="15"/>
  <c r="CF102" i="15"/>
  <c r="CF32" i="15"/>
  <c r="CF154" i="15"/>
  <c r="CF33" i="15"/>
  <c r="CF81" i="15"/>
  <c r="CF159" i="15"/>
  <c r="CF74" i="15"/>
  <c r="CF35" i="15"/>
  <c r="CF158" i="15"/>
  <c r="CF26" i="15"/>
  <c r="CF160" i="15"/>
  <c r="CF151" i="15"/>
  <c r="CF52" i="15"/>
  <c r="CF67" i="15"/>
  <c r="CF75" i="15"/>
  <c r="CF145" i="15"/>
  <c r="CF152" i="15"/>
  <c r="CF40" i="15"/>
  <c r="CF90" i="15"/>
  <c r="CF39" i="15"/>
  <c r="CF42" i="15"/>
  <c r="CF144" i="15"/>
  <c r="CF28" i="15"/>
  <c r="CF125" i="15"/>
  <c r="CF46" i="15"/>
  <c r="CF161" i="15"/>
  <c r="CF69" i="15"/>
  <c r="CF105" i="15"/>
  <c r="CF147" i="15"/>
  <c r="CF60" i="15"/>
  <c r="CF122" i="15"/>
  <c r="CF89" i="15"/>
  <c r="CF25" i="15"/>
  <c r="CF153" i="15"/>
  <c r="CF55" i="15"/>
  <c r="CF76" i="15"/>
  <c r="CF27" i="15"/>
  <c r="CF104" i="15"/>
  <c r="CF132" i="15"/>
  <c r="CF146" i="15"/>
  <c r="CF61" i="15"/>
  <c r="CF110" i="15"/>
  <c r="CF68" i="15"/>
  <c r="CF48" i="15"/>
  <c r="CF126" i="15"/>
  <c r="CF63" i="15"/>
  <c r="CF109" i="15"/>
  <c r="CF54" i="15"/>
  <c r="CF101" i="15"/>
  <c r="CF162" i="15" l="1"/>
  <c r="CF155" i="15"/>
  <c r="CF148" i="15"/>
  <c r="CF127" i="15"/>
  <c r="CF113" i="15"/>
  <c r="CF106" i="15"/>
  <c r="CF98" i="15"/>
  <c r="CF119" i="15" s="1"/>
  <c r="CF92" i="15"/>
  <c r="CF97" i="15"/>
  <c r="CF118" i="15" s="1"/>
  <c r="CF96" i="15"/>
  <c r="CF117" i="15" s="1"/>
  <c r="CF78" i="15"/>
  <c r="CF71" i="15"/>
  <c r="CF64" i="15"/>
  <c r="CF57" i="15"/>
  <c r="CF50" i="15"/>
  <c r="CF43" i="15"/>
  <c r="CF36" i="15"/>
  <c r="CF29" i="15"/>
  <c r="CF134" i="15"/>
  <c r="CF95" i="15"/>
  <c r="CF116" i="15" s="1"/>
  <c r="CF80" i="15"/>
  <c r="CF85" i="15" l="1"/>
  <c r="CF94" i="15"/>
  <c r="CF99" i="15" s="1"/>
  <c r="CF27" i="14"/>
  <c r="CF109" i="14"/>
  <c r="CF123" i="14"/>
  <c r="CF103" i="14"/>
  <c r="CF35" i="14"/>
  <c r="CF11" i="14"/>
  <c r="CF28" i="14"/>
  <c r="CF19" i="14"/>
  <c r="CF74" i="14"/>
  <c r="CF48" i="14"/>
  <c r="CF89" i="14"/>
  <c r="CF146" i="14"/>
  <c r="CF20" i="14"/>
  <c r="CF124" i="14"/>
  <c r="CF12" i="14"/>
  <c r="CF125" i="14"/>
  <c r="CF21" i="14"/>
  <c r="CF102" i="14"/>
  <c r="CF154" i="14"/>
  <c r="CF152" i="14"/>
  <c r="CF42" i="14"/>
  <c r="CF76" i="14"/>
  <c r="CF160" i="14"/>
  <c r="CF41" i="14"/>
  <c r="CF67" i="14"/>
  <c r="CF70" i="14"/>
  <c r="CF63" i="14"/>
  <c r="CF105" i="14"/>
  <c r="CF14" i="14"/>
  <c r="CF32" i="14"/>
  <c r="CF151" i="14"/>
  <c r="CF69" i="14"/>
  <c r="CF144" i="14"/>
  <c r="CF68" i="14"/>
  <c r="CF62" i="14"/>
  <c r="CF112" i="14"/>
  <c r="CF161" i="14"/>
  <c r="CF18" i="14"/>
  <c r="CF111" i="14"/>
  <c r="CF110" i="14"/>
  <c r="CF33" i="14"/>
  <c r="CF10" i="14"/>
  <c r="CF13" i="14"/>
  <c r="CF40" i="14"/>
  <c r="CF60" i="14"/>
  <c r="CF159" i="14"/>
  <c r="CF49" i="14"/>
  <c r="CF25" i="14"/>
  <c r="CF75" i="14"/>
  <c r="CF46" i="14"/>
  <c r="CF126" i="14"/>
  <c r="CF158" i="14"/>
  <c r="CF61" i="14"/>
  <c r="CF55" i="14"/>
  <c r="CF53" i="14"/>
  <c r="CF91" i="14"/>
  <c r="CF47" i="14"/>
  <c r="CF56" i="14"/>
  <c r="CF147" i="14"/>
  <c r="CF153" i="14"/>
  <c r="CF145" i="14"/>
  <c r="CF26" i="14"/>
  <c r="CF34" i="14"/>
  <c r="CF54" i="14"/>
  <c r="CF90" i="14"/>
  <c r="CF104" i="14"/>
  <c r="CF77" i="14"/>
  <c r="CF88" i="14"/>
  <c r="CF39" i="14"/>
  <c r="CF115" i="15" l="1"/>
  <c r="CF120" i="15" s="1"/>
  <c r="CF162" i="14"/>
  <c r="CF155" i="14"/>
  <c r="CF148" i="14"/>
  <c r="CF127" i="14"/>
  <c r="CF113" i="14"/>
  <c r="CF106" i="14"/>
  <c r="CF97" i="14"/>
  <c r="CF118" i="14" s="1"/>
  <c r="CF98" i="14"/>
  <c r="CF119" i="14" s="1"/>
  <c r="CF95" i="14"/>
  <c r="CF92" i="14"/>
  <c r="CF96" i="14"/>
  <c r="CF117" i="14" s="1"/>
  <c r="CF78" i="14"/>
  <c r="CF71" i="14"/>
  <c r="CF64" i="14"/>
  <c r="CF57" i="14"/>
  <c r="CF50" i="14"/>
  <c r="CF43" i="14"/>
  <c r="CF36" i="14"/>
  <c r="CF29" i="14"/>
  <c r="CF22" i="14"/>
  <c r="CF15" i="14"/>
  <c r="CF116" i="14" l="1"/>
  <c r="CF120" i="14" s="1"/>
  <c r="CF99" i="14"/>
  <c r="BQ162" i="11"/>
  <c r="BR162" i="11"/>
  <c r="BS162" i="11"/>
  <c r="BT162" i="11"/>
  <c r="BU162" i="11"/>
  <c r="BW162" i="11"/>
  <c r="BV162" i="11"/>
</calcChain>
</file>

<file path=xl/sharedStrings.xml><?xml version="1.0" encoding="utf-8"?>
<sst xmlns="http://schemas.openxmlformats.org/spreadsheetml/2006/main" count="66017" uniqueCount="681">
  <si>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</si>
  <si>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</si>
  <si>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</si>
  <si>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</si>
  <si>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</si>
  <si>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</si>
  <si>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</si>
  <si>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</si>
  <si>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</si>
  <si>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</si>
  <si>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</si>
  <si>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</si>
  <si>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</si>
  <si>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</si>
  <si>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</si>
  <si>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</si>
  <si>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</si>
  <si>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</si>
  <si>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</si>
  <si>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</si>
  <si>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</si>
  <si>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</si>
  <si>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</si>
  <si>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</si>
  <si>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</si>
  <si>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</si>
  <si>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</si>
  <si>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</si>
  <si>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</si>
  <si>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</si>
  <si>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</si>
  <si>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</si>
  <si>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</si>
  <si>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</si>
  <si>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</si>
  <si>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</si>
  <si>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</si>
  <si>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</si>
  <si>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</si>
  <si>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</si>
  <si>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</si>
  <si>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</si>
  <si>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</si>
  <si>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</si>
  <si>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</si>
  <si>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</si>
  <si>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</si>
  <si>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</si>
  <si>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</si>
  <si>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</si>
  <si>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</si>
  <si>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</si>
  <si>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</si>
  <si>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</si>
  <si>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</si>
  <si>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</si>
  <si>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</si>
  <si>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</si>
  <si>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</si>
  <si>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</si>
  <si>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</si>
  <si>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</si>
  <si>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</si>
  <si>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</si>
  <si>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</si>
  <si>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</si>
  <si>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</si>
  <si>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</si>
  <si>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</si>
  <si>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</si>
  <si>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</si>
  <si>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</si>
  <si>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</si>
  <si>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</si>
  <si>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</si>
  <si>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</si>
  <si>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</si>
  <si>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</si>
  <si>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</si>
  <si>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</si>
  <si>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</si>
  <si>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</si>
  <si>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</si>
  <si>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</si>
  <si>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</si>
  <si>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</si>
  <si>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</si>
  <si>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</si>
  <si>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</si>
  <si>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</si>
  <si>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</si>
  <si>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</si>
  <si>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</si>
  <si>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</si>
  <si>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</si>
  <si>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</si>
  <si>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</si>
  <si>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</si>
  <si>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</si>
  <si>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</si>
  <si>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</si>
  <si>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</si>
  <si>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</si>
  <si>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</si>
  <si>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</si>
  <si>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</si>
  <si>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</si>
  <si>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</si>
  <si>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</si>
  <si>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</si>
  <si>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</si>
  <si>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</si>
  <si>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</si>
  <si>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</si>
  <si>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</si>
  <si>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</si>
  <si>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</si>
  <si>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</si>
  <si>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</si>
  <si>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</si>
  <si>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</si>
  <si>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</si>
  <si>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</si>
  <si>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</si>
  <si>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</si>
  <si>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</si>
  <si>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</si>
  <si>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</si>
  <si>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</si>
  <si>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</si>
  <si>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</si>
  <si>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</si>
  <si>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</si>
  <si>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</si>
  <si>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</si>
  <si>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</si>
  <si>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</si>
  <si>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</si>
  <si>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</si>
  <si>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</si>
  <si>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</si>
  <si>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</si>
  <si>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</si>
  <si>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</si>
  <si>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</si>
  <si>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</si>
  <si>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</si>
  <si>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</si>
  <si>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</si>
  <si>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</si>
  <si>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</si>
  <si>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</si>
  <si>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</si>
  <si>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</si>
  <si>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</si>
  <si>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</si>
  <si>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</si>
  <si>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</si>
  <si>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</si>
  <si>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</si>
  <si>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</si>
  <si>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</si>
  <si>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</si>
  <si>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</si>
  <si>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</si>
  <si>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</si>
  <si>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</si>
  <si>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</si>
  <si>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</si>
  <si>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</si>
  <si>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</si>
  <si>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</si>
  <si>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</si>
  <si>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</si>
  <si>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</si>
  <si>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</si>
  <si>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</si>
  <si>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</si>
  <si>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</si>
  <si>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</si>
  <si>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</si>
  <si>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</si>
  <si>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</si>
  <si>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</si>
  <si>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</si>
  <si>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</si>
  <si>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</si>
  <si>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</si>
  <si>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</si>
  <si>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</si>
  <si>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</si>
  <si>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</si>
  <si>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</si>
  <si>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</si>
  <si>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</si>
  <si>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</si>
  <si>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</si>
  <si>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</si>
  <si>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</si>
  <si>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</si>
  <si>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</si>
  <si>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</si>
  <si>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</si>
  <si>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</si>
  <si>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</si>
  <si>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</si>
  <si>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</si>
  <si>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</si>
  <si>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</si>
  <si>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</si>
  <si>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</si>
  <si>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</si>
  <si>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</si>
  <si>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</si>
  <si>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</si>
  <si>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</si>
  <si>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</si>
  <si>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</si>
  <si>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</si>
  <si>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</si>
  <si>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</si>
  <si>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</si>
  <si>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</si>
  <si>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</si>
  <si>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</si>
  <si>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</si>
  <si>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</si>
  <si>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</si>
  <si>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</si>
  <si>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</si>
  <si>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</si>
  <si>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</si>
  <si>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</si>
  <si>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</si>
  <si>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</si>
  <si>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</si>
  <si>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</si>
  <si>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</si>
  <si>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</si>
  <si>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</si>
  <si>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</si>
  <si>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</si>
  <si>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</si>
  <si>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</si>
  <si>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</si>
  <si>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</si>
  <si>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</si>
  <si>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</si>
  <si>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</si>
  <si>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</si>
  <si>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</si>
  <si>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</si>
  <si>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</si>
  <si>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</si>
  <si>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</si>
  <si>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</si>
  <si>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</si>
  <si>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</si>
  <si>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</si>
  <si>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</si>
  <si>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</si>
  <si>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</si>
  <si>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</si>
  <si>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</si>
  <si>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</si>
  <si>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</si>
  <si>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</si>
  <si>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</si>
  <si>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</si>
  <si>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</si>
  <si>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</si>
  <si>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</si>
  <si>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</si>
  <si>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</si>
  <si>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</si>
  <si>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</si>
  <si>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</si>
  <si>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</si>
  <si>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</si>
  <si>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</si>
  <si>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</si>
  <si>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</si>
  <si>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</si>
  <si>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</si>
  <si>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</si>
  <si>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</si>
  <si>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</si>
  <si>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</si>
  <si>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</si>
  <si>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</si>
  <si>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</si>
  <si>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</si>
  <si>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</si>
  <si>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</si>
  <si>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</si>
  <si>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</si>
  <si>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</si>
  <si>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</si>
  <si>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</si>
  <si>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</si>
  <si>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</si>
  <si>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</si>
  <si>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</si>
  <si>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</si>
  <si>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</si>
  <si>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</si>
  <si>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</si>
  <si>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</si>
  <si>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</si>
  <si>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</si>
  <si>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</si>
  <si>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</si>
  <si>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</si>
  <si>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</si>
  <si>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</si>
  <si>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</si>
  <si>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</si>
  <si>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</si>
  <si>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</si>
  <si>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</si>
  <si>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</si>
  <si>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</si>
  <si>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</si>
  <si>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</si>
  <si>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</si>
  <si>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</si>
  <si>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</si>
  <si>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</si>
  <si>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</si>
  <si>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</si>
  <si>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</si>
  <si>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</si>
  <si>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</si>
  <si>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</si>
  <si>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</si>
  <si>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</si>
  <si>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</si>
  <si>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</si>
  <si>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</si>
  <si>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</si>
  <si>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</si>
  <si>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</si>
  <si>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</si>
  <si>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</si>
  <si>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</si>
  <si>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</si>
  <si>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</si>
  <si>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</si>
  <si>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</si>
  <si>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</si>
  <si>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</si>
  <si>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</si>
  <si>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</si>
  <si>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</si>
  <si>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</si>
  <si>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</si>
  <si>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</si>
  <si>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</si>
  <si>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</si>
  <si>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</si>
  <si>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</si>
  <si>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</si>
  <si>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</si>
  <si>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</si>
  <si>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</si>
  <si>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</si>
  <si>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</si>
  <si>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</si>
  <si>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</si>
  <si>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</si>
  <si>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</si>
  <si>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</si>
  <si>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</si>
  <si>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</si>
  <si>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</si>
  <si>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</si>
  <si>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</si>
  <si>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</si>
  <si>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</si>
  <si>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</si>
  <si>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</si>
  <si>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</si>
  <si>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</si>
  <si>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</si>
  <si>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</si>
  <si>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</si>
  <si>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</si>
  <si>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</si>
  <si>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</si>
  <si>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</si>
  <si>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</si>
  <si>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</si>
  <si>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</si>
  <si>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</si>
  <si>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</si>
  <si>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</si>
  <si>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</si>
  <si>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</si>
  <si>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</si>
  <si>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</si>
  <si>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</si>
  <si>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</si>
  <si>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</si>
  <si>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</si>
  <si>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</si>
  <si>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</si>
  <si>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</si>
  <si>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</si>
  <si>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</si>
  <si>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</si>
  <si>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</si>
  <si>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</si>
  <si>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</si>
  <si>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</si>
  <si>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</si>
  <si>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</si>
  <si>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</si>
  <si>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</si>
  <si>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</si>
  <si>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</si>
  <si>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</si>
  <si>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</si>
  <si>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</si>
  <si>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</si>
  <si>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</si>
  <si>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</si>
  <si>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</si>
  <si>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</si>
  <si>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</si>
  <si>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</si>
  <si>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</si>
  <si>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</si>
  <si>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</si>
  <si>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</si>
  <si>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</si>
  <si>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</si>
  <si>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</si>
  <si>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</si>
  <si>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</si>
  <si>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</si>
  <si>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</si>
  <si>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</si>
  <si>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</si>
  <si>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</si>
  <si>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</si>
  <si>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</si>
  <si>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</si>
  <si>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</si>
  <si>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</si>
  <si>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</si>
  <si>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</si>
  <si>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</si>
  <si>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</si>
  <si>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</si>
  <si>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</si>
  <si>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</si>
  <si>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</si>
  <si>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</si>
  <si>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</si>
  <si>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</si>
  <si>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</si>
  <si>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</si>
  <si>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</si>
  <si>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</si>
  <si>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</si>
  <si>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</si>
  <si>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</si>
  <si>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</si>
  <si>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</si>
  <si>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</si>
  <si>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</si>
  <si>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</si>
  <si>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</si>
  <si>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</si>
  <si>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</si>
  <si>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</si>
  <si>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</si>
  <si>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</si>
  <si>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</si>
  <si>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</si>
  <si>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</si>
  <si>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</si>
  <si>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</si>
  <si>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</si>
  <si>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</si>
  <si>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</si>
  <si>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</si>
  <si>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</si>
  <si>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</si>
  <si>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</si>
  <si>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</si>
  <si>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</si>
  <si>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</si>
  <si>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</si>
  <si>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</si>
  <si>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</si>
  <si>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</si>
  <si>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</si>
  <si>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</si>
  <si>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</si>
  <si>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</si>
  <si>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</si>
  <si>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</si>
  <si>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</si>
  <si>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</si>
  <si>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</si>
  <si>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</si>
  <si>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</si>
  <si>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</si>
  <si>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</si>
  <si>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</si>
  <si>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</si>
  <si>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</si>
  <si>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</si>
  <si>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</si>
  <si>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</si>
  <si>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</si>
  <si>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</si>
  <si>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</si>
  <si>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</si>
  <si>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</si>
  <si>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</si>
  <si>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</si>
  <si>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</si>
  <si>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</si>
  <si>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</si>
  <si>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</si>
  <si>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</si>
  <si>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</si>
  <si>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</si>
  <si>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</si>
  <si>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</si>
  <si>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</si>
  <si>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</si>
  <si>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</si>
  <si>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</si>
  <si>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</si>
  <si>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</si>
  <si>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</si>
  <si>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</si>
  <si>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</si>
  <si>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</si>
  <si>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</si>
  <si>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</si>
  <si>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</si>
  <si>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</si>
  <si>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</si>
  <si>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</si>
  <si>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</si>
  <si>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</si>
  <si>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</si>
  <si>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</si>
  <si>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</si>
  <si>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</si>
  <si>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</si>
  <si>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</si>
  <si>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</si>
  <si>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</si>
  <si>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</si>
  <si>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</si>
  <si>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</si>
  <si>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</si>
  <si>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</si>
  <si>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</si>
  <si>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</si>
  <si>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</si>
  <si>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</si>
  <si>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</si>
  <si>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</si>
  <si>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</si>
  <si>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</si>
  <si>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</si>
  <si>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</si>
  <si>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</si>
  <si>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</si>
  <si>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</si>
  <si>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</si>
  <si>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</si>
  <si>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</si>
  <si>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</si>
  <si>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</si>
  <si>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</si>
  <si>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</si>
  <si>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</si>
  <si>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</si>
  <si>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</si>
  <si>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</si>
  <si>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</si>
  <si>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</si>
  <si>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</si>
  <si>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</si>
  <si>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</si>
  <si>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</si>
  <si>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</si>
  <si>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</si>
  <si>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</si>
  <si>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</si>
  <si>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</si>
  <si>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</si>
  <si>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</si>
  <si>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</si>
  <si>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</si>
  <si>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</si>
  <si>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</si>
  <si>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</si>
  <si>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</si>
  <si>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</si>
  <si>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</si>
  <si>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</si>
  <si>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</si>
  <si>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</si>
  <si>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</si>
  <si>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</si>
  <si>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</si>
  <si>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</si>
  <si>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</si>
  <si>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</si>
  <si>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</si>
  <si>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</si>
  <si>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</si>
  <si>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</si>
  <si>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</si>
  <si>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</si>
  <si>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</si>
  <si>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</si>
  <si>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</si>
  <si>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</si>
  <si>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</si>
  <si>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</si>
  <si>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</si>
  <si>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</si>
  <si>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</si>
  <si>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</si>
  <si>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</si>
  <si>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</si>
  <si>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</si>
  <si>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</si>
  <si>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</si>
  <si>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</si>
  <si>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</si>
  <si>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</si>
  <si>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</si>
  <si>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</si>
  <si>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</si>
  <si>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</si>
  <si>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</si>
  <si>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</si>
  <si>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</si>
  <si>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</si>
  <si>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</si>
  <si>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</si>
  <si>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</si>
  <si>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</si>
  <si>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</si>
  <si>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</si>
  <si>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</si>
  <si>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</si>
  <si>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</si>
  <si>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</si>
  <si>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</si>
  <si>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</si>
  <si>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</si>
  <si>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</si>
  <si>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</si>
  <si>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</si>
  <si>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</si>
  <si>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</si>
  <si>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</si>
  <si>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</si>
  <si>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</si>
  <si>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</si>
  <si>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</si>
  <si>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</si>
  <si>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</si>
  <si>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</si>
  <si>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</si>
  <si>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</si>
  <si>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</si>
  <si>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</si>
  <si>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Monthly report for December 2022</t>
  </si>
  <si>
    <t>Dec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</si>
</sst>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72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363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35.410541203702" createdVersion="6" refreshedVersion="7" minRefreshableVersion="3" recordCount="179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1-08T00:00:00" count="85">
        <d v="2023-01-0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1-01-23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01507651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35.417247453704" createdVersion="6" refreshedVersion="7" minRefreshableVersion="3" recordCount="186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1-08T00:00:00" count="83">
        <d v="2023-01-07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1-01-23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77922349"/>
    </cacheField>
    <cacheField name="TRIM_CAT" numFmtId="0">
      <sharedItems containsBlank="1" count="9">
        <s v="Residential"/>
        <s v="Low Income Residential"/>
        <s v="HER"/>
        <s v="Small C&amp;I"/>
        <s v="Medium C&amp;I"/>
        <s v="Large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35.423737847224" createdVersion="6" refreshedVersion="7" minRefreshableVersion="3" recordCount="7600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24830976.56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35.426330902781" createdVersion="6" refreshedVersion="7" minRefreshableVersion="3" recordCount="2011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">
  <r>
    <x v="0"/>
    <x v="0"/>
    <s v="1-Residential"/>
    <n v="12059"/>
    <x v="0"/>
    <x v="0"/>
  </r>
  <r>
    <x v="0"/>
    <x v="1"/>
    <s v="1-Residential"/>
    <n v="1016532"/>
    <x v="0"/>
    <x v="0"/>
  </r>
  <r>
    <x v="0"/>
    <x v="0"/>
    <s v="2-Low Income Residential"/>
    <n v="138"/>
    <x v="1"/>
    <x v="0"/>
  </r>
  <r>
    <x v="0"/>
    <x v="1"/>
    <s v="2-Low Income Residential"/>
    <n v="138455"/>
    <x v="1"/>
    <x v="0"/>
  </r>
  <r>
    <x v="0"/>
    <x v="0"/>
    <s v="3-Small C&amp;I"/>
    <n v="1600"/>
    <x v="2"/>
    <x v="0"/>
  </r>
  <r>
    <x v="0"/>
    <x v="1"/>
    <s v="3-Small C&amp;I"/>
    <n v="155285"/>
    <x v="2"/>
    <x v="0"/>
  </r>
  <r>
    <x v="0"/>
    <x v="0"/>
    <s v="4-Medium C&amp;I"/>
    <n v="77"/>
    <x v="3"/>
    <x v="0"/>
  </r>
  <r>
    <x v="0"/>
    <x v="1"/>
    <s v="4-Medium C&amp;I"/>
    <n v="11421"/>
    <x v="3"/>
    <x v="0"/>
  </r>
  <r>
    <x v="0"/>
    <x v="0"/>
    <s v="5-Large C&amp;I"/>
    <n v="11"/>
    <x v="4"/>
    <x v="0"/>
  </r>
  <r>
    <x v="0"/>
    <x v="1"/>
    <s v="5-Large C&amp;I"/>
    <n v="2985"/>
    <x v="4"/>
    <x v="0"/>
  </r>
  <r>
    <x v="0"/>
    <x v="0"/>
    <s v="6-OTHER"/>
    <n v="177"/>
    <x v="5"/>
    <x v="0"/>
  </r>
  <r>
    <x v="0"/>
    <x v="1"/>
    <s v="6-OTHER"/>
    <n v="25248"/>
    <x v="5"/>
    <x v="0"/>
  </r>
  <r>
    <x v="0"/>
    <x v="0"/>
    <s v="2-Low Income Residential"/>
    <n v="38"/>
    <x v="1"/>
    <x v="1"/>
  </r>
  <r>
    <x v="0"/>
    <x v="1"/>
    <s v="4-Medium C&amp;I"/>
    <n v="1908"/>
    <x v="3"/>
    <x v="1"/>
  </r>
  <r>
    <x v="0"/>
    <x v="1"/>
    <s v="6-OTHER"/>
    <n v="2703"/>
    <x v="5"/>
    <x v="1"/>
  </r>
  <r>
    <x v="0"/>
    <x v="0"/>
    <s v="1-Residential"/>
    <n v="1049"/>
    <x v="0"/>
    <x v="1"/>
  </r>
  <r>
    <x v="0"/>
    <x v="0"/>
    <s v="3-Small C&amp;I"/>
    <n v="302"/>
    <x v="2"/>
    <x v="1"/>
  </r>
  <r>
    <x v="0"/>
    <x v="1"/>
    <s v="5-Large C&amp;I"/>
    <n v="547"/>
    <x v="4"/>
    <x v="1"/>
  </r>
  <r>
    <x v="0"/>
    <x v="0"/>
    <s v="5-Large C&amp;I"/>
    <n v="4"/>
    <x v="4"/>
    <x v="1"/>
  </r>
  <r>
    <x v="0"/>
    <x v="0"/>
    <s v="6-OTHER"/>
    <n v="10"/>
    <x v="5"/>
    <x v="1"/>
  </r>
  <r>
    <x v="0"/>
    <x v="0"/>
    <s v="4-Medium C&amp;I"/>
    <n v="23"/>
    <x v="3"/>
    <x v="1"/>
  </r>
  <r>
    <x v="0"/>
    <x v="1"/>
    <s v="3-Small C&amp;I"/>
    <n v="30591"/>
    <x v="2"/>
    <x v="1"/>
  </r>
  <r>
    <x v="0"/>
    <x v="1"/>
    <s v="2-Low Income Residential"/>
    <n v="54788"/>
    <x v="1"/>
    <x v="1"/>
  </r>
  <r>
    <x v="0"/>
    <x v="1"/>
    <s v="1-Residential"/>
    <n v="174925"/>
    <x v="0"/>
    <x v="1"/>
  </r>
  <r>
    <x v="0"/>
    <x v="0"/>
    <s v="2-Low Income Residential"/>
    <n v="16"/>
    <x v="1"/>
    <x v="2"/>
  </r>
  <r>
    <x v="0"/>
    <x v="1"/>
    <s v="4-Medium C&amp;I"/>
    <n v="1054"/>
    <x v="3"/>
    <x v="2"/>
  </r>
  <r>
    <x v="0"/>
    <x v="1"/>
    <s v="6-OTHER"/>
    <n v="1076"/>
    <x v="5"/>
    <x v="2"/>
  </r>
  <r>
    <x v="0"/>
    <x v="1"/>
    <s v="2-Low Income Residential"/>
    <n v="11113"/>
    <x v="1"/>
    <x v="2"/>
  </r>
  <r>
    <x v="0"/>
    <x v="0"/>
    <s v="5-Large C&amp;I"/>
    <n v="3"/>
    <x v="4"/>
    <x v="2"/>
  </r>
  <r>
    <x v="0"/>
    <x v="0"/>
    <s v="6-OTHER"/>
    <n v="6"/>
    <x v="5"/>
    <x v="2"/>
  </r>
  <r>
    <x v="0"/>
    <x v="0"/>
    <s v="1-Residential"/>
    <n v="579"/>
    <x v="0"/>
    <x v="2"/>
  </r>
  <r>
    <x v="0"/>
    <x v="0"/>
    <s v="3-Small C&amp;I"/>
    <n v="187"/>
    <x v="2"/>
    <x v="2"/>
  </r>
  <r>
    <x v="0"/>
    <x v="1"/>
    <s v="5-Large C&amp;I"/>
    <n v="294"/>
    <x v="4"/>
    <x v="2"/>
  </r>
  <r>
    <x v="0"/>
    <x v="0"/>
    <s v="4-Medium C&amp;I"/>
    <n v="18"/>
    <x v="3"/>
    <x v="2"/>
  </r>
  <r>
    <x v="0"/>
    <x v="1"/>
    <s v="3-Small C&amp;I"/>
    <n v="15493"/>
    <x v="2"/>
    <x v="2"/>
  </r>
  <r>
    <x v="0"/>
    <x v="1"/>
    <s v="1-Residential"/>
    <n v="68600"/>
    <x v="0"/>
    <x v="2"/>
  </r>
  <r>
    <x v="0"/>
    <x v="0"/>
    <s v="2-Low Income Residential"/>
    <n v="6"/>
    <x v="1"/>
    <x v="3"/>
  </r>
  <r>
    <x v="0"/>
    <x v="0"/>
    <s v="4-Medium C&amp;I"/>
    <n v="4"/>
    <x v="3"/>
    <x v="3"/>
  </r>
  <r>
    <x v="0"/>
    <x v="1"/>
    <s v="4-Medium C&amp;I"/>
    <n v="369"/>
    <x v="3"/>
    <x v="3"/>
  </r>
  <r>
    <x v="0"/>
    <x v="1"/>
    <s v="6-OTHER"/>
    <n v="318"/>
    <x v="5"/>
    <x v="3"/>
  </r>
  <r>
    <x v="0"/>
    <x v="1"/>
    <s v="2-Low Income Residential"/>
    <n v="5829"/>
    <x v="1"/>
    <x v="3"/>
  </r>
  <r>
    <x v="0"/>
    <x v="0"/>
    <s v="5-Large C&amp;I"/>
    <n v="1"/>
    <x v="4"/>
    <x v="3"/>
  </r>
  <r>
    <x v="0"/>
    <x v="0"/>
    <s v="6-OTHER"/>
    <n v="3"/>
    <x v="5"/>
    <x v="3"/>
  </r>
  <r>
    <x v="0"/>
    <x v="0"/>
    <s v="3-Small C&amp;I"/>
    <n v="80"/>
    <x v="2"/>
    <x v="3"/>
  </r>
  <r>
    <x v="0"/>
    <x v="1"/>
    <s v="5-Large C&amp;I"/>
    <n v="93"/>
    <x v="4"/>
    <x v="3"/>
  </r>
  <r>
    <x v="0"/>
    <x v="1"/>
    <s v="3-Small C&amp;I"/>
    <n v="5391"/>
    <x v="2"/>
    <x v="3"/>
  </r>
  <r>
    <x v="0"/>
    <x v="0"/>
    <s v="1-Residential"/>
    <n v="209"/>
    <x v="0"/>
    <x v="3"/>
  </r>
  <r>
    <x v="0"/>
    <x v="1"/>
    <s v="1-Residential"/>
    <n v="24742"/>
    <x v="0"/>
    <x v="3"/>
  </r>
  <r>
    <x v="0"/>
    <x v="0"/>
    <s v="2-Low Income Residential"/>
    <n v="16"/>
    <x v="1"/>
    <x v="4"/>
  </r>
  <r>
    <x v="0"/>
    <x v="1"/>
    <s v="4-Medium C&amp;I"/>
    <n v="485"/>
    <x v="3"/>
    <x v="4"/>
  </r>
  <r>
    <x v="0"/>
    <x v="1"/>
    <s v="6-OTHER"/>
    <n v="1309"/>
    <x v="5"/>
    <x v="4"/>
  </r>
  <r>
    <x v="0"/>
    <x v="0"/>
    <s v="6-OTHER"/>
    <n v="1"/>
    <x v="5"/>
    <x v="4"/>
  </r>
  <r>
    <x v="0"/>
    <x v="0"/>
    <s v="4-Medium C&amp;I"/>
    <n v="1"/>
    <x v="3"/>
    <x v="4"/>
  </r>
  <r>
    <x v="0"/>
    <x v="0"/>
    <s v="3-Small C&amp;I"/>
    <n v="35"/>
    <x v="2"/>
    <x v="4"/>
  </r>
  <r>
    <x v="0"/>
    <x v="1"/>
    <s v="5-Large C&amp;I"/>
    <n v="160"/>
    <x v="4"/>
    <x v="4"/>
  </r>
  <r>
    <x v="0"/>
    <x v="0"/>
    <s v="1-Residential"/>
    <n v="261"/>
    <x v="0"/>
    <x v="4"/>
  </r>
  <r>
    <x v="0"/>
    <x v="1"/>
    <s v="3-Small C&amp;I"/>
    <n v="9707"/>
    <x v="2"/>
    <x v="4"/>
  </r>
  <r>
    <x v="0"/>
    <x v="1"/>
    <s v="2-Low Income Residential"/>
    <n v="37846"/>
    <x v="1"/>
    <x v="4"/>
  </r>
  <r>
    <x v="0"/>
    <x v="1"/>
    <s v="1-Residential"/>
    <n v="81583"/>
    <x v="0"/>
    <x v="4"/>
  </r>
  <r>
    <x v="0"/>
    <x v="0"/>
    <s v="2-Low Income Residential"/>
    <n v="5974"/>
    <x v="1"/>
    <x v="5"/>
  </r>
  <r>
    <x v="0"/>
    <x v="0"/>
    <s v="5-Large C&amp;I"/>
    <n v="16742"/>
    <x v="4"/>
    <x v="5"/>
  </r>
  <r>
    <x v="0"/>
    <x v="0"/>
    <s v="6-OTHER"/>
    <n v="1944"/>
    <x v="5"/>
    <x v="5"/>
  </r>
  <r>
    <x v="0"/>
    <x v="0"/>
    <s v="4-Medium C&amp;I"/>
    <n v="78779"/>
    <x v="3"/>
    <x v="5"/>
  </r>
  <r>
    <x v="0"/>
    <x v="0"/>
    <s v="3-Small C&amp;I"/>
    <n v="52353"/>
    <x v="2"/>
    <x v="5"/>
  </r>
  <r>
    <x v="0"/>
    <x v="1"/>
    <s v="5-Large C&amp;I"/>
    <n v="12418607"/>
    <x v="4"/>
    <x v="5"/>
  </r>
  <r>
    <x v="0"/>
    <x v="1"/>
    <s v="4-Medium C&amp;I"/>
    <n v="5645394"/>
    <x v="3"/>
    <x v="5"/>
  </r>
  <r>
    <x v="0"/>
    <x v="1"/>
    <s v="6-OTHER"/>
    <n v="706376"/>
    <x v="5"/>
    <x v="5"/>
  </r>
  <r>
    <x v="0"/>
    <x v="0"/>
    <s v="1-Residential"/>
    <n v="182632"/>
    <x v="0"/>
    <x v="5"/>
  </r>
  <r>
    <x v="0"/>
    <x v="1"/>
    <s v="2-Low Income Residential"/>
    <n v="7561938"/>
    <x v="1"/>
    <x v="5"/>
  </r>
  <r>
    <x v="0"/>
    <x v="1"/>
    <s v="3-Small C&amp;I"/>
    <n v="6747500"/>
    <x v="2"/>
    <x v="5"/>
  </r>
  <r>
    <x v="0"/>
    <x v="1"/>
    <s v="1-Residential"/>
    <n v="30688702"/>
    <x v="0"/>
    <x v="5"/>
  </r>
  <r>
    <x v="0"/>
    <x v="0"/>
    <s v="5-Large C&amp;I"/>
    <n v="86"/>
    <x v="4"/>
    <x v="6"/>
  </r>
  <r>
    <x v="0"/>
    <x v="0"/>
    <s v="6-OTHER"/>
    <n v="116"/>
    <x v="5"/>
    <x v="6"/>
  </r>
  <r>
    <x v="0"/>
    <x v="0"/>
    <s v="2-Low Income Residential"/>
    <n v="2540"/>
    <x v="1"/>
    <x v="6"/>
  </r>
  <r>
    <x v="0"/>
    <x v="0"/>
    <s v="4-Medium C&amp;I"/>
    <n v="4082"/>
    <x v="3"/>
    <x v="6"/>
  </r>
  <r>
    <x v="0"/>
    <x v="0"/>
    <s v="3-Small C&amp;I"/>
    <n v="7687"/>
    <x v="2"/>
    <x v="6"/>
  </r>
  <r>
    <x v="0"/>
    <x v="1"/>
    <s v="5-Large C&amp;I"/>
    <n v="5370761"/>
    <x v="4"/>
    <x v="6"/>
  </r>
  <r>
    <x v="0"/>
    <x v="0"/>
    <s v="1-Residential"/>
    <n v="72188"/>
    <x v="0"/>
    <x v="6"/>
  </r>
  <r>
    <x v="0"/>
    <x v="1"/>
    <s v="4-Medium C&amp;I"/>
    <n v="2538612"/>
    <x v="3"/>
    <x v="6"/>
  </r>
  <r>
    <x v="0"/>
    <x v="1"/>
    <s v="6-OTHER"/>
    <n v="367065"/>
    <x v="5"/>
    <x v="6"/>
  </r>
  <r>
    <x v="0"/>
    <x v="1"/>
    <s v="2-Low Income Residential"/>
    <n v="4939190"/>
    <x v="1"/>
    <x v="6"/>
  </r>
  <r>
    <x v="0"/>
    <x v="1"/>
    <s v="3-Small C&amp;I"/>
    <n v="2471047"/>
    <x v="2"/>
    <x v="6"/>
  </r>
  <r>
    <x v="0"/>
    <x v="1"/>
    <s v="1-Residential"/>
    <n v="14065451"/>
    <x v="0"/>
    <x v="6"/>
  </r>
  <r>
    <x v="0"/>
    <x v="0"/>
    <s v="2-Low Income Residential"/>
    <n v="33877"/>
    <x v="1"/>
    <x v="7"/>
  </r>
  <r>
    <x v="0"/>
    <x v="0"/>
    <s v="4-Medium C&amp;I"/>
    <n v="941"/>
    <x v="3"/>
    <x v="7"/>
  </r>
  <r>
    <x v="0"/>
    <x v="0"/>
    <s v="5-Large C&amp;I"/>
    <n v="0"/>
    <x v="4"/>
    <x v="7"/>
  </r>
  <r>
    <x v="0"/>
    <x v="0"/>
    <s v="6-OTHER"/>
    <n v="54"/>
    <x v="5"/>
    <x v="7"/>
  </r>
  <r>
    <x v="0"/>
    <x v="0"/>
    <s v="3-Small C&amp;I"/>
    <n v="11095"/>
    <x v="2"/>
    <x v="7"/>
  </r>
  <r>
    <x v="0"/>
    <x v="1"/>
    <s v="5-Large C&amp;I"/>
    <n v="11201180"/>
    <x v="4"/>
    <x v="7"/>
  </r>
  <r>
    <x v="0"/>
    <x v="0"/>
    <s v="1-Residential"/>
    <n v="487941"/>
    <x v="0"/>
    <x v="7"/>
  </r>
  <r>
    <x v="0"/>
    <x v="1"/>
    <s v="4-Medium C&amp;I"/>
    <n v="9625006"/>
    <x v="3"/>
    <x v="7"/>
  </r>
  <r>
    <x v="0"/>
    <x v="1"/>
    <s v="6-OTHER"/>
    <n v="1795547"/>
    <x v="5"/>
    <x v="7"/>
  </r>
  <r>
    <x v="0"/>
    <x v="1"/>
    <s v="3-Small C&amp;I"/>
    <n v="10877024"/>
    <x v="2"/>
    <x v="7"/>
  </r>
  <r>
    <x v="0"/>
    <x v="1"/>
    <s v="2-Low Income Residential"/>
    <n v="74499537"/>
    <x v="1"/>
    <x v="7"/>
  </r>
  <r>
    <x v="0"/>
    <x v="1"/>
    <s v="1-Residential"/>
    <n v="156753498"/>
    <x v="0"/>
    <x v="7"/>
  </r>
  <r>
    <x v="0"/>
    <x v="0"/>
    <s v="2-Low Income Residential"/>
    <n v="42391"/>
    <x v="1"/>
    <x v="8"/>
  </r>
  <r>
    <x v="0"/>
    <x v="0"/>
    <s v="5-Large C&amp;I"/>
    <n v="16827"/>
    <x v="4"/>
    <x v="8"/>
  </r>
  <r>
    <x v="0"/>
    <x v="0"/>
    <s v="6-OTHER"/>
    <n v="2114"/>
    <x v="5"/>
    <x v="8"/>
  </r>
  <r>
    <x v="0"/>
    <x v="0"/>
    <s v="4-Medium C&amp;I"/>
    <n v="83803"/>
    <x v="3"/>
    <x v="8"/>
  </r>
  <r>
    <x v="0"/>
    <x v="0"/>
    <s v="3-Small C&amp;I"/>
    <n v="71135"/>
    <x v="2"/>
    <x v="8"/>
  </r>
  <r>
    <x v="0"/>
    <x v="1"/>
    <s v="5-Large C&amp;I"/>
    <n v="28990548"/>
    <x v="4"/>
    <x v="8"/>
  </r>
  <r>
    <x v="0"/>
    <x v="1"/>
    <s v="4-Medium C&amp;I"/>
    <n v="17809012"/>
    <x v="3"/>
    <x v="8"/>
  </r>
  <r>
    <x v="0"/>
    <x v="1"/>
    <s v="6-OTHER"/>
    <n v="2868988"/>
    <x v="5"/>
    <x v="8"/>
  </r>
  <r>
    <x v="0"/>
    <x v="0"/>
    <s v="1-Residential"/>
    <n v="742761"/>
    <x v="0"/>
    <x v="8"/>
  </r>
  <r>
    <x v="0"/>
    <x v="1"/>
    <s v="3-Small C&amp;I"/>
    <n v="20095572"/>
    <x v="2"/>
    <x v="8"/>
  </r>
  <r>
    <x v="0"/>
    <x v="1"/>
    <s v="2-Low Income Residential"/>
    <n v="87000665"/>
    <x v="1"/>
    <x v="8"/>
  </r>
  <r>
    <x v="0"/>
    <x v="1"/>
    <s v="1-Residential"/>
    <n v="201507651"/>
    <x v="0"/>
    <x v="8"/>
  </r>
  <r>
    <x v="0"/>
    <x v="0"/>
    <s v="1-Residential"/>
    <n v="673600"/>
    <x v="0"/>
    <x v="9"/>
  </r>
  <r>
    <x v="0"/>
    <x v="1"/>
    <s v="1-Residential"/>
    <n v="52154164"/>
    <x v="0"/>
    <x v="9"/>
  </r>
  <r>
    <x v="0"/>
    <x v="0"/>
    <s v="2-Low Income Residential"/>
    <n v="8748"/>
    <x v="1"/>
    <x v="9"/>
  </r>
  <r>
    <x v="0"/>
    <x v="1"/>
    <s v="2-Low Income Residential"/>
    <n v="5019926"/>
    <x v="1"/>
    <x v="9"/>
  </r>
  <r>
    <x v="0"/>
    <x v="0"/>
    <s v="3-Small C&amp;I"/>
    <n v="267087"/>
    <x v="2"/>
    <x v="9"/>
  </r>
  <r>
    <x v="0"/>
    <x v="1"/>
    <s v="3-Small C&amp;I"/>
    <n v="13759112"/>
    <x v="2"/>
    <x v="9"/>
  </r>
  <r>
    <x v="0"/>
    <x v="0"/>
    <s v="4-Medium C&amp;I"/>
    <n v="106924"/>
    <x v="3"/>
    <x v="9"/>
  </r>
  <r>
    <x v="0"/>
    <x v="1"/>
    <s v="4-Medium C&amp;I"/>
    <n v="10599515"/>
    <x v="3"/>
    <x v="9"/>
  </r>
  <r>
    <x v="0"/>
    <x v="1"/>
    <s v="5-Large C&amp;I"/>
    <n v="13909562"/>
    <x v="4"/>
    <x v="9"/>
  </r>
  <r>
    <x v="0"/>
    <x v="0"/>
    <s v="6-OTHER"/>
    <n v="2030"/>
    <x v="5"/>
    <x v="9"/>
  </r>
  <r>
    <x v="0"/>
    <x v="1"/>
    <s v="6-OTHER"/>
    <n v="1435082"/>
    <x v="5"/>
    <x v="9"/>
  </r>
  <r>
    <x v="0"/>
    <x v="0"/>
    <s v="1-Residential"/>
    <n v="612682"/>
    <x v="0"/>
    <x v="10"/>
  </r>
  <r>
    <x v="0"/>
    <x v="1"/>
    <s v="1-Residential"/>
    <n v="49359205"/>
    <x v="0"/>
    <x v="10"/>
  </r>
  <r>
    <x v="0"/>
    <x v="0"/>
    <s v="2-Low Income Residential"/>
    <n v="4871"/>
    <x v="1"/>
    <x v="10"/>
  </r>
  <r>
    <x v="0"/>
    <x v="1"/>
    <s v="2-Low Income Residential"/>
    <n v="3445290"/>
    <x v="1"/>
    <x v="10"/>
  </r>
  <r>
    <x v="0"/>
    <x v="0"/>
    <s v="3-Small C&amp;I"/>
    <n v="120746"/>
    <x v="2"/>
    <x v="10"/>
  </r>
  <r>
    <x v="0"/>
    <x v="1"/>
    <s v="3-Small C&amp;I"/>
    <n v="11856299"/>
    <x v="2"/>
    <x v="10"/>
  </r>
  <r>
    <x v="0"/>
    <x v="0"/>
    <s v="4-Medium C&amp;I"/>
    <n v="64608"/>
    <x v="3"/>
    <x v="10"/>
  </r>
  <r>
    <x v="0"/>
    <x v="1"/>
    <s v="4-Medium C&amp;I"/>
    <n v="9138429"/>
    <x v="3"/>
    <x v="10"/>
  </r>
  <r>
    <x v="0"/>
    <x v="0"/>
    <s v="5-Large C&amp;I"/>
    <n v="114964"/>
    <x v="4"/>
    <x v="10"/>
  </r>
  <r>
    <x v="0"/>
    <x v="1"/>
    <s v="5-Large C&amp;I"/>
    <n v="11895298"/>
    <x v="4"/>
    <x v="10"/>
  </r>
  <r>
    <x v="0"/>
    <x v="0"/>
    <s v="6-OTHER"/>
    <n v="1312"/>
    <x v="5"/>
    <x v="10"/>
  </r>
  <r>
    <x v="0"/>
    <x v="1"/>
    <s v="6-OTHER"/>
    <n v="1172205"/>
    <x v="5"/>
    <x v="10"/>
  </r>
  <r>
    <x v="0"/>
    <x v="0"/>
    <s v="1-Residential"/>
    <n v="2925"/>
    <x v="0"/>
    <x v="11"/>
  </r>
  <r>
    <x v="0"/>
    <x v="1"/>
    <s v="1-Residential"/>
    <n v="250887"/>
    <x v="0"/>
    <x v="11"/>
  </r>
  <r>
    <x v="0"/>
    <x v="0"/>
    <s v="2-Low Income Residential"/>
    <n v="45"/>
    <x v="1"/>
    <x v="11"/>
  </r>
  <r>
    <x v="0"/>
    <x v="1"/>
    <s v="2-Low Income Residential"/>
    <n v="36543"/>
    <x v="1"/>
    <x v="11"/>
  </r>
  <r>
    <x v="0"/>
    <x v="0"/>
    <s v="3-Small C&amp;I"/>
    <n v="538"/>
    <x v="2"/>
    <x v="11"/>
  </r>
  <r>
    <x v="0"/>
    <x v="1"/>
    <s v="3-Small C&amp;I"/>
    <n v="41965"/>
    <x v="2"/>
    <x v="11"/>
  </r>
  <r>
    <x v="0"/>
    <x v="0"/>
    <s v="4-Medium C&amp;I"/>
    <n v="20"/>
    <x v="3"/>
    <x v="11"/>
  </r>
  <r>
    <x v="0"/>
    <x v="1"/>
    <s v="4-Medium C&amp;I"/>
    <n v="4624"/>
    <x v="3"/>
    <x v="11"/>
  </r>
  <r>
    <x v="0"/>
    <x v="0"/>
    <s v="5-Large C&amp;I"/>
    <n v="6"/>
    <x v="4"/>
    <x v="11"/>
  </r>
  <r>
    <x v="0"/>
    <x v="1"/>
    <s v="5-Large C&amp;I"/>
    <n v="1566"/>
    <x v="4"/>
    <x v="11"/>
  </r>
  <r>
    <x v="0"/>
    <x v="0"/>
    <s v="6-OTHER"/>
    <n v="49"/>
    <x v="5"/>
    <x v="11"/>
  </r>
  <r>
    <x v="0"/>
    <x v="1"/>
    <s v="6-OTHER"/>
    <n v="11868"/>
    <x v="5"/>
    <x v="11"/>
  </r>
  <r>
    <x v="0"/>
    <x v="0"/>
    <s v="2-Low Income Residential"/>
    <n v="9"/>
    <x v="1"/>
    <x v="12"/>
  </r>
  <r>
    <x v="0"/>
    <x v="0"/>
    <s v="1-Residential"/>
    <n v="7"/>
    <x v="0"/>
    <x v="12"/>
  </r>
  <r>
    <x v="0"/>
    <x v="1"/>
    <s v="3-Small C&amp;I"/>
    <n v="2"/>
    <x v="2"/>
    <x v="12"/>
  </r>
  <r>
    <x v="0"/>
    <x v="1"/>
    <s v="6-OTHER"/>
    <n v="75"/>
    <x v="5"/>
    <x v="12"/>
  </r>
  <r>
    <x v="0"/>
    <x v="1"/>
    <s v="1-Residential"/>
    <n v="2654"/>
    <x v="0"/>
    <x v="12"/>
  </r>
  <r>
    <x v="0"/>
    <x v="1"/>
    <s v="2-Low Income Residential"/>
    <n v="13329"/>
    <x v="1"/>
    <x v="12"/>
  </r>
  <r>
    <x v="0"/>
    <x v="0"/>
    <s v="3-Small C&amp;I"/>
    <n v="2"/>
    <x v="2"/>
    <x v="13"/>
  </r>
  <r>
    <x v="0"/>
    <x v="1"/>
    <s v="1-Residential"/>
    <n v="67"/>
    <x v="0"/>
    <x v="13"/>
  </r>
  <r>
    <x v="0"/>
    <x v="1"/>
    <s v="2-Low Income Residential"/>
    <n v="1"/>
    <x v="1"/>
    <x v="13"/>
  </r>
  <r>
    <x v="0"/>
    <x v="1"/>
    <s v="3-Small C&amp;I"/>
    <n v="35"/>
    <x v="2"/>
    <x v="13"/>
  </r>
  <r>
    <x v="0"/>
    <x v="1"/>
    <s v="6-OTHER"/>
    <n v="1"/>
    <x v="5"/>
    <x v="13"/>
  </r>
  <r>
    <x v="0"/>
    <x v="1"/>
    <s v="1-Residential"/>
    <n v="48"/>
    <x v="0"/>
    <x v="14"/>
  </r>
  <r>
    <x v="0"/>
    <x v="1"/>
    <s v="2-Low Income Residential"/>
    <n v="1"/>
    <x v="1"/>
    <x v="14"/>
  </r>
  <r>
    <x v="0"/>
    <x v="1"/>
    <s v="3-Small C&amp;I"/>
    <n v="14"/>
    <x v="2"/>
    <x v="14"/>
  </r>
  <r>
    <x v="0"/>
    <x v="1"/>
    <s v="6-OTHER"/>
    <n v="1"/>
    <x v="5"/>
    <x v="14"/>
  </r>
  <r>
    <x v="0"/>
    <x v="0"/>
    <s v="1-Residential"/>
    <n v="46"/>
    <x v="0"/>
    <x v="15"/>
  </r>
  <r>
    <x v="0"/>
    <x v="0"/>
    <s v="2-Low Income Residential"/>
    <n v="5"/>
    <x v="1"/>
    <x v="15"/>
  </r>
  <r>
    <x v="0"/>
    <x v="1"/>
    <s v="5-Large C&amp;I"/>
    <n v="20"/>
    <x v="4"/>
    <x v="15"/>
  </r>
  <r>
    <x v="0"/>
    <x v="1"/>
    <s v="4-Medium C&amp;I"/>
    <n v="64"/>
    <x v="3"/>
    <x v="15"/>
  </r>
  <r>
    <x v="0"/>
    <x v="1"/>
    <s v="3-Small C&amp;I"/>
    <n v="754"/>
    <x v="2"/>
    <x v="15"/>
  </r>
  <r>
    <x v="0"/>
    <x v="1"/>
    <s v="6-OTHER"/>
    <n v="456"/>
    <x v="5"/>
    <x v="15"/>
  </r>
  <r>
    <x v="0"/>
    <x v="1"/>
    <s v="2-Low Income Residential"/>
    <n v="6051"/>
    <x v="1"/>
    <x v="15"/>
  </r>
  <r>
    <x v="0"/>
    <x v="0"/>
    <s v="3-Small C&amp;I"/>
    <n v="1"/>
    <x v="2"/>
    <x v="15"/>
  </r>
  <r>
    <x v="0"/>
    <x v="1"/>
    <s v="1-Residential"/>
    <n v="22837"/>
    <x v="0"/>
    <x v="15"/>
  </r>
  <r>
    <x v="0"/>
    <x v="0"/>
    <s v="4-Medium C&amp;I"/>
    <n v="217044"/>
    <x v="3"/>
    <x v="16"/>
  </r>
  <r>
    <x v="0"/>
    <x v="0"/>
    <s v="5-Large C&amp;I"/>
    <n v="117035"/>
    <x v="4"/>
    <x v="16"/>
  </r>
  <r>
    <x v="0"/>
    <x v="0"/>
    <s v="6-OTHER"/>
    <n v="21537"/>
    <x v="5"/>
    <x v="16"/>
  </r>
  <r>
    <x v="0"/>
    <x v="0"/>
    <s v="2-Low Income Residential"/>
    <n v="19408"/>
    <x v="1"/>
    <x v="16"/>
  </r>
  <r>
    <x v="0"/>
    <x v="0"/>
    <s v="3-Small C&amp;I"/>
    <n v="416729"/>
    <x v="2"/>
    <x v="16"/>
  </r>
  <r>
    <x v="0"/>
    <x v="1"/>
    <s v="5-Large C&amp;I"/>
    <n v="46113486"/>
    <x v="4"/>
    <x v="16"/>
  </r>
  <r>
    <x v="0"/>
    <x v="0"/>
    <s v="1-Residential"/>
    <n v="1844406"/>
    <x v="0"/>
    <x v="16"/>
  </r>
  <r>
    <x v="0"/>
    <x v="1"/>
    <s v="4-Medium C&amp;I"/>
    <n v="28769732"/>
    <x v="3"/>
    <x v="16"/>
  </r>
  <r>
    <x v="0"/>
    <x v="1"/>
    <s v="6-OTHER"/>
    <n v="3732043"/>
    <x v="5"/>
    <x v="16"/>
  </r>
  <r>
    <x v="0"/>
    <x v="1"/>
    <s v="3-Small C&amp;I"/>
    <n v="38696908"/>
    <x v="2"/>
    <x v="16"/>
  </r>
  <r>
    <x v="0"/>
    <x v="1"/>
    <s v="2-Low Income Residential"/>
    <n v="17240796"/>
    <x v="1"/>
    <x v="16"/>
  </r>
  <r>
    <x v="0"/>
    <x v="1"/>
    <s v="1-Residential"/>
    <n v="161832530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s v="LINE 1"/>
    <x v="0"/>
    <x v="0"/>
    <s v="1-Residential"/>
    <n v="185062"/>
    <x v="0"/>
    <x v="0"/>
  </r>
  <r>
    <s v="LINE 1"/>
    <x v="0"/>
    <x v="0"/>
    <s v="2-Low Income Residential"/>
    <n v="15393"/>
    <x v="1"/>
    <x v="0"/>
  </r>
  <r>
    <s v="LINE 1"/>
    <x v="0"/>
    <x v="1"/>
    <s v="OTHER"/>
    <n v="84"/>
    <x v="2"/>
    <x v="0"/>
  </r>
  <r>
    <s v="LINE 1"/>
    <x v="0"/>
    <x v="1"/>
    <s v="3-Small C&amp;I"/>
    <n v="37312"/>
    <x v="3"/>
    <x v="0"/>
  </r>
  <r>
    <s v="LINE 1"/>
    <x v="0"/>
    <x v="0"/>
    <s v="OTHER"/>
    <n v="41"/>
    <x v="2"/>
    <x v="0"/>
  </r>
  <r>
    <s v="LINE 1"/>
    <x v="0"/>
    <x v="0"/>
    <s v="4-Medium C&amp;I"/>
    <n v="598"/>
    <x v="4"/>
    <x v="0"/>
  </r>
  <r>
    <s v="LINE 1"/>
    <x v="0"/>
    <x v="1"/>
    <s v="4-Medium C&amp;I"/>
    <n v="12781"/>
    <x v="4"/>
    <x v="0"/>
  </r>
  <r>
    <s v="LINE 1"/>
    <x v="0"/>
    <x v="0"/>
    <s v="3-Small C&amp;I"/>
    <n v="18684"/>
    <x v="3"/>
    <x v="0"/>
  </r>
  <r>
    <s v="LINE 1"/>
    <x v="0"/>
    <x v="0"/>
    <s v="5-Large C&amp;I"/>
    <n v="126"/>
    <x v="5"/>
    <x v="0"/>
  </r>
  <r>
    <s v="LINE 1"/>
    <x v="0"/>
    <x v="1"/>
    <s v="1-Residential"/>
    <n v="613799"/>
    <x v="0"/>
    <x v="0"/>
  </r>
  <r>
    <s v="LINE 1"/>
    <x v="0"/>
    <x v="1"/>
    <s v="2-Low Income Residential"/>
    <n v="68746"/>
    <x v="1"/>
    <x v="0"/>
  </r>
  <r>
    <s v="LINE 1"/>
    <x v="0"/>
    <x v="1"/>
    <s v="5-Large C&amp;I"/>
    <n v="9533"/>
    <x v="5"/>
    <x v="0"/>
  </r>
  <r>
    <s v="LINE 2"/>
    <x v="0"/>
    <x v="1"/>
    <s v="4-Medium C&amp;I"/>
    <n v="2432"/>
    <x v="4"/>
    <x v="1"/>
  </r>
  <r>
    <s v="LINE 2"/>
    <x v="0"/>
    <x v="0"/>
    <s v="1-Residential"/>
    <n v="22734"/>
    <x v="0"/>
    <x v="1"/>
  </r>
  <r>
    <s v="LINE 2"/>
    <x v="0"/>
    <x v="0"/>
    <s v="2-Low Income Residential"/>
    <n v="6019"/>
    <x v="1"/>
    <x v="1"/>
  </r>
  <r>
    <s v="LINE 2"/>
    <x v="0"/>
    <x v="1"/>
    <s v="5-Large C&amp;I"/>
    <n v="2260"/>
    <x v="5"/>
    <x v="1"/>
  </r>
  <r>
    <s v="LINE 2"/>
    <x v="0"/>
    <x v="0"/>
    <s v="4-Medium C&amp;I"/>
    <n v="129"/>
    <x v="4"/>
    <x v="1"/>
  </r>
  <r>
    <s v="LINE 2"/>
    <x v="0"/>
    <x v="1"/>
    <s v="OTHER"/>
    <n v="1"/>
    <x v="2"/>
    <x v="1"/>
  </r>
  <r>
    <s v="LINE 2"/>
    <x v="0"/>
    <x v="1"/>
    <s v="2-Low Income Residential"/>
    <n v="30183"/>
    <x v="1"/>
    <x v="1"/>
  </r>
  <r>
    <s v="LINE 2"/>
    <x v="0"/>
    <x v="1"/>
    <s v="3-Small C&amp;I"/>
    <n v="6569"/>
    <x v="3"/>
    <x v="1"/>
  </r>
  <r>
    <s v="LINE 2"/>
    <x v="0"/>
    <x v="1"/>
    <s v="1-Residential"/>
    <n v="95274"/>
    <x v="0"/>
    <x v="1"/>
  </r>
  <r>
    <s v="LINE 2"/>
    <x v="0"/>
    <x v="0"/>
    <s v="3-Small C&amp;I"/>
    <n v="3181"/>
    <x v="3"/>
    <x v="1"/>
  </r>
  <r>
    <s v="LINE 2"/>
    <x v="0"/>
    <x v="0"/>
    <s v="5-Large C&amp;I"/>
    <n v="30"/>
    <x v="5"/>
    <x v="1"/>
  </r>
  <r>
    <s v="LINE 3"/>
    <x v="0"/>
    <x v="0"/>
    <s v="3-Small C&amp;I"/>
    <n v="1696"/>
    <x v="3"/>
    <x v="2"/>
  </r>
  <r>
    <s v="LINE 3"/>
    <x v="0"/>
    <x v="0"/>
    <s v="1-Residential"/>
    <n v="9896"/>
    <x v="0"/>
    <x v="2"/>
  </r>
  <r>
    <s v="LINE 3"/>
    <x v="0"/>
    <x v="0"/>
    <s v="2-Low Income Residential"/>
    <n v="1262"/>
    <x v="1"/>
    <x v="2"/>
  </r>
  <r>
    <s v="LINE 3"/>
    <x v="0"/>
    <x v="1"/>
    <s v="3-Small C&amp;I"/>
    <n v="3120"/>
    <x v="3"/>
    <x v="2"/>
  </r>
  <r>
    <s v="LINE 3"/>
    <x v="0"/>
    <x v="1"/>
    <s v="2-Low Income Residential"/>
    <n v="5920"/>
    <x v="1"/>
    <x v="2"/>
  </r>
  <r>
    <s v="LINE 3"/>
    <x v="0"/>
    <x v="0"/>
    <s v="4-Medium C&amp;I"/>
    <n v="84"/>
    <x v="4"/>
    <x v="2"/>
  </r>
  <r>
    <s v="LINE 3"/>
    <x v="0"/>
    <x v="1"/>
    <s v="4-Medium C&amp;I"/>
    <n v="1337"/>
    <x v="4"/>
    <x v="2"/>
  </r>
  <r>
    <s v="LINE 3"/>
    <x v="0"/>
    <x v="1"/>
    <s v="1-Residential"/>
    <n v="36093"/>
    <x v="0"/>
    <x v="2"/>
  </r>
  <r>
    <s v="LINE 3"/>
    <x v="0"/>
    <x v="1"/>
    <s v="5-Large C&amp;I"/>
    <n v="1262"/>
    <x v="5"/>
    <x v="2"/>
  </r>
  <r>
    <s v="LINE 3"/>
    <x v="0"/>
    <x v="1"/>
    <s v="OTHER"/>
    <n v="1"/>
    <x v="2"/>
    <x v="2"/>
  </r>
  <r>
    <s v="LINE 3"/>
    <x v="0"/>
    <x v="0"/>
    <s v="5-Large C&amp;I"/>
    <n v="21"/>
    <x v="5"/>
    <x v="2"/>
  </r>
  <r>
    <s v="LINE 4"/>
    <x v="0"/>
    <x v="1"/>
    <s v="2-Low Income Residential"/>
    <n v="3158"/>
    <x v="1"/>
    <x v="3"/>
  </r>
  <r>
    <s v="LINE 4"/>
    <x v="0"/>
    <x v="0"/>
    <s v="3-Small C&amp;I"/>
    <n v="491"/>
    <x v="3"/>
    <x v="3"/>
  </r>
  <r>
    <s v="LINE 4"/>
    <x v="0"/>
    <x v="0"/>
    <s v="4-Medium C&amp;I"/>
    <n v="18"/>
    <x v="4"/>
    <x v="3"/>
  </r>
  <r>
    <s v="LINE 4"/>
    <x v="0"/>
    <x v="1"/>
    <s v="3-Small C&amp;I"/>
    <n v="1182"/>
    <x v="3"/>
    <x v="3"/>
  </r>
  <r>
    <s v="LINE 4"/>
    <x v="0"/>
    <x v="0"/>
    <s v="1-Residential"/>
    <n v="3368"/>
    <x v="0"/>
    <x v="3"/>
  </r>
  <r>
    <s v="LINE 4"/>
    <x v="0"/>
    <x v="0"/>
    <s v="2-Low Income Residential"/>
    <n v="669"/>
    <x v="1"/>
    <x v="3"/>
  </r>
  <r>
    <s v="LINE 4"/>
    <x v="0"/>
    <x v="1"/>
    <s v="4-Medium C&amp;I"/>
    <n v="462"/>
    <x v="4"/>
    <x v="3"/>
  </r>
  <r>
    <s v="LINE 4"/>
    <x v="0"/>
    <x v="1"/>
    <s v="5-Large C&amp;I"/>
    <n v="511"/>
    <x v="5"/>
    <x v="3"/>
  </r>
  <r>
    <s v="LINE 4"/>
    <x v="0"/>
    <x v="1"/>
    <s v="1-Residential"/>
    <n v="15205"/>
    <x v="0"/>
    <x v="3"/>
  </r>
  <r>
    <s v="LINE 4"/>
    <x v="0"/>
    <x v="0"/>
    <s v="5-Large C&amp;I"/>
    <n v="4"/>
    <x v="5"/>
    <x v="3"/>
  </r>
  <r>
    <s v="LINE 5"/>
    <x v="0"/>
    <x v="0"/>
    <s v="1-Residential"/>
    <n v="9470"/>
    <x v="0"/>
    <x v="4"/>
  </r>
  <r>
    <s v="LINE 5"/>
    <x v="0"/>
    <x v="0"/>
    <s v="2-Low Income Residential"/>
    <n v="4088"/>
    <x v="1"/>
    <x v="4"/>
  </r>
  <r>
    <s v="LINE 5"/>
    <x v="0"/>
    <x v="0"/>
    <s v="3-Small C&amp;I"/>
    <n v="994"/>
    <x v="3"/>
    <x v="4"/>
  </r>
  <r>
    <s v="LINE 5"/>
    <x v="0"/>
    <x v="1"/>
    <s v="5-Large C&amp;I"/>
    <n v="487"/>
    <x v="5"/>
    <x v="4"/>
  </r>
  <r>
    <s v="LINE 5"/>
    <x v="0"/>
    <x v="1"/>
    <s v="2-Low Income Residential"/>
    <n v="21105"/>
    <x v="1"/>
    <x v="4"/>
  </r>
  <r>
    <s v="LINE 5"/>
    <x v="0"/>
    <x v="1"/>
    <s v="1-Residential"/>
    <n v="43976"/>
    <x v="0"/>
    <x v="4"/>
  </r>
  <r>
    <s v="LINE 5"/>
    <x v="0"/>
    <x v="1"/>
    <s v="4-Medium C&amp;I"/>
    <n v="633"/>
    <x v="4"/>
    <x v="4"/>
  </r>
  <r>
    <s v="LINE 5"/>
    <x v="0"/>
    <x v="0"/>
    <s v="4-Medium C&amp;I"/>
    <n v="27"/>
    <x v="4"/>
    <x v="4"/>
  </r>
  <r>
    <s v="LINE 5"/>
    <x v="0"/>
    <x v="1"/>
    <s v="3-Small C&amp;I"/>
    <n v="2267"/>
    <x v="3"/>
    <x v="4"/>
  </r>
  <r>
    <s v="LINE 5"/>
    <x v="0"/>
    <x v="0"/>
    <s v="5-Large C&amp;I"/>
    <n v="5"/>
    <x v="5"/>
    <x v="4"/>
  </r>
  <r>
    <s v="LINE 6"/>
    <x v="0"/>
    <x v="0"/>
    <s v="1-Residential"/>
    <n v="2714649"/>
    <x v="0"/>
    <x v="5"/>
  </r>
  <r>
    <s v="LINE 6"/>
    <x v="0"/>
    <x v="0"/>
    <s v="2-Low Income Residential"/>
    <n v="589019"/>
    <x v="1"/>
    <x v="5"/>
  </r>
  <r>
    <s v="LINE 6"/>
    <x v="0"/>
    <x v="1"/>
    <s v="OTHER"/>
    <n v="5"/>
    <x v="2"/>
    <x v="5"/>
  </r>
  <r>
    <s v="LINE 6"/>
    <x v="0"/>
    <x v="0"/>
    <s v="4-Medium C&amp;I"/>
    <n v="358691"/>
    <x v="4"/>
    <x v="5"/>
  </r>
  <r>
    <s v="LINE 6"/>
    <x v="0"/>
    <x v="1"/>
    <s v="1-Residential"/>
    <n v="11162075"/>
    <x v="0"/>
    <x v="5"/>
  </r>
  <r>
    <s v="LINE 6"/>
    <x v="0"/>
    <x v="0"/>
    <s v="5-Large C&amp;I"/>
    <n v="591445"/>
    <x v="5"/>
    <x v="5"/>
  </r>
  <r>
    <s v="LINE 6"/>
    <x v="0"/>
    <x v="0"/>
    <s v="OTHER"/>
    <n v="0"/>
    <x v="2"/>
    <x v="5"/>
  </r>
  <r>
    <s v="LINE 6"/>
    <x v="0"/>
    <x v="1"/>
    <s v="4-Medium C&amp;I"/>
    <n v="1546621"/>
    <x v="4"/>
    <x v="5"/>
  </r>
  <r>
    <s v="LINE 6"/>
    <x v="0"/>
    <x v="1"/>
    <s v="2-Low Income Residential"/>
    <n v="3226717"/>
    <x v="1"/>
    <x v="5"/>
  </r>
  <r>
    <s v="LINE 6"/>
    <x v="0"/>
    <x v="1"/>
    <s v="5-Large C&amp;I"/>
    <n v="7547974"/>
    <x v="5"/>
    <x v="5"/>
  </r>
  <r>
    <s v="LINE 6"/>
    <x v="0"/>
    <x v="0"/>
    <s v="3-Small C&amp;I"/>
    <n v="734538"/>
    <x v="3"/>
    <x v="5"/>
  </r>
  <r>
    <s v="LINE 6"/>
    <x v="0"/>
    <x v="1"/>
    <s v="3-Small C&amp;I"/>
    <n v="1401921"/>
    <x v="3"/>
    <x v="5"/>
  </r>
  <r>
    <s v="LINE 7"/>
    <x v="0"/>
    <x v="0"/>
    <s v="1-Residential"/>
    <n v="817942"/>
    <x v="0"/>
    <x v="6"/>
  </r>
  <r>
    <s v="LINE 7"/>
    <x v="0"/>
    <x v="0"/>
    <s v="2-Low Income Residential"/>
    <n v="306488"/>
    <x v="1"/>
    <x v="6"/>
  </r>
  <r>
    <s v="LINE 7"/>
    <x v="0"/>
    <x v="1"/>
    <s v="4-Medium C&amp;I"/>
    <n v="383724"/>
    <x v="4"/>
    <x v="6"/>
  </r>
  <r>
    <s v="LINE 7"/>
    <x v="0"/>
    <x v="1"/>
    <s v="5-Large C&amp;I"/>
    <n v="1478618"/>
    <x v="5"/>
    <x v="6"/>
  </r>
  <r>
    <s v="LINE 7"/>
    <x v="0"/>
    <x v="0"/>
    <s v="4-Medium C&amp;I"/>
    <n v="102307"/>
    <x v="4"/>
    <x v="6"/>
  </r>
  <r>
    <s v="LINE 7"/>
    <x v="0"/>
    <x v="0"/>
    <s v="5-Large C&amp;I"/>
    <n v="192346"/>
    <x v="5"/>
    <x v="6"/>
  </r>
  <r>
    <s v="LINE 7"/>
    <x v="0"/>
    <x v="1"/>
    <s v="OTHER"/>
    <n v="0"/>
    <x v="2"/>
    <x v="6"/>
  </r>
  <r>
    <s v="LINE 7"/>
    <x v="0"/>
    <x v="1"/>
    <s v="3-Small C&amp;I"/>
    <n v="459208"/>
    <x v="3"/>
    <x v="6"/>
  </r>
  <r>
    <s v="LINE 7"/>
    <x v="0"/>
    <x v="0"/>
    <s v="OTHER"/>
    <n v="0"/>
    <x v="2"/>
    <x v="6"/>
  </r>
  <r>
    <s v="LINE 7"/>
    <x v="0"/>
    <x v="1"/>
    <s v="2-Low Income Residential"/>
    <n v="1833845"/>
    <x v="1"/>
    <x v="6"/>
  </r>
  <r>
    <s v="LINE 7"/>
    <x v="0"/>
    <x v="1"/>
    <s v="1-Residential"/>
    <n v="3640271"/>
    <x v="0"/>
    <x v="6"/>
  </r>
  <r>
    <s v="LINE 7"/>
    <x v="0"/>
    <x v="0"/>
    <s v="3-Small C&amp;I"/>
    <n v="176258"/>
    <x v="3"/>
    <x v="6"/>
  </r>
  <r>
    <s v="LINE 8"/>
    <x v="0"/>
    <x v="0"/>
    <s v="1-Residential"/>
    <n v="10168694"/>
    <x v="0"/>
    <x v="7"/>
  </r>
  <r>
    <s v="LINE 8"/>
    <x v="0"/>
    <x v="0"/>
    <s v="2-Low Income Residential"/>
    <n v="6012721"/>
    <x v="1"/>
    <x v="7"/>
  </r>
  <r>
    <s v="LINE 8"/>
    <x v="0"/>
    <x v="1"/>
    <s v="4-Medium C&amp;I"/>
    <n v="1581394"/>
    <x v="4"/>
    <x v="7"/>
  </r>
  <r>
    <s v="LINE 8"/>
    <x v="0"/>
    <x v="0"/>
    <s v="5-Large C&amp;I"/>
    <n v="59578"/>
    <x v="5"/>
    <x v="7"/>
  </r>
  <r>
    <s v="LINE 8"/>
    <x v="0"/>
    <x v="0"/>
    <s v="OTHER"/>
    <n v="0"/>
    <x v="2"/>
    <x v="7"/>
  </r>
  <r>
    <s v="LINE 8"/>
    <x v="0"/>
    <x v="1"/>
    <s v="2-Low Income Residential"/>
    <n v="36297648"/>
    <x v="1"/>
    <x v="7"/>
  </r>
  <r>
    <s v="LINE 8"/>
    <x v="0"/>
    <x v="1"/>
    <s v="5-Large C&amp;I"/>
    <n v="4866291"/>
    <x v="5"/>
    <x v="7"/>
  </r>
  <r>
    <s v="LINE 8"/>
    <x v="0"/>
    <x v="0"/>
    <s v="4-Medium C&amp;I"/>
    <n v="272984"/>
    <x v="4"/>
    <x v="7"/>
  </r>
  <r>
    <s v="LINE 8"/>
    <x v="0"/>
    <x v="1"/>
    <s v="3-Small C&amp;I"/>
    <n v="1967642"/>
    <x v="3"/>
    <x v="7"/>
  </r>
  <r>
    <s v="LINE 8"/>
    <x v="0"/>
    <x v="0"/>
    <s v="3-Small C&amp;I"/>
    <n v="652602"/>
    <x v="3"/>
    <x v="7"/>
  </r>
  <r>
    <s v="LINE 8"/>
    <x v="0"/>
    <x v="1"/>
    <s v="OTHER"/>
    <n v="0"/>
    <x v="2"/>
    <x v="7"/>
  </r>
  <r>
    <s v="LINE 8"/>
    <x v="0"/>
    <x v="1"/>
    <s v="1-Residential"/>
    <n v="45355695"/>
    <x v="0"/>
    <x v="7"/>
  </r>
  <r>
    <s v="LINE 9"/>
    <x v="0"/>
    <x v="0"/>
    <s v="1-Residential"/>
    <n v="13701287"/>
    <x v="0"/>
    <x v="8"/>
  </r>
  <r>
    <s v="LINE 9"/>
    <x v="0"/>
    <x v="0"/>
    <s v="2-Low Income Residential"/>
    <n v="6908229"/>
    <x v="1"/>
    <x v="8"/>
  </r>
  <r>
    <s v="LINE 9"/>
    <x v="0"/>
    <x v="1"/>
    <s v="OTHER"/>
    <n v="5"/>
    <x v="2"/>
    <x v="8"/>
  </r>
  <r>
    <s v="LINE 9"/>
    <x v="0"/>
    <x v="1"/>
    <s v="4-Medium C&amp;I"/>
    <n v="3511740"/>
    <x v="4"/>
    <x v="8"/>
  </r>
  <r>
    <s v="LINE 9"/>
    <x v="0"/>
    <x v="0"/>
    <s v="3-Small C&amp;I"/>
    <n v="1563399"/>
    <x v="3"/>
    <x v="8"/>
  </r>
  <r>
    <s v="LINE 9"/>
    <x v="0"/>
    <x v="0"/>
    <s v="4-Medium C&amp;I"/>
    <n v="733984"/>
    <x v="4"/>
    <x v="8"/>
  </r>
  <r>
    <s v="LINE 9"/>
    <x v="0"/>
    <x v="0"/>
    <s v="OTHER"/>
    <n v="0"/>
    <x v="2"/>
    <x v="8"/>
  </r>
  <r>
    <s v="LINE 9"/>
    <x v="0"/>
    <x v="0"/>
    <s v="5-Large C&amp;I"/>
    <n v="843370"/>
    <x v="5"/>
    <x v="8"/>
  </r>
  <r>
    <s v="LINE 9"/>
    <x v="0"/>
    <x v="1"/>
    <s v="2-Low Income Residential"/>
    <n v="41358211"/>
    <x v="1"/>
    <x v="8"/>
  </r>
  <r>
    <s v="LINE 9"/>
    <x v="0"/>
    <x v="1"/>
    <s v="1-Residential"/>
    <n v="60158042"/>
    <x v="0"/>
    <x v="8"/>
  </r>
  <r>
    <s v="LINE 9"/>
    <x v="0"/>
    <x v="1"/>
    <s v="5-Large C&amp;I"/>
    <n v="13892885"/>
    <x v="5"/>
    <x v="8"/>
  </r>
  <r>
    <s v="LINE 9"/>
    <x v="0"/>
    <x v="1"/>
    <s v="3-Small C&amp;I"/>
    <n v="3828772"/>
    <x v="3"/>
    <x v="8"/>
  </r>
  <r>
    <s v="LINE 10"/>
    <x v="0"/>
    <x v="0"/>
    <s v="5-Large C&amp;I"/>
    <n v="2760008"/>
    <x v="5"/>
    <x v="9"/>
  </r>
  <r>
    <s v="LINE 10"/>
    <x v="0"/>
    <x v="1"/>
    <s v="4-Medium C&amp;I"/>
    <n v="2314266"/>
    <x v="4"/>
    <x v="9"/>
  </r>
  <r>
    <s v="LINE 10"/>
    <x v="0"/>
    <x v="0"/>
    <s v="3-Small C&amp;I"/>
    <n v="1793919"/>
    <x v="3"/>
    <x v="9"/>
  </r>
  <r>
    <s v="LINE 10"/>
    <x v="0"/>
    <x v="1"/>
    <s v="3-Small C&amp;I"/>
    <n v="1792472"/>
    <x v="3"/>
    <x v="9"/>
  </r>
  <r>
    <s v="LINE 10"/>
    <x v="0"/>
    <x v="1"/>
    <s v="5-Large C&amp;I"/>
    <n v="12456021"/>
    <x v="5"/>
    <x v="9"/>
  </r>
  <r>
    <s v="LINE 10"/>
    <x v="0"/>
    <x v="0"/>
    <s v="4-Medium C&amp;I"/>
    <n v="1061253"/>
    <x v="4"/>
    <x v="9"/>
  </r>
  <r>
    <s v="LINE 10"/>
    <x v="0"/>
    <x v="1"/>
    <s v="2-Low Income Residential"/>
    <n v="1543359"/>
    <x v="1"/>
    <x v="9"/>
  </r>
  <r>
    <s v="LINE 10"/>
    <x v="0"/>
    <x v="0"/>
    <s v="1-Residential"/>
    <n v="6406601"/>
    <x v="0"/>
    <x v="9"/>
  </r>
  <r>
    <s v="LINE 10"/>
    <x v="0"/>
    <x v="0"/>
    <s v="2-Low Income Residential"/>
    <n v="617329"/>
    <x v="1"/>
    <x v="9"/>
  </r>
  <r>
    <s v="LINE 10"/>
    <x v="0"/>
    <x v="1"/>
    <s v="1-Residential"/>
    <n v="12472891"/>
    <x v="0"/>
    <x v="9"/>
  </r>
  <r>
    <s v="LINE 11"/>
    <x v="0"/>
    <x v="0"/>
    <s v="5-Large C&amp;I"/>
    <n v="1702274"/>
    <x v="5"/>
    <x v="10"/>
  </r>
  <r>
    <s v="LINE 11"/>
    <x v="0"/>
    <x v="1"/>
    <s v="4-Medium C&amp;I"/>
    <n v="3568861"/>
    <x v="4"/>
    <x v="10"/>
  </r>
  <r>
    <s v="LINE 11"/>
    <x v="0"/>
    <x v="0"/>
    <s v="4-Medium C&amp;I"/>
    <n v="1032952"/>
    <x v="4"/>
    <x v="10"/>
  </r>
  <r>
    <s v="LINE 11"/>
    <x v="0"/>
    <x v="0"/>
    <s v="3-Small C&amp;I"/>
    <n v="2769405"/>
    <x v="3"/>
    <x v="10"/>
  </r>
  <r>
    <s v="LINE 11"/>
    <x v="0"/>
    <x v="1"/>
    <s v="5-Large C&amp;I"/>
    <n v="12365917"/>
    <x v="5"/>
    <x v="10"/>
  </r>
  <r>
    <s v="LINE 11"/>
    <x v="0"/>
    <x v="1"/>
    <s v="3-Small C&amp;I"/>
    <n v="3246805"/>
    <x v="3"/>
    <x v="10"/>
  </r>
  <r>
    <s v="LINE 11"/>
    <x v="0"/>
    <x v="1"/>
    <s v="2-Low Income Residential"/>
    <n v="3618260"/>
    <x v="1"/>
    <x v="10"/>
  </r>
  <r>
    <s v="LINE 11"/>
    <x v="0"/>
    <x v="0"/>
    <s v="1-Residential"/>
    <n v="13907611"/>
    <x v="0"/>
    <x v="10"/>
  </r>
  <r>
    <s v="LINE 11"/>
    <x v="0"/>
    <x v="0"/>
    <s v="2-Low Income Residential"/>
    <n v="1331644"/>
    <x v="1"/>
    <x v="10"/>
  </r>
  <r>
    <s v="LINE 11"/>
    <x v="0"/>
    <x v="1"/>
    <s v="1-Residential"/>
    <n v="29187330"/>
    <x v="0"/>
    <x v="10"/>
  </r>
  <r>
    <s v="LINE 12"/>
    <x v="0"/>
    <x v="0"/>
    <s v="5-Large C&amp;I"/>
    <n v="66791"/>
    <x v="5"/>
    <x v="11"/>
  </r>
  <r>
    <s v="LINE 12"/>
    <x v="0"/>
    <x v="1"/>
    <s v="4-Medium C&amp;I"/>
    <n v="103197"/>
    <x v="4"/>
    <x v="11"/>
  </r>
  <r>
    <s v="LINE 12"/>
    <x v="0"/>
    <x v="1"/>
    <s v="2-Low Income Residential"/>
    <n v="44146"/>
    <x v="1"/>
    <x v="11"/>
  </r>
  <r>
    <s v="LINE 12"/>
    <x v="0"/>
    <x v="0"/>
    <s v="3-Small C&amp;I"/>
    <n v="96421"/>
    <x v="3"/>
    <x v="11"/>
  </r>
  <r>
    <s v="LINE 12"/>
    <x v="0"/>
    <x v="1"/>
    <s v="3-Small C&amp;I"/>
    <n v="48364"/>
    <x v="3"/>
    <x v="11"/>
  </r>
  <r>
    <s v="LINE 12"/>
    <x v="0"/>
    <x v="0"/>
    <s v="1-Residential"/>
    <n v="107420"/>
    <x v="0"/>
    <x v="11"/>
  </r>
  <r>
    <s v="LINE 12"/>
    <x v="0"/>
    <x v="0"/>
    <s v="2-Low Income Residential"/>
    <n v="19985"/>
    <x v="1"/>
    <x v="11"/>
  </r>
  <r>
    <s v="LINE 12"/>
    <x v="0"/>
    <x v="1"/>
    <s v="1-Residential"/>
    <n v="183376"/>
    <x v="0"/>
    <x v="11"/>
  </r>
  <r>
    <s v="LINE 12"/>
    <x v="0"/>
    <x v="1"/>
    <s v="5-Large C&amp;I"/>
    <n v="470915"/>
    <x v="5"/>
    <x v="11"/>
  </r>
  <r>
    <s v="LINE 12"/>
    <x v="0"/>
    <x v="0"/>
    <s v="4-Medium C&amp;I"/>
    <n v="12062"/>
    <x v="4"/>
    <x v="11"/>
  </r>
  <r>
    <s v="LINE 14"/>
    <x v="0"/>
    <x v="0"/>
    <s v="5-Large C&amp;I"/>
    <n v="672427"/>
    <x v="5"/>
    <x v="12"/>
  </r>
  <r>
    <s v="LINE 14"/>
    <x v="0"/>
    <x v="1"/>
    <s v="4-Medium C&amp;I"/>
    <n v="2987443"/>
    <x v="4"/>
    <x v="12"/>
  </r>
  <r>
    <s v="LINE 14"/>
    <x v="0"/>
    <x v="0"/>
    <s v="3-Small C&amp;I"/>
    <n v="1705628"/>
    <x v="3"/>
    <x v="12"/>
  </r>
  <r>
    <s v="LINE 14"/>
    <x v="0"/>
    <x v="1"/>
    <s v="2-Low Income Residential"/>
    <n v="1277743"/>
    <x v="1"/>
    <x v="12"/>
  </r>
  <r>
    <s v="LINE 14"/>
    <x v="0"/>
    <x v="1"/>
    <s v="3-Small C&amp;I"/>
    <n v="2781185"/>
    <x v="3"/>
    <x v="12"/>
  </r>
  <r>
    <s v="LINE 14"/>
    <x v="0"/>
    <x v="1"/>
    <s v="5-Large C&amp;I"/>
    <n v="9563808"/>
    <x v="5"/>
    <x v="12"/>
  </r>
  <r>
    <s v="LINE 14"/>
    <x v="0"/>
    <x v="0"/>
    <s v="4-Medium C&amp;I"/>
    <n v="799825"/>
    <x v="4"/>
    <x v="12"/>
  </r>
  <r>
    <s v="LINE 14"/>
    <x v="0"/>
    <x v="0"/>
    <s v="1-Residential"/>
    <n v="6247058"/>
    <x v="0"/>
    <x v="12"/>
  </r>
  <r>
    <s v="LINE 14"/>
    <x v="0"/>
    <x v="0"/>
    <s v="2-Low Income Residential"/>
    <n v="278713"/>
    <x v="1"/>
    <x v="12"/>
  </r>
  <r>
    <s v="LINE 14"/>
    <x v="0"/>
    <x v="1"/>
    <s v="1-Residential"/>
    <n v="24411765"/>
    <x v="0"/>
    <x v="12"/>
  </r>
  <r>
    <s v="LINE 15"/>
    <x v="0"/>
    <x v="0"/>
    <s v="5-Large C&amp;I"/>
    <n v="36"/>
    <x v="5"/>
    <x v="13"/>
  </r>
  <r>
    <s v="LINE 15"/>
    <x v="0"/>
    <x v="1"/>
    <s v="4-Medium C&amp;I"/>
    <n v="2695"/>
    <x v="4"/>
    <x v="13"/>
  </r>
  <r>
    <s v="LINE 15"/>
    <x v="0"/>
    <x v="0"/>
    <s v="3-Small C&amp;I"/>
    <n v="3919"/>
    <x v="3"/>
    <x v="13"/>
  </r>
  <r>
    <s v="LINE 15"/>
    <x v="0"/>
    <x v="1"/>
    <s v="3-Small C&amp;I"/>
    <n v="6948"/>
    <x v="3"/>
    <x v="13"/>
  </r>
  <r>
    <s v="LINE 15"/>
    <x v="0"/>
    <x v="1"/>
    <s v="5-Large C&amp;I"/>
    <n v="2216"/>
    <x v="5"/>
    <x v="13"/>
  </r>
  <r>
    <s v="LINE 15"/>
    <x v="0"/>
    <x v="1"/>
    <s v="2-Low Income Residential"/>
    <n v="8345"/>
    <x v="1"/>
    <x v="13"/>
  </r>
  <r>
    <s v="LINE 15"/>
    <x v="0"/>
    <x v="0"/>
    <s v="4-Medium C&amp;I"/>
    <n v="159"/>
    <x v="4"/>
    <x v="13"/>
  </r>
  <r>
    <s v="LINE 15"/>
    <x v="0"/>
    <x v="0"/>
    <s v="1-Residential"/>
    <n v="32453"/>
    <x v="0"/>
    <x v="13"/>
  </r>
  <r>
    <s v="LINE 15"/>
    <x v="0"/>
    <x v="0"/>
    <s v="2-Low Income Residential"/>
    <n v="1843"/>
    <x v="1"/>
    <x v="13"/>
  </r>
  <r>
    <s v="LINE 15"/>
    <x v="0"/>
    <x v="1"/>
    <s v="1-Residential"/>
    <n v="108010"/>
    <x v="0"/>
    <x v="13"/>
  </r>
  <r>
    <s v="LINE 17"/>
    <x v="0"/>
    <x v="1"/>
    <s v="1-Residential"/>
    <n v="22"/>
    <x v="0"/>
    <x v="14"/>
  </r>
  <r>
    <s v="LINE 17"/>
    <x v="0"/>
    <x v="0"/>
    <s v="1-Residential"/>
    <n v="2"/>
    <x v="0"/>
    <x v="14"/>
  </r>
  <r>
    <s v="LINE 17"/>
    <x v="0"/>
    <x v="0"/>
    <s v="2-Low Income Residential"/>
    <n v="311"/>
    <x v="1"/>
    <x v="14"/>
  </r>
  <r>
    <s v="LINE 17"/>
    <x v="0"/>
    <x v="1"/>
    <s v="2-Low Income Residential"/>
    <n v="1767"/>
    <x v="1"/>
    <x v="14"/>
  </r>
  <r>
    <s v="LINE 18"/>
    <x v="0"/>
    <x v="1"/>
    <s v="1-Residential"/>
    <n v="31"/>
    <x v="0"/>
    <x v="15"/>
  </r>
  <r>
    <s v="LINE 18"/>
    <x v="0"/>
    <x v="1"/>
    <s v="3-Small C&amp;I"/>
    <n v="4"/>
    <x v="3"/>
    <x v="15"/>
  </r>
  <r>
    <s v="LINE 18"/>
    <x v="0"/>
    <x v="1"/>
    <s v="4-Medium C&amp;I"/>
    <n v="2"/>
    <x v="4"/>
    <x v="15"/>
  </r>
  <r>
    <s v="LINE 99"/>
    <x v="0"/>
    <x v="1"/>
    <s v="1-Residential"/>
    <n v="5"/>
    <x v="0"/>
    <x v="16"/>
  </r>
  <r>
    <s v="LINE 99"/>
    <x v="0"/>
    <x v="0"/>
    <s v="1-Residential"/>
    <n v="1"/>
    <x v="0"/>
    <x v="16"/>
  </r>
  <r>
    <s v="LINE 99"/>
    <x v="0"/>
    <x v="1"/>
    <s v="2-Low Income Residential"/>
    <n v="1"/>
    <x v="1"/>
    <x v="16"/>
  </r>
  <r>
    <s v="LINE 99"/>
    <x v="0"/>
    <x v="1"/>
    <s v="3-Small C&amp;I"/>
    <n v="2"/>
    <x v="3"/>
    <x v="16"/>
  </r>
  <r>
    <s v="LINE 99"/>
    <x v="0"/>
    <x v="1"/>
    <s v="4-Medium C&amp;I"/>
    <n v="1"/>
    <x v="4"/>
    <x v="16"/>
  </r>
  <r>
    <s v="LINE 19"/>
    <x v="0"/>
    <x v="1"/>
    <s v="4-Medium C&amp;I"/>
    <n v="47"/>
    <x v="4"/>
    <x v="17"/>
  </r>
  <r>
    <s v="LINE 19"/>
    <x v="0"/>
    <x v="1"/>
    <s v="2-Low Income Residential"/>
    <n v="2998"/>
    <x v="1"/>
    <x v="17"/>
  </r>
  <r>
    <s v="LINE 19"/>
    <x v="0"/>
    <x v="1"/>
    <s v="1-Residential"/>
    <n v="6447"/>
    <x v="0"/>
    <x v="17"/>
  </r>
  <r>
    <s v="LINE 19"/>
    <x v="0"/>
    <x v="1"/>
    <s v="3-Small C&amp;I"/>
    <n v="153"/>
    <x v="3"/>
    <x v="17"/>
  </r>
  <r>
    <s v="LINE 19"/>
    <x v="0"/>
    <x v="0"/>
    <s v="3-Small C&amp;I"/>
    <n v="58"/>
    <x v="3"/>
    <x v="17"/>
  </r>
  <r>
    <s v="LINE 19"/>
    <x v="0"/>
    <x v="0"/>
    <s v="1-Residential"/>
    <n v="1620"/>
    <x v="0"/>
    <x v="17"/>
  </r>
  <r>
    <s v="LINE 19"/>
    <x v="0"/>
    <x v="0"/>
    <s v="2-Low Income Residential"/>
    <n v="616"/>
    <x v="1"/>
    <x v="17"/>
  </r>
  <r>
    <s v="LINE 19"/>
    <x v="0"/>
    <x v="1"/>
    <s v="5-Large C&amp;I"/>
    <n v="18"/>
    <x v="5"/>
    <x v="17"/>
  </r>
  <r>
    <s v="LINE 19"/>
    <x v="0"/>
    <x v="0"/>
    <s v="4-Medium C&amp;I"/>
    <n v="1"/>
    <x v="4"/>
    <x v="17"/>
  </r>
  <r>
    <s v="LINE 20"/>
    <x v="0"/>
    <x v="1"/>
    <s v="OTHER"/>
    <n v="1970"/>
    <x v="2"/>
    <x v="18"/>
  </r>
  <r>
    <s v="LINE 20"/>
    <x v="0"/>
    <x v="1"/>
    <s v="4-Medium C&amp;I"/>
    <n v="11126099"/>
    <x v="4"/>
    <x v="18"/>
  </r>
  <r>
    <s v="LINE 20"/>
    <x v="0"/>
    <x v="0"/>
    <s v="5-Large C&amp;I"/>
    <n v="1992620"/>
    <x v="5"/>
    <x v="18"/>
  </r>
  <r>
    <s v="LINE 20"/>
    <x v="0"/>
    <x v="1"/>
    <s v="1-Residential"/>
    <n v="77922349"/>
    <x v="0"/>
    <x v="18"/>
  </r>
  <r>
    <s v="LINE 20"/>
    <x v="0"/>
    <x v="0"/>
    <s v="3-Small C&amp;I"/>
    <n v="6022008"/>
    <x v="3"/>
    <x v="18"/>
  </r>
  <r>
    <s v="LINE 20"/>
    <x v="0"/>
    <x v="1"/>
    <s v="3-Small C&amp;I"/>
    <n v="10752212"/>
    <x v="3"/>
    <x v="18"/>
  </r>
  <r>
    <s v="LINE 20"/>
    <x v="0"/>
    <x v="1"/>
    <s v="2-Low Income Residential"/>
    <n v="9017035"/>
    <x v="1"/>
    <x v="18"/>
  </r>
  <r>
    <s v="LINE 20"/>
    <x v="0"/>
    <x v="0"/>
    <s v="OTHER"/>
    <n v="0"/>
    <x v="2"/>
    <x v="18"/>
  </r>
  <r>
    <s v="LINE 20"/>
    <x v="0"/>
    <x v="0"/>
    <s v="1-Residential"/>
    <n v="19742439"/>
    <x v="0"/>
    <x v="18"/>
  </r>
  <r>
    <s v="LINE 20"/>
    <x v="0"/>
    <x v="0"/>
    <s v="2-Low Income Residential"/>
    <n v="1813580"/>
    <x v="1"/>
    <x v="18"/>
  </r>
  <r>
    <s v="LINE 20"/>
    <x v="0"/>
    <x v="1"/>
    <s v="5-Large C&amp;I"/>
    <n v="33108176"/>
    <x v="5"/>
    <x v="18"/>
  </r>
  <r>
    <s v="LINE 20"/>
    <x v="0"/>
    <x v="0"/>
    <s v="4-Medium C&amp;I"/>
    <n v="2593461"/>
    <x v="4"/>
    <x v="18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00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8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6">
    <pivotField axis="axisCol" showAll="0" defaultSubtotal="0">
      <items count="85">
        <item x="1"/>
        <item m="1" x="35"/>
        <item m="1" x="54"/>
        <item m="1" x="78"/>
        <item m="1" x="12"/>
        <item m="1" x="30"/>
        <item m="1" x="48"/>
        <item m="1" x="51"/>
        <item m="1" x="69"/>
        <item m="1" x="5"/>
        <item m="1" x="24"/>
        <item m="1" x="46"/>
        <item m="1" x="65"/>
        <item m="1" x="82"/>
        <item m="1" x="17"/>
        <item m="1" x="33"/>
        <item m="1" x="60"/>
        <item m="1" x="77"/>
        <item m="1" x="11"/>
        <item m="1" x="28"/>
        <item m="1" x="31"/>
        <item m="1" x="49"/>
        <item m="1" x="68"/>
        <item m="1" x="3"/>
        <item m="1" x="22"/>
        <item m="1" x="45"/>
        <item m="1" x="64"/>
        <item m="1" x="81"/>
        <item m="1" x="15"/>
        <item m="1" x="18"/>
        <item m="1" x="36"/>
        <item m="1" x="55"/>
        <item m="1" x="72"/>
        <item m="1" x="8"/>
        <item m="1" x="26"/>
        <item m="1" x="44"/>
        <item m="1" x="63"/>
        <item m="1" x="80"/>
        <item m="1" x="21"/>
        <item m="1" x="39"/>
        <item m="1" x="58"/>
        <item m="1" x="75"/>
        <item m="1" x="34"/>
        <item m="1" x="53"/>
        <item m="1" x="71"/>
        <item m="1" x="6"/>
        <item m="1" x="29"/>
        <item m="1" x="47"/>
        <item m="1" x="67"/>
        <item m="1" x="84"/>
        <item m="1" x="4"/>
        <item m="1" x="23"/>
        <item m="1" x="40"/>
        <item m="1" x="59"/>
        <item m="1" x="76"/>
        <item m="1" x="16"/>
        <item m="1" x="32"/>
        <item m="1" x="52"/>
        <item m="1" x="70"/>
        <item m="1" x="73"/>
        <item m="1" x="7"/>
        <item m="1" x="25"/>
        <item m="1" x="43"/>
        <item m="1" x="62"/>
        <item m="1" x="2"/>
        <item m="1" x="20"/>
        <item m="1" x="38"/>
        <item m="1" x="57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3"/>
        <item m="1" x="79"/>
        <item m="1" x="74"/>
        <item m="1" x="56"/>
        <item m="1" x="66"/>
        <item m="1" x="61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6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4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84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2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2" firstHeaderRow="1" firstDataRow="3" firstDataCol="1"/>
  <pivotFields count="7">
    <pivotField showAll="0" defaultSubtotal="0"/>
    <pivotField axis="axisCol" showAll="0" defaultSubtotal="0">
      <items count="83">
        <item x="1"/>
        <item m="1" x="35"/>
        <item m="1" x="53"/>
        <item m="1" x="76"/>
        <item m="1" x="12"/>
        <item m="1" x="30"/>
        <item m="1" x="47"/>
        <item m="1" x="50"/>
        <item m="1" x="67"/>
        <item m="1" x="5"/>
        <item m="1" x="24"/>
        <item m="1" x="45"/>
        <item m="1" x="63"/>
        <item m="1" x="80"/>
        <item m="1" x="17"/>
        <item m="1" x="33"/>
        <item m="1" x="58"/>
        <item m="1" x="75"/>
        <item m="1" x="11"/>
        <item m="1" x="28"/>
        <item m="1" x="31"/>
        <item m="1" x="48"/>
        <item m="1" x="66"/>
        <item m="1" x="3"/>
        <item m="1" x="22"/>
        <item m="1" x="44"/>
        <item m="1" x="62"/>
        <item m="1" x="79"/>
        <item m="1" x="15"/>
        <item m="1" x="18"/>
        <item m="1" x="36"/>
        <item m="1" x="54"/>
        <item m="1" x="70"/>
        <item m="1" x="8"/>
        <item m="1" x="26"/>
        <item m="1" x="43"/>
        <item m="1" x="61"/>
        <item m="1" x="78"/>
        <item m="1" x="21"/>
        <item m="1" x="57"/>
        <item m="1" x="73"/>
        <item m="1" x="34"/>
        <item m="1" x="52"/>
        <item m="1" x="69"/>
        <item m="1" x="6"/>
        <item m="1" x="29"/>
        <item m="1" x="46"/>
        <item m="1" x="65"/>
        <item m="1" x="82"/>
        <item m="1" x="4"/>
        <item m="1" x="23"/>
        <item m="1" x="39"/>
        <item m="1" x="74"/>
        <item m="1" x="16"/>
        <item m="1" x="32"/>
        <item m="1" x="51"/>
        <item m="1" x="68"/>
        <item m="1" x="71"/>
        <item m="1" x="7"/>
        <item m="1" x="25"/>
        <item m="1" x="42"/>
        <item m="1" x="60"/>
        <item m="1" x="2"/>
        <item m="1" x="20"/>
        <item m="1" x="38"/>
        <item m="1" x="56"/>
        <item m="1" x="49"/>
        <item m="1" x="41"/>
        <item m="1" x="37"/>
        <item m="1" x="10"/>
        <item m="1" x="19"/>
        <item m="1" x="13"/>
        <item m="1" x="27"/>
        <item m="1" x="40"/>
        <item m="1" x="14"/>
        <item m="1" x="9"/>
        <item m="1" x="81"/>
        <item m="1" x="77"/>
        <item m="1" x="72"/>
        <item m="1" x="55"/>
        <item m="1" x="64"/>
        <item m="1" x="59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5"/>
        <item x="1"/>
        <item x="4"/>
        <item x="0"/>
        <item x="3"/>
        <item h="1" x="6"/>
        <item h="1" x="2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0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2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2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5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8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70" customWidth="1"/>
    <col min="2" max="2" width="94.77734375" style="160" customWidth="1"/>
    <col min="4" max="6" width="17.77734375" customWidth="1"/>
  </cols>
  <sheetData>
    <row r="1" spans="1:6" ht="15" thickBot="1" x14ac:dyDescent="0.35"/>
    <row r="2" spans="1:6" ht="15" thickBot="1" x14ac:dyDescent="0.35">
      <c r="A2" s="353" t="s">
        <v>309</v>
      </c>
      <c r="B2" s="354"/>
    </row>
    <row r="3" spans="1:6" ht="28.8" x14ac:dyDescent="0.3">
      <c r="A3" s="171" t="s">
        <v>81</v>
      </c>
      <c r="B3" s="168" t="s">
        <v>85</v>
      </c>
    </row>
    <row r="4" spans="1:6" ht="28.8" x14ac:dyDescent="0.3">
      <c r="A4" s="171" t="s">
        <v>82</v>
      </c>
      <c r="B4" s="168" t="s">
        <v>86</v>
      </c>
    </row>
    <row r="5" spans="1:6" x14ac:dyDescent="0.3">
      <c r="A5" s="171" t="s">
        <v>83</v>
      </c>
      <c r="B5" s="168" t="s">
        <v>87</v>
      </c>
    </row>
    <row r="6" spans="1:6" x14ac:dyDescent="0.3">
      <c r="A6" s="171" t="s">
        <v>84</v>
      </c>
      <c r="B6" s="168" t="s">
        <v>88</v>
      </c>
    </row>
    <row r="7" spans="1:6" x14ac:dyDescent="0.3">
      <c r="A7" s="171" t="s">
        <v>90</v>
      </c>
      <c r="B7" s="168" t="s">
        <v>89</v>
      </c>
    </row>
    <row r="8" spans="1:6" x14ac:dyDescent="0.3">
      <c r="A8" s="169"/>
    </row>
    <row r="9" spans="1:6" x14ac:dyDescent="0.3">
      <c r="A9" s="169"/>
    </row>
    <row r="10" spans="1:6" ht="15" thickBot="1" x14ac:dyDescent="0.35">
      <c r="A10" s="169"/>
    </row>
    <row r="11" spans="1:6" ht="15" thickBot="1" x14ac:dyDescent="0.35">
      <c r="A11" s="353" t="s">
        <v>339</v>
      </c>
      <c r="B11" s="354"/>
      <c r="D11" s="355" t="s">
        <v>340</v>
      </c>
      <c r="E11" s="356"/>
      <c r="F11" s="357"/>
    </row>
    <row r="12" spans="1:6" x14ac:dyDescent="0.3">
      <c r="A12" s="169" t="s">
        <v>91</v>
      </c>
      <c r="B12" s="160" t="s">
        <v>325</v>
      </c>
      <c r="D12" s="175" t="s">
        <v>92</v>
      </c>
      <c r="E12" s="175" t="s">
        <v>93</v>
      </c>
      <c r="F12" s="175" t="s">
        <v>94</v>
      </c>
    </row>
    <row r="13" spans="1:6" x14ac:dyDescent="0.3">
      <c r="A13" s="169" t="s">
        <v>103</v>
      </c>
      <c r="B13" s="160" t="s">
        <v>326</v>
      </c>
      <c r="D13" s="172">
        <v>43525</v>
      </c>
      <c r="E13" s="173">
        <v>43554</v>
      </c>
      <c r="F13" s="173">
        <v>43554</v>
      </c>
    </row>
    <row r="14" spans="1:6" x14ac:dyDescent="0.3">
      <c r="A14" s="169" t="s">
        <v>104</v>
      </c>
      <c r="B14" s="160" t="s">
        <v>327</v>
      </c>
      <c r="D14" s="172">
        <v>43556</v>
      </c>
      <c r="E14" s="173">
        <v>43582</v>
      </c>
      <c r="F14" s="173">
        <v>43582</v>
      </c>
    </row>
    <row r="15" spans="1:6" x14ac:dyDescent="0.3">
      <c r="A15" s="169" t="s">
        <v>105</v>
      </c>
      <c r="B15" s="160" t="s">
        <v>328</v>
      </c>
      <c r="D15" s="172">
        <v>43586</v>
      </c>
      <c r="E15" s="173">
        <v>43610</v>
      </c>
      <c r="F15" s="173">
        <v>43617</v>
      </c>
    </row>
    <row r="16" spans="1:6" x14ac:dyDescent="0.3">
      <c r="A16" s="169" t="s">
        <v>141</v>
      </c>
      <c r="B16" s="160" t="s">
        <v>329</v>
      </c>
      <c r="D16" s="172">
        <v>43617</v>
      </c>
      <c r="E16" s="173">
        <v>43645</v>
      </c>
      <c r="F16" s="173">
        <v>43645</v>
      </c>
    </row>
    <row r="17" spans="1:6" x14ac:dyDescent="0.3">
      <c r="A17" s="169" t="s">
        <v>142</v>
      </c>
      <c r="B17" s="160" t="s">
        <v>330</v>
      </c>
      <c r="D17" s="172">
        <v>43647</v>
      </c>
      <c r="E17" s="173">
        <v>43673</v>
      </c>
      <c r="F17" s="173">
        <v>43673</v>
      </c>
    </row>
    <row r="18" spans="1:6" x14ac:dyDescent="0.3">
      <c r="A18" s="169" t="s">
        <v>143</v>
      </c>
      <c r="B18" s="160" t="s">
        <v>331</v>
      </c>
      <c r="D18" s="172">
        <v>43678</v>
      </c>
      <c r="E18" s="173">
        <v>43708</v>
      </c>
      <c r="F18" s="173">
        <v>43708</v>
      </c>
    </row>
    <row r="19" spans="1:6" x14ac:dyDescent="0.3">
      <c r="A19" s="169" t="s">
        <v>144</v>
      </c>
      <c r="B19" s="160" t="s">
        <v>332</v>
      </c>
      <c r="D19" s="172">
        <v>43709</v>
      </c>
      <c r="E19" s="173">
        <v>43736</v>
      </c>
      <c r="F19" s="173">
        <v>43736</v>
      </c>
    </row>
    <row r="20" spans="1:6" ht="28.8" x14ac:dyDescent="0.3">
      <c r="A20" s="169" t="s">
        <v>145</v>
      </c>
      <c r="B20" s="160" t="s">
        <v>333</v>
      </c>
      <c r="D20" s="172">
        <v>43739</v>
      </c>
      <c r="E20" s="173">
        <v>43764</v>
      </c>
      <c r="F20" s="173">
        <v>43764</v>
      </c>
    </row>
    <row r="21" spans="1:6" x14ac:dyDescent="0.3">
      <c r="A21" s="169" t="s">
        <v>146</v>
      </c>
      <c r="B21" s="160" t="s">
        <v>338</v>
      </c>
      <c r="D21" s="172">
        <v>43770</v>
      </c>
      <c r="E21" s="173">
        <v>43799</v>
      </c>
      <c r="F21" s="173">
        <v>43799</v>
      </c>
    </row>
    <row r="22" spans="1:6" ht="28.8" x14ac:dyDescent="0.3">
      <c r="A22" s="169" t="s">
        <v>147</v>
      </c>
      <c r="B22" s="160" t="s">
        <v>320</v>
      </c>
      <c r="D22" s="172">
        <v>43800</v>
      </c>
      <c r="E22" s="173">
        <v>43820</v>
      </c>
      <c r="F22" s="173">
        <v>43827</v>
      </c>
    </row>
    <row r="23" spans="1:6" x14ac:dyDescent="0.3">
      <c r="A23" s="169" t="s">
        <v>148</v>
      </c>
      <c r="B23" s="160" t="s">
        <v>321</v>
      </c>
      <c r="D23" s="172">
        <v>43831</v>
      </c>
      <c r="E23" s="173">
        <v>43855</v>
      </c>
      <c r="F23" s="173">
        <v>43862</v>
      </c>
    </row>
    <row r="24" spans="1:6" x14ac:dyDescent="0.3">
      <c r="A24" s="169" t="s">
        <v>149</v>
      </c>
      <c r="B24" s="160" t="s">
        <v>337</v>
      </c>
      <c r="D24" s="172">
        <v>43862</v>
      </c>
      <c r="E24" s="173">
        <v>43890</v>
      </c>
      <c r="F24" s="173">
        <v>43890</v>
      </c>
    </row>
    <row r="25" spans="1:6" ht="28.8" x14ac:dyDescent="0.3">
      <c r="A25" s="169" t="s">
        <v>150</v>
      </c>
      <c r="B25" s="160" t="s">
        <v>322</v>
      </c>
      <c r="D25" s="172">
        <v>43891</v>
      </c>
      <c r="E25" s="173">
        <v>43918</v>
      </c>
      <c r="F25" s="173">
        <v>43918</v>
      </c>
    </row>
    <row r="26" spans="1:6" x14ac:dyDescent="0.3">
      <c r="A26" s="169" t="s">
        <v>151</v>
      </c>
      <c r="B26" s="160" t="s">
        <v>323</v>
      </c>
      <c r="D26" s="172">
        <v>43922</v>
      </c>
      <c r="E26" s="174" t="s">
        <v>135</v>
      </c>
      <c r="F26" s="173">
        <v>43953</v>
      </c>
    </row>
    <row r="27" spans="1:6" x14ac:dyDescent="0.3">
      <c r="A27" s="169" t="s">
        <v>152</v>
      </c>
      <c r="B27" s="160" t="s">
        <v>324</v>
      </c>
      <c r="D27" s="172">
        <v>43952</v>
      </c>
      <c r="E27" s="174" t="s">
        <v>135</v>
      </c>
      <c r="F27" s="173">
        <v>43981</v>
      </c>
    </row>
    <row r="28" spans="1:6" x14ac:dyDescent="0.3">
      <c r="A28" s="169" t="s">
        <v>153</v>
      </c>
      <c r="B28" s="160" t="s">
        <v>334</v>
      </c>
      <c r="D28" s="172">
        <v>43983</v>
      </c>
      <c r="E28" s="174" t="s">
        <v>135</v>
      </c>
      <c r="F28" s="173">
        <v>44009</v>
      </c>
    </row>
    <row r="29" spans="1:6" x14ac:dyDescent="0.3">
      <c r="A29" s="169" t="s">
        <v>154</v>
      </c>
      <c r="B29" s="160" t="s">
        <v>336</v>
      </c>
      <c r="D29" s="172">
        <v>44013</v>
      </c>
      <c r="E29" s="174" t="s">
        <v>135</v>
      </c>
      <c r="F29" s="173">
        <v>44044</v>
      </c>
    </row>
    <row r="30" spans="1:6" x14ac:dyDescent="0.3">
      <c r="A30" s="169" t="s">
        <v>155</v>
      </c>
      <c r="B30" s="160" t="s">
        <v>335</v>
      </c>
      <c r="D30" s="172">
        <v>44044</v>
      </c>
      <c r="E30" s="174" t="s">
        <v>135</v>
      </c>
      <c r="F30" s="173">
        <v>44072</v>
      </c>
    </row>
    <row r="31" spans="1:6" x14ac:dyDescent="0.3">
      <c r="D31" s="172">
        <v>44075</v>
      </c>
      <c r="E31" s="174" t="s">
        <v>135</v>
      </c>
      <c r="F31" s="173">
        <v>44100</v>
      </c>
    </row>
    <row r="32" spans="1:6" x14ac:dyDescent="0.3">
      <c r="D32" s="176"/>
      <c r="E32" s="177"/>
      <c r="F32" s="178"/>
    </row>
    <row r="33" spans="1:6" x14ac:dyDescent="0.3">
      <c r="D33" s="176"/>
      <c r="E33" s="177"/>
      <c r="F33" s="178"/>
    </row>
    <row r="35" spans="1:6" ht="15" thickBot="1" x14ac:dyDescent="0.35">
      <c r="A35" s="353" t="s">
        <v>308</v>
      </c>
      <c r="B35" s="354"/>
    </row>
    <row r="36" spans="1:6" x14ac:dyDescent="0.3">
      <c r="A36" s="169" t="s">
        <v>139</v>
      </c>
      <c r="B36" s="160" t="s">
        <v>140</v>
      </c>
    </row>
    <row r="37" spans="1:6" x14ac:dyDescent="0.3">
      <c r="A37" s="169" t="s">
        <v>136</v>
      </c>
      <c r="B37" s="160" t="s">
        <v>137</v>
      </c>
    </row>
    <row r="38" spans="1:6" x14ac:dyDescent="0.3">
      <c r="A38" s="169"/>
      <c r="B38" s="160" t="s">
        <v>138</v>
      </c>
    </row>
    <row r="39" spans="1:6" x14ac:dyDescent="0.3">
      <c r="A39" s="169" t="s">
        <v>158</v>
      </c>
      <c r="B39" s="160" t="s">
        <v>159</v>
      </c>
    </row>
    <row r="40" spans="1:6" x14ac:dyDescent="0.3">
      <c r="A40" s="169"/>
      <c r="B40" s="160" t="s">
        <v>160</v>
      </c>
    </row>
    <row r="41" spans="1:6" x14ac:dyDescent="0.3">
      <c r="A41" s="169" t="s">
        <v>157</v>
      </c>
      <c r="B41" s="160" t="s">
        <v>161</v>
      </c>
    </row>
    <row r="42" spans="1:6" x14ac:dyDescent="0.3">
      <c r="A42" s="169"/>
      <c r="B42" s="160" t="s">
        <v>162</v>
      </c>
    </row>
    <row r="43" spans="1:6" ht="28.8" x14ac:dyDescent="0.3">
      <c r="A43" s="169" t="s">
        <v>156</v>
      </c>
      <c r="B43" s="160" t="s">
        <v>163</v>
      </c>
    </row>
    <row r="44" spans="1:6" ht="28.8" x14ac:dyDescent="0.3">
      <c r="A44" s="169"/>
      <c r="B44" s="160" t="s">
        <v>164</v>
      </c>
    </row>
    <row r="45" spans="1:6" x14ac:dyDescent="0.3">
      <c r="A45" s="169"/>
    </row>
    <row r="46" spans="1:6" x14ac:dyDescent="0.3">
      <c r="A46" s="169"/>
    </row>
    <row r="47" spans="1:6" x14ac:dyDescent="0.3">
      <c r="A47" s="169"/>
    </row>
    <row r="48" spans="1:6" ht="28.8" x14ac:dyDescent="0.3">
      <c r="A48" s="169" t="s">
        <v>307</v>
      </c>
      <c r="B48" s="160" t="s">
        <v>582</v>
      </c>
      <c r="C48" s="180" t="s">
        <v>581</v>
      </c>
    </row>
    <row r="49" spans="1:3" ht="28.8" x14ac:dyDescent="0.3">
      <c r="A49" s="169" t="s">
        <v>342</v>
      </c>
      <c r="B49" s="160" t="s">
        <v>580</v>
      </c>
      <c r="C49" s="180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50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50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50">
        <v>44345</v>
      </c>
      <c r="C4">
        <v>4</v>
      </c>
      <c r="D4" t="s">
        <v>53</v>
      </c>
      <c r="E4">
        <v>417131.37</v>
      </c>
      <c r="G4" s="151" t="s">
        <v>77</v>
      </c>
      <c r="H4" s="151" t="s">
        <v>57</v>
      </c>
    </row>
    <row r="5" spans="1:14" x14ac:dyDescent="0.3">
      <c r="A5" t="s">
        <v>72</v>
      </c>
      <c r="B5" s="150">
        <v>44345</v>
      </c>
      <c r="C5">
        <v>4</v>
      </c>
      <c r="D5" t="s">
        <v>54</v>
      </c>
      <c r="E5">
        <v>373828.13</v>
      </c>
      <c r="H5" s="150">
        <v>44345</v>
      </c>
    </row>
    <row r="6" spans="1:14" x14ac:dyDescent="0.3">
      <c r="A6" t="s">
        <v>72</v>
      </c>
      <c r="B6" s="150">
        <v>44345</v>
      </c>
      <c r="C6">
        <v>4</v>
      </c>
      <c r="D6" t="s">
        <v>55</v>
      </c>
      <c r="E6">
        <v>218919.09</v>
      </c>
      <c r="G6" s="151" t="s">
        <v>58</v>
      </c>
      <c r="H6">
        <v>5</v>
      </c>
      <c r="I6">
        <v>4</v>
      </c>
    </row>
    <row r="7" spans="1:14" x14ac:dyDescent="0.3">
      <c r="A7" t="s">
        <v>72</v>
      </c>
      <c r="B7" s="150">
        <v>44345</v>
      </c>
      <c r="C7">
        <v>4</v>
      </c>
      <c r="D7" t="s">
        <v>56</v>
      </c>
      <c r="E7">
        <v>6085.99</v>
      </c>
      <c r="G7" s="152" t="s">
        <v>72</v>
      </c>
      <c r="H7" s="153"/>
      <c r="I7" s="153"/>
    </row>
    <row r="8" spans="1:14" x14ac:dyDescent="0.3">
      <c r="A8" t="s">
        <v>72</v>
      </c>
      <c r="B8" s="150">
        <v>44345</v>
      </c>
      <c r="C8">
        <v>5</v>
      </c>
      <c r="D8" t="s">
        <v>98</v>
      </c>
      <c r="E8">
        <v>123599232.31</v>
      </c>
      <c r="G8" s="154" t="s">
        <v>98</v>
      </c>
      <c r="H8" s="153">
        <v>123599232.31</v>
      </c>
      <c r="I8" s="153">
        <v>1941839.41</v>
      </c>
    </row>
    <row r="9" spans="1:14" x14ac:dyDescent="0.3">
      <c r="A9" t="s">
        <v>72</v>
      </c>
      <c r="B9" s="150">
        <v>44345</v>
      </c>
      <c r="C9">
        <v>5</v>
      </c>
      <c r="D9" t="s">
        <v>99</v>
      </c>
      <c r="E9">
        <v>12473724.859999999</v>
      </c>
      <c r="G9" s="154" t="s">
        <v>99</v>
      </c>
      <c r="H9" s="153">
        <v>12473724.859999999</v>
      </c>
      <c r="I9" s="153">
        <v>23224.52</v>
      </c>
    </row>
    <row r="10" spans="1:14" x14ac:dyDescent="0.3">
      <c r="A10" t="s">
        <v>72</v>
      </c>
      <c r="B10" s="150">
        <v>44345</v>
      </c>
      <c r="C10">
        <v>5</v>
      </c>
      <c r="D10" t="s">
        <v>53</v>
      </c>
      <c r="E10">
        <v>34575545.359999999</v>
      </c>
      <c r="G10" s="154" t="s">
        <v>53</v>
      </c>
      <c r="H10" s="153">
        <v>34575545.359999999</v>
      </c>
      <c r="I10" s="153">
        <v>417131.37</v>
      </c>
    </row>
    <row r="11" spans="1:14" x14ac:dyDescent="0.3">
      <c r="A11" t="s">
        <v>72</v>
      </c>
      <c r="B11" s="150">
        <v>44345</v>
      </c>
      <c r="C11">
        <v>5</v>
      </c>
      <c r="D11" t="s">
        <v>54</v>
      </c>
      <c r="E11">
        <v>35124742.450000003</v>
      </c>
      <c r="G11" s="154" t="s">
        <v>54</v>
      </c>
      <c r="H11" s="153">
        <v>35124742.450000003</v>
      </c>
      <c r="I11" s="153">
        <v>373828.13</v>
      </c>
    </row>
    <row r="12" spans="1:14" x14ac:dyDescent="0.3">
      <c r="A12" t="s">
        <v>72</v>
      </c>
      <c r="B12" s="150">
        <v>44345</v>
      </c>
      <c r="C12">
        <v>5</v>
      </c>
      <c r="D12" t="s">
        <v>55</v>
      </c>
      <c r="E12">
        <v>55131284.229999997</v>
      </c>
      <c r="G12" s="154" t="s">
        <v>55</v>
      </c>
      <c r="H12" s="153">
        <v>55131284.229999997</v>
      </c>
      <c r="I12" s="153">
        <v>218919.09</v>
      </c>
    </row>
    <row r="13" spans="1:14" x14ac:dyDescent="0.3">
      <c r="A13" t="s">
        <v>72</v>
      </c>
      <c r="B13" s="150">
        <v>44345</v>
      </c>
      <c r="C13">
        <v>5</v>
      </c>
      <c r="D13" t="s">
        <v>56</v>
      </c>
      <c r="E13">
        <v>1857182.24</v>
      </c>
      <c r="G13" s="152" t="s">
        <v>73</v>
      </c>
      <c r="H13" s="153"/>
      <c r="I13" s="153"/>
    </row>
    <row r="14" spans="1:14" x14ac:dyDescent="0.3">
      <c r="A14" t="s">
        <v>73</v>
      </c>
      <c r="B14" s="150">
        <v>44345</v>
      </c>
      <c r="C14">
        <v>4</v>
      </c>
      <c r="D14" t="s">
        <v>98</v>
      </c>
      <c r="E14">
        <v>1987169.46</v>
      </c>
      <c r="G14" s="154" t="s">
        <v>98</v>
      </c>
      <c r="H14" s="153">
        <v>132549259.68000001</v>
      </c>
      <c r="I14" s="153">
        <v>1987169.46</v>
      </c>
    </row>
    <row r="15" spans="1:14" x14ac:dyDescent="0.3">
      <c r="A15" t="s">
        <v>73</v>
      </c>
      <c r="B15" s="150">
        <v>44345</v>
      </c>
      <c r="C15">
        <v>4</v>
      </c>
      <c r="D15" t="s">
        <v>99</v>
      </c>
      <c r="E15">
        <v>23012.51</v>
      </c>
      <c r="G15" s="154" t="s">
        <v>99</v>
      </c>
      <c r="H15" s="153">
        <v>11685321.99</v>
      </c>
      <c r="I15" s="153">
        <v>23012.51</v>
      </c>
    </row>
    <row r="16" spans="1:14" x14ac:dyDescent="0.3">
      <c r="A16" t="s">
        <v>73</v>
      </c>
      <c r="B16" s="150">
        <v>44345</v>
      </c>
      <c r="C16">
        <v>4</v>
      </c>
      <c r="D16" t="s">
        <v>53</v>
      </c>
      <c r="E16">
        <v>393430.83</v>
      </c>
      <c r="G16" s="154" t="s">
        <v>53</v>
      </c>
      <c r="H16" s="153">
        <v>33781900.049999997</v>
      </c>
      <c r="I16" s="153">
        <v>393430.83</v>
      </c>
    </row>
    <row r="17" spans="1:9" x14ac:dyDescent="0.3">
      <c r="A17" t="s">
        <v>73</v>
      </c>
      <c r="B17" s="150">
        <v>44345</v>
      </c>
      <c r="C17">
        <v>4</v>
      </c>
      <c r="D17" t="s">
        <v>54</v>
      </c>
      <c r="E17">
        <v>201393.59</v>
      </c>
      <c r="G17" s="154" t="s">
        <v>54</v>
      </c>
      <c r="H17" s="153">
        <v>31841942.300000001</v>
      </c>
      <c r="I17" s="153">
        <v>201393.59</v>
      </c>
    </row>
    <row r="18" spans="1:9" x14ac:dyDescent="0.3">
      <c r="A18" t="s">
        <v>73</v>
      </c>
      <c r="B18" s="150">
        <v>44345</v>
      </c>
      <c r="C18">
        <v>4</v>
      </c>
      <c r="D18" t="s">
        <v>55</v>
      </c>
      <c r="E18">
        <v>111373.68</v>
      </c>
      <c r="G18" s="154" t="s">
        <v>55</v>
      </c>
      <c r="H18" s="153">
        <v>50794039.450000003</v>
      </c>
      <c r="I18" s="153">
        <v>111373.68</v>
      </c>
    </row>
    <row r="19" spans="1:9" x14ac:dyDescent="0.3">
      <c r="A19" t="s">
        <v>73</v>
      </c>
      <c r="B19" s="150">
        <v>44345</v>
      </c>
      <c r="C19">
        <v>4</v>
      </c>
      <c r="D19" t="s">
        <v>56</v>
      </c>
      <c r="E19">
        <v>8266.6200000000008</v>
      </c>
      <c r="G19" s="152" t="s">
        <v>74</v>
      </c>
      <c r="H19" s="153"/>
      <c r="I19" s="153"/>
    </row>
    <row r="20" spans="1:9" x14ac:dyDescent="0.3">
      <c r="A20" t="s">
        <v>73</v>
      </c>
      <c r="B20" s="150">
        <v>44345</v>
      </c>
      <c r="C20">
        <v>5</v>
      </c>
      <c r="D20" t="s">
        <v>98</v>
      </c>
      <c r="E20">
        <v>132549259.68000001</v>
      </c>
      <c r="G20" s="154" t="s">
        <v>98</v>
      </c>
      <c r="H20" s="153">
        <v>930755</v>
      </c>
      <c r="I20" s="153">
        <v>11553</v>
      </c>
    </row>
    <row r="21" spans="1:9" x14ac:dyDescent="0.3">
      <c r="A21" t="s">
        <v>73</v>
      </c>
      <c r="B21" s="150">
        <v>44345</v>
      </c>
      <c r="C21">
        <v>5</v>
      </c>
      <c r="D21" t="s">
        <v>99</v>
      </c>
      <c r="E21">
        <v>11685321.99</v>
      </c>
      <c r="G21" s="154" t="s">
        <v>99</v>
      </c>
      <c r="H21" s="153">
        <v>131398</v>
      </c>
      <c r="I21" s="153">
        <v>199</v>
      </c>
    </row>
    <row r="22" spans="1:9" x14ac:dyDescent="0.3">
      <c r="A22" t="s">
        <v>73</v>
      </c>
      <c r="B22" s="150">
        <v>44345</v>
      </c>
      <c r="C22">
        <v>5</v>
      </c>
      <c r="D22" t="s">
        <v>53</v>
      </c>
      <c r="E22">
        <v>33781900.049999997</v>
      </c>
      <c r="G22" s="154" t="s">
        <v>53</v>
      </c>
      <c r="H22" s="153">
        <v>161133</v>
      </c>
      <c r="I22" s="153">
        <v>1823</v>
      </c>
    </row>
    <row r="23" spans="1:9" x14ac:dyDescent="0.3">
      <c r="A23" t="s">
        <v>73</v>
      </c>
      <c r="B23" s="150">
        <v>44345</v>
      </c>
      <c r="C23">
        <v>5</v>
      </c>
      <c r="D23" t="s">
        <v>54</v>
      </c>
      <c r="E23">
        <v>31841942.300000001</v>
      </c>
      <c r="G23" s="154" t="s">
        <v>54</v>
      </c>
      <c r="H23" s="153">
        <v>17564</v>
      </c>
      <c r="I23" s="153">
        <v>125</v>
      </c>
    </row>
    <row r="24" spans="1:9" x14ac:dyDescent="0.3">
      <c r="A24" t="s">
        <v>73</v>
      </c>
      <c r="B24" s="150">
        <v>44345</v>
      </c>
      <c r="C24">
        <v>5</v>
      </c>
      <c r="D24" t="s">
        <v>55</v>
      </c>
      <c r="E24">
        <v>50794039.450000003</v>
      </c>
      <c r="G24" s="154" t="s">
        <v>55</v>
      </c>
      <c r="H24" s="153">
        <v>6127</v>
      </c>
      <c r="I24" s="153">
        <v>10</v>
      </c>
    </row>
    <row r="25" spans="1:9" x14ac:dyDescent="0.3">
      <c r="A25" t="s">
        <v>73</v>
      </c>
      <c r="B25" s="150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50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50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50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50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50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50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50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50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50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50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50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50">
        <v>44345</v>
      </c>
      <c r="C37">
        <v>5</v>
      </c>
      <c r="D37" t="s">
        <v>56</v>
      </c>
      <c r="E37">
        <v>23960</v>
      </c>
    </row>
    <row r="38" spans="1:5" x14ac:dyDescent="0.3">
      <c r="B38" s="150"/>
    </row>
    <row r="39" spans="1:5" x14ac:dyDescent="0.3">
      <c r="B39" s="150"/>
    </row>
    <row r="40" spans="1:5" x14ac:dyDescent="0.3">
      <c r="B40" s="150"/>
    </row>
    <row r="41" spans="1:5" x14ac:dyDescent="0.3">
      <c r="B41" s="150"/>
    </row>
    <row r="42" spans="1:5" x14ac:dyDescent="0.3">
      <c r="B42" s="150"/>
    </row>
    <row r="43" spans="1:5" x14ac:dyDescent="0.3">
      <c r="B43" s="150"/>
    </row>
    <row r="44" spans="1:5" x14ac:dyDescent="0.3">
      <c r="B44" s="150"/>
    </row>
    <row r="45" spans="1:5" x14ac:dyDescent="0.3">
      <c r="B45" s="150"/>
    </row>
    <row r="46" spans="1:5" x14ac:dyDescent="0.3">
      <c r="B46" s="150"/>
    </row>
    <row r="47" spans="1:5" x14ac:dyDescent="0.3">
      <c r="B47" s="150"/>
    </row>
    <row r="48" spans="1:5" x14ac:dyDescent="0.3">
      <c r="B48" s="150"/>
    </row>
    <row r="49" spans="2:2" x14ac:dyDescent="0.3">
      <c r="B49" s="150"/>
    </row>
    <row r="50" spans="2:2" x14ac:dyDescent="0.3">
      <c r="B50" s="150"/>
    </row>
    <row r="51" spans="2:2" x14ac:dyDescent="0.3">
      <c r="B51" s="150"/>
    </row>
    <row r="52" spans="2:2" x14ac:dyDescent="0.3">
      <c r="B52" s="150"/>
    </row>
    <row r="53" spans="2:2" x14ac:dyDescent="0.3">
      <c r="B53" s="150"/>
    </row>
    <row r="54" spans="2:2" x14ac:dyDescent="0.3">
      <c r="B54" s="150"/>
    </row>
    <row r="55" spans="2:2" x14ac:dyDescent="0.3">
      <c r="B55" s="150"/>
    </row>
    <row r="56" spans="2:2" x14ac:dyDescent="0.3">
      <c r="B56" s="150"/>
    </row>
    <row r="57" spans="2:2" x14ac:dyDescent="0.3">
      <c r="B57" s="150"/>
    </row>
    <row r="58" spans="2:2" x14ac:dyDescent="0.3">
      <c r="B58" s="150"/>
    </row>
    <row r="59" spans="2:2" x14ac:dyDescent="0.3">
      <c r="B59" s="150"/>
    </row>
    <row r="60" spans="2:2" x14ac:dyDescent="0.3">
      <c r="B60" s="150"/>
    </row>
    <row r="61" spans="2:2" x14ac:dyDescent="0.3">
      <c r="B61" s="150"/>
    </row>
    <row r="62" spans="2:2" x14ac:dyDescent="0.3">
      <c r="B62" s="150"/>
    </row>
    <row r="63" spans="2:2" x14ac:dyDescent="0.3">
      <c r="B63" s="150"/>
    </row>
    <row r="64" spans="2:2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50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50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50">
        <v>44345</v>
      </c>
      <c r="C4" t="s">
        <v>66</v>
      </c>
      <c r="D4" t="s">
        <v>53</v>
      </c>
      <c r="E4">
        <v>3637967</v>
      </c>
      <c r="H4" s="151" t="s">
        <v>77</v>
      </c>
      <c r="I4" s="151" t="s">
        <v>57</v>
      </c>
    </row>
    <row r="5" spans="1:10" x14ac:dyDescent="0.3">
      <c r="A5" t="s">
        <v>100</v>
      </c>
      <c r="B5" s="150">
        <v>44345</v>
      </c>
      <c r="C5" t="s">
        <v>66</v>
      </c>
      <c r="D5" t="s">
        <v>54</v>
      </c>
      <c r="E5">
        <v>5104222</v>
      </c>
      <c r="I5" s="150">
        <v>44345</v>
      </c>
    </row>
    <row r="6" spans="1:10" x14ac:dyDescent="0.3">
      <c r="A6" t="s">
        <v>100</v>
      </c>
      <c r="B6" s="150">
        <v>44345</v>
      </c>
      <c r="C6" t="s">
        <v>66</v>
      </c>
      <c r="D6" t="s">
        <v>55</v>
      </c>
      <c r="E6">
        <v>32677296</v>
      </c>
      <c r="H6" s="151" t="s">
        <v>58</v>
      </c>
      <c r="I6" t="s">
        <v>66</v>
      </c>
      <c r="J6" t="s">
        <v>67</v>
      </c>
    </row>
    <row r="7" spans="1:10" x14ac:dyDescent="0.3">
      <c r="A7" t="s">
        <v>100</v>
      </c>
      <c r="B7" s="150">
        <v>44345</v>
      </c>
      <c r="C7" t="s">
        <v>66</v>
      </c>
      <c r="D7" t="s">
        <v>70</v>
      </c>
      <c r="E7">
        <v>17776</v>
      </c>
      <c r="H7" s="152" t="s">
        <v>100</v>
      </c>
      <c r="I7" s="153">
        <v>70153840</v>
      </c>
      <c r="J7" s="153">
        <v>16682345</v>
      </c>
    </row>
    <row r="8" spans="1:10" x14ac:dyDescent="0.3">
      <c r="A8" t="s">
        <v>100</v>
      </c>
      <c r="B8" s="150">
        <v>44345</v>
      </c>
      <c r="C8" t="s">
        <v>67</v>
      </c>
      <c r="D8" t="s">
        <v>51</v>
      </c>
      <c r="E8">
        <v>8463156</v>
      </c>
      <c r="H8" s="154" t="s">
        <v>51</v>
      </c>
      <c r="I8" s="153">
        <v>25683955</v>
      </c>
      <c r="J8" s="153">
        <v>8463156</v>
      </c>
    </row>
    <row r="9" spans="1:10" x14ac:dyDescent="0.3">
      <c r="A9" t="s">
        <v>100</v>
      </c>
      <c r="B9" s="150">
        <v>44345</v>
      </c>
      <c r="C9" t="s">
        <v>67</v>
      </c>
      <c r="D9" t="s">
        <v>52</v>
      </c>
      <c r="E9">
        <v>651980</v>
      </c>
      <c r="H9" s="154" t="s">
        <v>52</v>
      </c>
      <c r="I9" s="153">
        <v>3050400</v>
      </c>
      <c r="J9" s="153">
        <v>651980</v>
      </c>
    </row>
    <row r="10" spans="1:10" x14ac:dyDescent="0.3">
      <c r="A10" t="s">
        <v>100</v>
      </c>
      <c r="B10" s="150">
        <v>44345</v>
      </c>
      <c r="C10" t="s">
        <v>67</v>
      </c>
      <c r="D10" t="s">
        <v>53</v>
      </c>
      <c r="E10">
        <v>2670084</v>
      </c>
      <c r="H10" s="154" t="s">
        <v>53</v>
      </c>
      <c r="I10" s="153">
        <v>3637967</v>
      </c>
      <c r="J10" s="153">
        <v>2670084</v>
      </c>
    </row>
    <row r="11" spans="1:10" x14ac:dyDescent="0.3">
      <c r="A11" t="s">
        <v>100</v>
      </c>
      <c r="B11" s="150">
        <v>44345</v>
      </c>
      <c r="C11" t="s">
        <v>67</v>
      </c>
      <c r="D11" t="s">
        <v>54</v>
      </c>
      <c r="E11">
        <v>1786556</v>
      </c>
      <c r="H11" s="154" t="s">
        <v>54</v>
      </c>
      <c r="I11" s="153">
        <v>5104222</v>
      </c>
      <c r="J11" s="153">
        <v>1786556</v>
      </c>
    </row>
    <row r="12" spans="1:10" x14ac:dyDescent="0.3">
      <c r="A12" t="s">
        <v>100</v>
      </c>
      <c r="B12" s="150">
        <v>44345</v>
      </c>
      <c r="C12" t="s">
        <v>67</v>
      </c>
      <c r="D12" t="s">
        <v>55</v>
      </c>
      <c r="E12">
        <v>3110569</v>
      </c>
      <c r="H12" s="154" t="s">
        <v>55</v>
      </c>
      <c r="I12" s="153">
        <v>32677296</v>
      </c>
      <c r="J12" s="153">
        <v>3110569</v>
      </c>
    </row>
    <row r="13" spans="1:10" x14ac:dyDescent="0.3">
      <c r="A13" t="s">
        <v>101</v>
      </c>
      <c r="B13" s="150">
        <v>44345</v>
      </c>
      <c r="C13" t="s">
        <v>66</v>
      </c>
      <c r="D13" t="s">
        <v>51</v>
      </c>
      <c r="E13">
        <v>39959031</v>
      </c>
      <c r="H13" s="152" t="s">
        <v>101</v>
      </c>
      <c r="I13" s="153">
        <v>74483218.420000002</v>
      </c>
      <c r="J13" s="153">
        <v>17589185.289999999</v>
      </c>
    </row>
    <row r="14" spans="1:10" x14ac:dyDescent="0.3">
      <c r="A14" t="s">
        <v>101</v>
      </c>
      <c r="B14" s="150">
        <v>44345</v>
      </c>
      <c r="C14" t="s">
        <v>66</v>
      </c>
      <c r="D14" t="s">
        <v>52</v>
      </c>
      <c r="E14">
        <v>4690360.75</v>
      </c>
      <c r="H14" s="154" t="s">
        <v>51</v>
      </c>
      <c r="I14" s="153">
        <v>39959031</v>
      </c>
      <c r="J14" s="153">
        <v>11886151.67</v>
      </c>
    </row>
    <row r="15" spans="1:10" x14ac:dyDescent="0.3">
      <c r="A15" t="s">
        <v>101</v>
      </c>
      <c r="B15" s="150">
        <v>44345</v>
      </c>
      <c r="C15" t="s">
        <v>66</v>
      </c>
      <c r="D15" t="s">
        <v>53</v>
      </c>
      <c r="E15">
        <v>4517754.09</v>
      </c>
      <c r="H15" s="154" t="s">
        <v>52</v>
      </c>
      <c r="I15" s="153">
        <v>4690360.75</v>
      </c>
      <c r="J15" s="153">
        <v>907643.83</v>
      </c>
    </row>
    <row r="16" spans="1:10" x14ac:dyDescent="0.3">
      <c r="A16" t="s">
        <v>101</v>
      </c>
      <c r="B16" s="150">
        <v>44345</v>
      </c>
      <c r="C16" t="s">
        <v>66</v>
      </c>
      <c r="D16" t="s">
        <v>54</v>
      </c>
      <c r="E16">
        <v>5100819.4000000004</v>
      </c>
      <c r="H16" s="154" t="s">
        <v>53</v>
      </c>
      <c r="I16" s="153">
        <v>4517754.09</v>
      </c>
      <c r="J16" s="153">
        <v>2536072.59</v>
      </c>
    </row>
    <row r="17" spans="1:10" x14ac:dyDescent="0.3">
      <c r="A17" t="s">
        <v>101</v>
      </c>
      <c r="B17" s="150">
        <v>44345</v>
      </c>
      <c r="C17" t="s">
        <v>66</v>
      </c>
      <c r="D17" t="s">
        <v>55</v>
      </c>
      <c r="E17">
        <v>20215253.18</v>
      </c>
      <c r="H17" s="154" t="s">
        <v>54</v>
      </c>
      <c r="I17" s="153">
        <v>5100819.4000000004</v>
      </c>
      <c r="J17" s="153">
        <v>1069890.3799999999</v>
      </c>
    </row>
    <row r="18" spans="1:10" x14ac:dyDescent="0.3">
      <c r="A18" t="s">
        <v>101</v>
      </c>
      <c r="B18" s="150">
        <v>44345</v>
      </c>
      <c r="C18" t="s">
        <v>66</v>
      </c>
      <c r="D18" t="s">
        <v>70</v>
      </c>
      <c r="E18">
        <v>13821.51</v>
      </c>
      <c r="H18" s="154" t="s">
        <v>55</v>
      </c>
      <c r="I18" s="153">
        <v>20215253.18</v>
      </c>
      <c r="J18" s="153">
        <v>1189426.82</v>
      </c>
    </row>
    <row r="19" spans="1:10" x14ac:dyDescent="0.3">
      <c r="A19" t="s">
        <v>101</v>
      </c>
      <c r="B19" s="150">
        <v>44345</v>
      </c>
      <c r="C19" t="s">
        <v>67</v>
      </c>
      <c r="D19" t="s">
        <v>51</v>
      </c>
      <c r="E19">
        <v>11886151.67</v>
      </c>
      <c r="H19" s="152" t="s">
        <v>102</v>
      </c>
      <c r="I19" s="153">
        <v>1759803.85</v>
      </c>
      <c r="J19" s="153">
        <v>225540.12999999998</v>
      </c>
    </row>
    <row r="20" spans="1:10" x14ac:dyDescent="0.3">
      <c r="A20" t="s">
        <v>101</v>
      </c>
      <c r="B20" s="150">
        <v>44345</v>
      </c>
      <c r="C20" t="s">
        <v>67</v>
      </c>
      <c r="D20" t="s">
        <v>52</v>
      </c>
      <c r="E20">
        <v>907643.83</v>
      </c>
      <c r="H20" s="154" t="s">
        <v>51</v>
      </c>
      <c r="I20" s="153">
        <v>454443.42</v>
      </c>
      <c r="J20" s="153">
        <v>98050.22</v>
      </c>
    </row>
    <row r="21" spans="1:10" x14ac:dyDescent="0.3">
      <c r="A21" t="s">
        <v>101</v>
      </c>
      <c r="B21" s="150">
        <v>44345</v>
      </c>
      <c r="C21" t="s">
        <v>67</v>
      </c>
      <c r="D21" t="s">
        <v>53</v>
      </c>
      <c r="E21">
        <v>2536072.59</v>
      </c>
      <c r="H21" s="154" t="s">
        <v>52</v>
      </c>
      <c r="I21" s="153">
        <v>79908.929999999993</v>
      </c>
      <c r="J21" s="153">
        <v>10044</v>
      </c>
    </row>
    <row r="22" spans="1:10" x14ac:dyDescent="0.3">
      <c r="A22" t="s">
        <v>101</v>
      </c>
      <c r="B22" s="150">
        <v>44345</v>
      </c>
      <c r="C22" t="s">
        <v>67</v>
      </c>
      <c r="D22" t="s">
        <v>54</v>
      </c>
      <c r="E22">
        <v>1069890.3799999999</v>
      </c>
      <c r="H22" s="154" t="s">
        <v>53</v>
      </c>
      <c r="I22" s="153">
        <v>153379.25</v>
      </c>
      <c r="J22" s="153">
        <v>76795.95</v>
      </c>
    </row>
    <row r="23" spans="1:10" x14ac:dyDescent="0.3">
      <c r="A23" t="s">
        <v>101</v>
      </c>
      <c r="B23" s="150">
        <v>44345</v>
      </c>
      <c r="C23" t="s">
        <v>67</v>
      </c>
      <c r="D23" t="s">
        <v>55</v>
      </c>
      <c r="E23">
        <v>1189426.82</v>
      </c>
      <c r="H23" s="154" t="s">
        <v>54</v>
      </c>
      <c r="I23" s="153">
        <v>253929.43</v>
      </c>
      <c r="J23" s="153">
        <v>31940</v>
      </c>
    </row>
    <row r="24" spans="1:10" x14ac:dyDescent="0.3">
      <c r="A24" t="s">
        <v>102</v>
      </c>
      <c r="B24" s="150">
        <v>44345</v>
      </c>
      <c r="C24" t="s">
        <v>66</v>
      </c>
      <c r="D24" t="s">
        <v>51</v>
      </c>
      <c r="E24">
        <v>454443.42</v>
      </c>
      <c r="H24" s="154" t="s">
        <v>55</v>
      </c>
      <c r="I24" s="153">
        <v>818142.82</v>
      </c>
      <c r="J24" s="153">
        <v>8709.9599999999991</v>
      </c>
    </row>
    <row r="25" spans="1:10" x14ac:dyDescent="0.3">
      <c r="A25" t="s">
        <v>102</v>
      </c>
      <c r="B25" s="150">
        <v>44345</v>
      </c>
      <c r="C25" t="s">
        <v>66</v>
      </c>
      <c r="D25" t="s">
        <v>52</v>
      </c>
      <c r="E25">
        <v>79908.929999999993</v>
      </c>
      <c r="H25" s="152" t="s">
        <v>73</v>
      </c>
      <c r="I25" s="153">
        <v>112512679.11999999</v>
      </c>
      <c r="J25" s="153">
        <v>23923092.670000002</v>
      </c>
    </row>
    <row r="26" spans="1:10" x14ac:dyDescent="0.3">
      <c r="A26" t="s">
        <v>102</v>
      </c>
      <c r="B26" s="150">
        <v>44345</v>
      </c>
      <c r="C26" t="s">
        <v>66</v>
      </c>
      <c r="D26" t="s">
        <v>53</v>
      </c>
      <c r="E26">
        <v>153379.25</v>
      </c>
      <c r="H26" s="154" t="s">
        <v>51</v>
      </c>
      <c r="I26" s="153">
        <v>61285579.329999998</v>
      </c>
      <c r="J26" s="153">
        <v>16613544.529999999</v>
      </c>
    </row>
    <row r="27" spans="1:10" x14ac:dyDescent="0.3">
      <c r="A27" t="s">
        <v>102</v>
      </c>
      <c r="B27" s="150">
        <v>44345</v>
      </c>
      <c r="C27" t="s">
        <v>66</v>
      </c>
      <c r="D27" t="s">
        <v>54</v>
      </c>
      <c r="E27">
        <v>253929.43</v>
      </c>
      <c r="H27" s="154" t="s">
        <v>52</v>
      </c>
      <c r="I27" s="153">
        <v>5411576.5700000003</v>
      </c>
      <c r="J27" s="153">
        <v>968021.03</v>
      </c>
    </row>
    <row r="28" spans="1:10" x14ac:dyDescent="0.3">
      <c r="A28" t="s">
        <v>102</v>
      </c>
      <c r="B28" s="150">
        <v>44345</v>
      </c>
      <c r="C28" t="s">
        <v>66</v>
      </c>
      <c r="D28" t="s">
        <v>55</v>
      </c>
      <c r="E28">
        <v>818142.82</v>
      </c>
      <c r="H28" s="154" t="s">
        <v>53</v>
      </c>
      <c r="I28" s="153">
        <v>6915971.6500000004</v>
      </c>
      <c r="J28" s="153">
        <v>3717526.37</v>
      </c>
    </row>
    <row r="29" spans="1:10" x14ac:dyDescent="0.3">
      <c r="A29" t="s">
        <v>102</v>
      </c>
      <c r="B29" s="150">
        <v>44345</v>
      </c>
      <c r="C29" t="s">
        <v>67</v>
      </c>
      <c r="D29" t="s">
        <v>51</v>
      </c>
      <c r="E29">
        <v>98050.22</v>
      </c>
      <c r="H29" s="154" t="s">
        <v>54</v>
      </c>
      <c r="I29" s="153">
        <v>7549319.6799999997</v>
      </c>
      <c r="J29" s="153">
        <v>1578136.76</v>
      </c>
    </row>
    <row r="30" spans="1:10" x14ac:dyDescent="0.3">
      <c r="A30" t="s">
        <v>102</v>
      </c>
      <c r="B30" s="150">
        <v>44345</v>
      </c>
      <c r="C30" t="s">
        <v>67</v>
      </c>
      <c r="D30" t="s">
        <v>52</v>
      </c>
      <c r="E30">
        <v>10044</v>
      </c>
      <c r="H30" s="154" t="s">
        <v>55</v>
      </c>
      <c r="I30" s="153">
        <v>31350231.890000001</v>
      </c>
      <c r="J30" s="153">
        <v>1045863.98</v>
      </c>
    </row>
    <row r="31" spans="1:10" x14ac:dyDescent="0.3">
      <c r="A31" t="s">
        <v>102</v>
      </c>
      <c r="B31" s="150">
        <v>44345</v>
      </c>
      <c r="C31" t="s">
        <v>67</v>
      </c>
      <c r="D31" t="s">
        <v>53</v>
      </c>
      <c r="E31">
        <v>76795.95</v>
      </c>
      <c r="H31" s="152" t="s">
        <v>74</v>
      </c>
      <c r="I31" s="153">
        <v>607561</v>
      </c>
      <c r="J31" s="153">
        <v>189773</v>
      </c>
    </row>
    <row r="32" spans="1:10" x14ac:dyDescent="0.3">
      <c r="A32" t="s">
        <v>102</v>
      </c>
      <c r="B32" s="150">
        <v>44345</v>
      </c>
      <c r="C32" t="s">
        <v>67</v>
      </c>
      <c r="D32" t="s">
        <v>54</v>
      </c>
      <c r="E32">
        <v>31940</v>
      </c>
      <c r="H32" s="154" t="s">
        <v>51</v>
      </c>
      <c r="I32" s="153">
        <v>511022</v>
      </c>
      <c r="J32" s="153">
        <v>163565</v>
      </c>
    </row>
    <row r="33" spans="1:10" x14ac:dyDescent="0.3">
      <c r="A33" t="s">
        <v>102</v>
      </c>
      <c r="B33" s="150">
        <v>44345</v>
      </c>
      <c r="C33" t="s">
        <v>67</v>
      </c>
      <c r="D33" t="s">
        <v>55</v>
      </c>
      <c r="E33">
        <v>8709.9599999999991</v>
      </c>
      <c r="H33" s="154" t="s">
        <v>52</v>
      </c>
      <c r="I33" s="153">
        <v>43611</v>
      </c>
      <c r="J33" s="153">
        <v>8885</v>
      </c>
    </row>
    <row r="34" spans="1:10" x14ac:dyDescent="0.3">
      <c r="A34" t="s">
        <v>73</v>
      </c>
      <c r="B34" s="150">
        <v>44345</v>
      </c>
      <c r="C34" t="s">
        <v>66</v>
      </c>
      <c r="D34" t="s">
        <v>51</v>
      </c>
      <c r="E34">
        <v>61285579.329999998</v>
      </c>
      <c r="H34" s="154" t="s">
        <v>53</v>
      </c>
      <c r="I34" s="153">
        <v>31949</v>
      </c>
      <c r="J34" s="153">
        <v>16631</v>
      </c>
    </row>
    <row r="35" spans="1:10" x14ac:dyDescent="0.3">
      <c r="A35" t="s">
        <v>73</v>
      </c>
      <c r="B35" s="150">
        <v>44345</v>
      </c>
      <c r="C35" t="s">
        <v>66</v>
      </c>
      <c r="D35" t="s">
        <v>52</v>
      </c>
      <c r="E35">
        <v>5411576.5700000003</v>
      </c>
      <c r="H35" s="154" t="s">
        <v>54</v>
      </c>
      <c r="I35" s="153">
        <v>11851</v>
      </c>
      <c r="J35" s="153">
        <v>586</v>
      </c>
    </row>
    <row r="36" spans="1:10" x14ac:dyDescent="0.3">
      <c r="A36" t="s">
        <v>73</v>
      </c>
      <c r="B36" s="150">
        <v>44345</v>
      </c>
      <c r="C36" t="s">
        <v>66</v>
      </c>
      <c r="D36" t="s">
        <v>53</v>
      </c>
      <c r="E36">
        <v>6915971.6500000004</v>
      </c>
      <c r="H36" s="154" t="s">
        <v>55</v>
      </c>
      <c r="I36" s="153">
        <v>9128</v>
      </c>
      <c r="J36" s="153">
        <v>106</v>
      </c>
    </row>
    <row r="37" spans="1:10" x14ac:dyDescent="0.3">
      <c r="A37" t="s">
        <v>73</v>
      </c>
      <c r="B37" s="150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50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50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50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50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50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50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50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50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50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50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50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50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50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50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50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50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50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50">
        <v>44345</v>
      </c>
      <c r="C55" t="s">
        <v>67</v>
      </c>
      <c r="D55" t="s">
        <v>55</v>
      </c>
      <c r="E55">
        <v>106</v>
      </c>
    </row>
    <row r="56" spans="1:5" x14ac:dyDescent="0.3">
      <c r="B56" s="150"/>
    </row>
    <row r="57" spans="1:5" x14ac:dyDescent="0.3">
      <c r="B57" s="150"/>
    </row>
    <row r="58" spans="1:5" x14ac:dyDescent="0.3">
      <c r="B58" s="150"/>
    </row>
    <row r="59" spans="1:5" x14ac:dyDescent="0.3">
      <c r="B59" s="150"/>
    </row>
    <row r="60" spans="1:5" x14ac:dyDescent="0.3">
      <c r="B60" s="150"/>
    </row>
    <row r="61" spans="1:5" x14ac:dyDescent="0.3">
      <c r="B61" s="150"/>
    </row>
    <row r="62" spans="1:5" x14ac:dyDescent="0.3">
      <c r="B62" s="150"/>
    </row>
    <row r="63" spans="1:5" x14ac:dyDescent="0.3">
      <c r="B63" s="150"/>
    </row>
    <row r="64" spans="1:5" x14ac:dyDescent="0.3">
      <c r="B64" s="150"/>
    </row>
    <row r="65" spans="2:2" x14ac:dyDescent="0.3">
      <c r="B65" s="150"/>
    </row>
    <row r="66" spans="2:2" x14ac:dyDescent="0.3">
      <c r="B66" s="150"/>
    </row>
    <row r="67" spans="2:2" x14ac:dyDescent="0.3">
      <c r="B67" s="150"/>
    </row>
    <row r="68" spans="2:2" x14ac:dyDescent="0.3">
      <c r="B68" s="150"/>
    </row>
    <row r="69" spans="2:2" x14ac:dyDescent="0.3">
      <c r="B69" s="150"/>
    </row>
    <row r="70" spans="2:2" x14ac:dyDescent="0.3">
      <c r="B70" s="150"/>
    </row>
    <row r="71" spans="2:2" x14ac:dyDescent="0.3">
      <c r="B71" s="150"/>
    </row>
    <row r="72" spans="2:2" x14ac:dyDescent="0.3">
      <c r="B72" s="150"/>
    </row>
    <row r="73" spans="2:2" x14ac:dyDescent="0.3">
      <c r="B73" s="150"/>
    </row>
    <row r="74" spans="2:2" x14ac:dyDescent="0.3">
      <c r="B74" s="150"/>
    </row>
    <row r="75" spans="2:2" x14ac:dyDescent="0.3">
      <c r="B75" s="150"/>
    </row>
    <row r="76" spans="2:2" x14ac:dyDescent="0.3">
      <c r="B76" s="150"/>
    </row>
    <row r="77" spans="2:2" x14ac:dyDescent="0.3">
      <c r="B77" s="150"/>
    </row>
    <row r="78" spans="2:2" x14ac:dyDescent="0.3">
      <c r="B78" s="150"/>
    </row>
    <row r="79" spans="2:2" x14ac:dyDescent="0.3">
      <c r="B79" s="150"/>
    </row>
    <row r="80" spans="2:2" x14ac:dyDescent="0.3">
      <c r="B80" s="150"/>
    </row>
    <row r="81" spans="2:2" x14ac:dyDescent="0.3">
      <c r="B81" s="150"/>
    </row>
    <row r="82" spans="2:2" x14ac:dyDescent="0.3">
      <c r="B82" s="150"/>
    </row>
    <row r="83" spans="2:2" x14ac:dyDescent="0.3">
      <c r="B83" s="150"/>
    </row>
    <row r="84" spans="2:2" x14ac:dyDescent="0.3">
      <c r="B84" s="150"/>
    </row>
    <row r="85" spans="2:2" x14ac:dyDescent="0.3">
      <c r="B85" s="150"/>
    </row>
    <row r="86" spans="2:2" x14ac:dyDescent="0.3">
      <c r="B86" s="150"/>
    </row>
    <row r="87" spans="2:2" x14ac:dyDescent="0.3">
      <c r="B87" s="150"/>
    </row>
    <row r="88" spans="2:2" x14ac:dyDescent="0.3">
      <c r="B88" s="150"/>
    </row>
    <row r="89" spans="2:2" x14ac:dyDescent="0.3">
      <c r="B89" s="150"/>
    </row>
    <row r="90" spans="2:2" x14ac:dyDescent="0.3">
      <c r="B90" s="150"/>
    </row>
    <row r="91" spans="2:2" x14ac:dyDescent="0.3">
      <c r="B91" s="150"/>
    </row>
    <row r="92" spans="2:2" x14ac:dyDescent="0.3">
      <c r="B92" s="150"/>
    </row>
    <row r="93" spans="2:2" x14ac:dyDescent="0.3">
      <c r="B93" s="150"/>
    </row>
    <row r="94" spans="2:2" x14ac:dyDescent="0.3">
      <c r="B94" s="150"/>
    </row>
    <row r="95" spans="2:2" x14ac:dyDescent="0.3">
      <c r="B95" s="150"/>
    </row>
    <row r="96" spans="2:2" x14ac:dyDescent="0.3">
      <c r="B96" s="150"/>
    </row>
    <row r="97" spans="2:2" x14ac:dyDescent="0.3">
      <c r="B97" s="150"/>
    </row>
    <row r="98" spans="2:2" x14ac:dyDescent="0.3">
      <c r="B98" s="150"/>
    </row>
    <row r="99" spans="2:2" x14ac:dyDescent="0.3">
      <c r="B99" s="150"/>
    </row>
    <row r="100" spans="2:2" x14ac:dyDescent="0.3">
      <c r="B100" s="150"/>
    </row>
    <row r="101" spans="2:2" x14ac:dyDescent="0.3">
      <c r="B101" s="150"/>
    </row>
    <row r="102" spans="2:2" x14ac:dyDescent="0.3">
      <c r="B102" s="150"/>
    </row>
    <row r="103" spans="2:2" x14ac:dyDescent="0.3">
      <c r="B103" s="150"/>
    </row>
    <row r="104" spans="2:2" x14ac:dyDescent="0.3">
      <c r="B104" s="150"/>
    </row>
    <row r="105" spans="2:2" x14ac:dyDescent="0.3">
      <c r="B105" s="150"/>
    </row>
    <row r="106" spans="2:2" x14ac:dyDescent="0.3">
      <c r="B106" s="150"/>
    </row>
    <row r="107" spans="2:2" x14ac:dyDescent="0.3">
      <c r="B107" s="150"/>
    </row>
    <row r="108" spans="2:2" x14ac:dyDescent="0.3">
      <c r="B108" s="150"/>
    </row>
    <row r="109" spans="2:2" x14ac:dyDescent="0.3">
      <c r="B109" s="150"/>
    </row>
    <row r="110" spans="2:2" x14ac:dyDescent="0.3">
      <c r="B110" s="150"/>
    </row>
    <row r="111" spans="2:2" x14ac:dyDescent="0.3">
      <c r="B111" s="150"/>
    </row>
    <row r="112" spans="2:2" x14ac:dyDescent="0.3">
      <c r="B112" s="150"/>
    </row>
    <row r="113" spans="2:2" x14ac:dyDescent="0.3">
      <c r="B113" s="150"/>
    </row>
    <row r="114" spans="2:2" x14ac:dyDescent="0.3">
      <c r="B114" s="150"/>
    </row>
    <row r="115" spans="2:2" x14ac:dyDescent="0.3">
      <c r="B115" s="150"/>
    </row>
    <row r="116" spans="2:2" x14ac:dyDescent="0.3">
      <c r="B116" s="150"/>
    </row>
    <row r="117" spans="2:2" x14ac:dyDescent="0.3">
      <c r="B117" s="150"/>
    </row>
    <row r="118" spans="2:2" x14ac:dyDescent="0.3">
      <c r="B118" s="150"/>
    </row>
    <row r="119" spans="2:2" x14ac:dyDescent="0.3">
      <c r="B119" s="150"/>
    </row>
    <row r="120" spans="2:2" x14ac:dyDescent="0.3">
      <c r="B120" s="150"/>
    </row>
    <row r="121" spans="2:2" x14ac:dyDescent="0.3">
      <c r="B121" s="150"/>
    </row>
    <row r="122" spans="2:2" x14ac:dyDescent="0.3">
      <c r="B122" s="150"/>
    </row>
    <row r="123" spans="2:2" x14ac:dyDescent="0.3">
      <c r="B123" s="150"/>
    </row>
    <row r="124" spans="2:2" x14ac:dyDescent="0.3">
      <c r="B124" s="150"/>
    </row>
    <row r="125" spans="2:2" x14ac:dyDescent="0.3">
      <c r="B125" s="150"/>
    </row>
    <row r="126" spans="2:2" x14ac:dyDescent="0.3">
      <c r="B126" s="150"/>
    </row>
    <row r="127" spans="2:2" x14ac:dyDescent="0.3">
      <c r="B127" s="150"/>
    </row>
    <row r="128" spans="2:2" x14ac:dyDescent="0.3">
      <c r="B128" s="150"/>
    </row>
    <row r="129" spans="2:2" x14ac:dyDescent="0.3">
      <c r="B129" s="150"/>
    </row>
    <row r="130" spans="2:2" x14ac:dyDescent="0.3">
      <c r="B130" s="150"/>
    </row>
    <row r="131" spans="2:2" x14ac:dyDescent="0.3">
      <c r="B131" s="150"/>
    </row>
    <row r="132" spans="2:2" x14ac:dyDescent="0.3">
      <c r="B132" s="150"/>
    </row>
    <row r="133" spans="2:2" x14ac:dyDescent="0.3">
      <c r="B133" s="150"/>
    </row>
    <row r="134" spans="2:2" x14ac:dyDescent="0.3">
      <c r="B134" s="150"/>
    </row>
    <row r="135" spans="2:2" x14ac:dyDescent="0.3">
      <c r="B135" s="150"/>
    </row>
    <row r="136" spans="2:2" x14ac:dyDescent="0.3">
      <c r="B136" s="150"/>
    </row>
    <row r="137" spans="2:2" x14ac:dyDescent="0.3">
      <c r="B137" s="150"/>
    </row>
    <row r="138" spans="2:2" x14ac:dyDescent="0.3">
      <c r="B138" s="150"/>
    </row>
    <row r="139" spans="2:2" x14ac:dyDescent="0.3">
      <c r="B139" s="150"/>
    </row>
    <row r="140" spans="2:2" x14ac:dyDescent="0.3">
      <c r="B140" s="150"/>
    </row>
    <row r="141" spans="2:2" x14ac:dyDescent="0.3">
      <c r="B141" s="150"/>
    </row>
    <row r="142" spans="2:2" x14ac:dyDescent="0.3">
      <c r="B142" s="150"/>
    </row>
    <row r="143" spans="2:2" x14ac:dyDescent="0.3">
      <c r="B143" s="150"/>
    </row>
    <row r="144" spans="2:2" x14ac:dyDescent="0.3">
      <c r="B144" s="150"/>
    </row>
    <row r="145" spans="2:2" x14ac:dyDescent="0.3">
      <c r="B145" s="150"/>
    </row>
    <row r="146" spans="2:2" x14ac:dyDescent="0.3">
      <c r="B146" s="150"/>
    </row>
    <row r="147" spans="2:2" x14ac:dyDescent="0.3">
      <c r="B147" s="150"/>
    </row>
    <row r="148" spans="2:2" x14ac:dyDescent="0.3">
      <c r="B148" s="150"/>
    </row>
    <row r="149" spans="2:2" x14ac:dyDescent="0.3">
      <c r="B149" s="150"/>
    </row>
    <row r="150" spans="2:2" x14ac:dyDescent="0.3">
      <c r="B150" s="150"/>
    </row>
    <row r="151" spans="2:2" x14ac:dyDescent="0.3">
      <c r="B151" s="150"/>
    </row>
    <row r="152" spans="2:2" x14ac:dyDescent="0.3">
      <c r="B152" s="150"/>
    </row>
    <row r="153" spans="2:2" x14ac:dyDescent="0.3">
      <c r="B153" s="150"/>
    </row>
    <row r="154" spans="2:2" x14ac:dyDescent="0.3">
      <c r="B154" s="150"/>
    </row>
    <row r="155" spans="2:2" x14ac:dyDescent="0.3">
      <c r="B155" s="150"/>
    </row>
    <row r="156" spans="2:2" x14ac:dyDescent="0.3">
      <c r="B156" s="150"/>
    </row>
    <row r="157" spans="2:2" x14ac:dyDescent="0.3">
      <c r="B157" s="150"/>
    </row>
    <row r="158" spans="2:2" x14ac:dyDescent="0.3">
      <c r="B158" s="150"/>
    </row>
    <row r="159" spans="2:2" x14ac:dyDescent="0.3">
      <c r="B159" s="150"/>
    </row>
    <row r="160" spans="2:2" x14ac:dyDescent="0.3">
      <c r="B160" s="150"/>
    </row>
    <row r="161" spans="2:2" x14ac:dyDescent="0.3">
      <c r="B161" s="150"/>
    </row>
    <row r="162" spans="2:2" x14ac:dyDescent="0.3">
      <c r="B162" s="150"/>
    </row>
    <row r="163" spans="2:2" x14ac:dyDescent="0.3">
      <c r="B163" s="150"/>
    </row>
    <row r="164" spans="2:2" x14ac:dyDescent="0.3">
      <c r="B164" s="150"/>
    </row>
    <row r="165" spans="2:2" x14ac:dyDescent="0.3">
      <c r="B165" s="150"/>
    </row>
    <row r="166" spans="2:2" x14ac:dyDescent="0.3">
      <c r="B166" s="150"/>
    </row>
    <row r="167" spans="2:2" x14ac:dyDescent="0.3">
      <c r="B167" s="150"/>
    </row>
    <row r="168" spans="2:2" x14ac:dyDescent="0.3">
      <c r="B168" s="150"/>
    </row>
    <row r="169" spans="2:2" x14ac:dyDescent="0.3">
      <c r="B169" s="150"/>
    </row>
    <row r="170" spans="2:2" x14ac:dyDescent="0.3">
      <c r="B170" s="150"/>
    </row>
    <row r="171" spans="2:2" x14ac:dyDescent="0.3">
      <c r="B171" s="150"/>
    </row>
    <row r="172" spans="2:2" x14ac:dyDescent="0.3">
      <c r="B172" s="150"/>
    </row>
    <row r="173" spans="2:2" x14ac:dyDescent="0.3">
      <c r="B173" s="150"/>
    </row>
    <row r="174" spans="2:2" x14ac:dyDescent="0.3">
      <c r="B174" s="150"/>
    </row>
    <row r="175" spans="2:2" x14ac:dyDescent="0.3">
      <c r="B175" s="150"/>
    </row>
    <row r="176" spans="2:2" x14ac:dyDescent="0.3">
      <c r="B176" s="150"/>
    </row>
    <row r="177" spans="2:2" x14ac:dyDescent="0.3">
      <c r="B177" s="150"/>
    </row>
    <row r="178" spans="2:2" x14ac:dyDescent="0.3">
      <c r="B178" s="150"/>
    </row>
    <row r="179" spans="2:2" x14ac:dyDescent="0.3">
      <c r="B179" s="150"/>
    </row>
    <row r="180" spans="2:2" x14ac:dyDescent="0.3">
      <c r="B180" s="150"/>
    </row>
    <row r="181" spans="2:2" x14ac:dyDescent="0.3">
      <c r="B181" s="150"/>
    </row>
    <row r="182" spans="2:2" x14ac:dyDescent="0.3">
      <c r="B182" s="150"/>
    </row>
    <row r="183" spans="2:2" x14ac:dyDescent="0.3">
      <c r="B183" s="150"/>
    </row>
    <row r="184" spans="2:2" x14ac:dyDescent="0.3">
      <c r="B184" s="150"/>
    </row>
    <row r="185" spans="2:2" x14ac:dyDescent="0.3">
      <c r="B185" s="150"/>
    </row>
    <row r="186" spans="2:2" x14ac:dyDescent="0.3">
      <c r="B186" s="150"/>
    </row>
    <row r="187" spans="2:2" x14ac:dyDescent="0.3">
      <c r="B187" s="150"/>
    </row>
    <row r="188" spans="2:2" x14ac:dyDescent="0.3">
      <c r="B188" s="150"/>
    </row>
    <row r="189" spans="2:2" x14ac:dyDescent="0.3">
      <c r="B189" s="150"/>
    </row>
    <row r="190" spans="2:2" x14ac:dyDescent="0.3">
      <c r="B190" s="150"/>
    </row>
    <row r="191" spans="2:2" x14ac:dyDescent="0.3">
      <c r="B191" s="150"/>
    </row>
    <row r="192" spans="2:2" x14ac:dyDescent="0.3">
      <c r="B192" s="150"/>
    </row>
    <row r="193" spans="2:2" x14ac:dyDescent="0.3">
      <c r="B193" s="150"/>
    </row>
    <row r="194" spans="2:2" x14ac:dyDescent="0.3">
      <c r="B194" s="150"/>
    </row>
    <row r="195" spans="2:2" x14ac:dyDescent="0.3">
      <c r="B195" s="150"/>
    </row>
    <row r="196" spans="2:2" x14ac:dyDescent="0.3">
      <c r="B196" s="150"/>
    </row>
    <row r="197" spans="2:2" x14ac:dyDescent="0.3">
      <c r="B197" s="150"/>
    </row>
    <row r="198" spans="2:2" x14ac:dyDescent="0.3">
      <c r="B198" s="150"/>
    </row>
    <row r="199" spans="2:2" x14ac:dyDescent="0.3">
      <c r="B199" s="150"/>
    </row>
    <row r="200" spans="2:2" x14ac:dyDescent="0.3">
      <c r="B200" s="150"/>
    </row>
    <row r="201" spans="2:2" x14ac:dyDescent="0.3">
      <c r="B201" s="150"/>
    </row>
    <row r="202" spans="2:2" x14ac:dyDescent="0.3">
      <c r="B202" s="150"/>
    </row>
    <row r="203" spans="2:2" x14ac:dyDescent="0.3">
      <c r="B203" s="150"/>
    </row>
    <row r="204" spans="2:2" x14ac:dyDescent="0.3">
      <c r="B204" s="150"/>
    </row>
    <row r="205" spans="2:2" x14ac:dyDescent="0.3">
      <c r="B205" s="150"/>
    </row>
    <row r="206" spans="2:2" x14ac:dyDescent="0.3">
      <c r="B206" s="150"/>
    </row>
    <row r="207" spans="2:2" x14ac:dyDescent="0.3">
      <c r="B207" s="150"/>
    </row>
    <row r="208" spans="2:2" x14ac:dyDescent="0.3">
      <c r="B208" s="150"/>
    </row>
    <row r="209" spans="2:2" x14ac:dyDescent="0.3">
      <c r="B209" s="150"/>
    </row>
    <row r="210" spans="2:2" x14ac:dyDescent="0.3">
      <c r="B210" s="150"/>
    </row>
    <row r="211" spans="2:2" x14ac:dyDescent="0.3">
      <c r="B211" s="150"/>
    </row>
    <row r="212" spans="2:2" x14ac:dyDescent="0.3">
      <c r="B212" s="150"/>
    </row>
    <row r="213" spans="2:2" x14ac:dyDescent="0.3">
      <c r="B213" s="150"/>
    </row>
    <row r="214" spans="2:2" x14ac:dyDescent="0.3">
      <c r="B214" s="150"/>
    </row>
    <row r="215" spans="2:2" x14ac:dyDescent="0.3">
      <c r="B215" s="150"/>
    </row>
    <row r="216" spans="2:2" x14ac:dyDescent="0.3">
      <c r="B216" s="150"/>
    </row>
    <row r="217" spans="2:2" x14ac:dyDescent="0.3">
      <c r="B217" s="150"/>
    </row>
    <row r="218" spans="2:2" x14ac:dyDescent="0.3">
      <c r="B218" s="150"/>
    </row>
    <row r="219" spans="2:2" x14ac:dyDescent="0.3">
      <c r="B219" s="150"/>
    </row>
    <row r="220" spans="2:2" x14ac:dyDescent="0.3">
      <c r="B220" s="150"/>
    </row>
    <row r="221" spans="2:2" x14ac:dyDescent="0.3">
      <c r="B221" s="150"/>
    </row>
    <row r="222" spans="2:2" x14ac:dyDescent="0.3">
      <c r="B222" s="150"/>
    </row>
    <row r="223" spans="2:2" x14ac:dyDescent="0.3">
      <c r="B223" s="150"/>
    </row>
    <row r="224" spans="2:2" x14ac:dyDescent="0.3">
      <c r="B224" s="150"/>
    </row>
    <row r="225" spans="2:2" x14ac:dyDescent="0.3">
      <c r="B225" s="150"/>
    </row>
    <row r="226" spans="2:2" x14ac:dyDescent="0.3">
      <c r="B226" s="150"/>
    </row>
    <row r="227" spans="2:2" x14ac:dyDescent="0.3">
      <c r="B227" s="150"/>
    </row>
    <row r="228" spans="2:2" x14ac:dyDescent="0.3">
      <c r="B228" s="150"/>
    </row>
    <row r="229" spans="2:2" x14ac:dyDescent="0.3">
      <c r="B229" s="150"/>
    </row>
    <row r="230" spans="2:2" x14ac:dyDescent="0.3">
      <c r="B230" s="150"/>
    </row>
    <row r="231" spans="2:2" x14ac:dyDescent="0.3">
      <c r="B231" s="150"/>
    </row>
    <row r="232" spans="2:2" x14ac:dyDescent="0.3">
      <c r="B232" s="150"/>
    </row>
    <row r="233" spans="2:2" x14ac:dyDescent="0.3">
      <c r="B233" s="150"/>
    </row>
    <row r="234" spans="2:2" x14ac:dyDescent="0.3">
      <c r="B234" s="150"/>
    </row>
    <row r="235" spans="2:2" x14ac:dyDescent="0.3">
      <c r="B235" s="150"/>
    </row>
    <row r="236" spans="2:2" x14ac:dyDescent="0.3">
      <c r="B236" s="150"/>
    </row>
    <row r="237" spans="2:2" x14ac:dyDescent="0.3">
      <c r="B237" s="150"/>
    </row>
    <row r="238" spans="2:2" x14ac:dyDescent="0.3">
      <c r="B238" s="150"/>
    </row>
    <row r="239" spans="2:2" x14ac:dyDescent="0.3">
      <c r="B239" s="150"/>
    </row>
    <row r="240" spans="2:2" x14ac:dyDescent="0.3">
      <c r="B240" s="150"/>
    </row>
    <row r="241" spans="2:2" x14ac:dyDescent="0.3">
      <c r="B241" s="150"/>
    </row>
    <row r="242" spans="2:2" x14ac:dyDescent="0.3">
      <c r="B242" s="150"/>
    </row>
    <row r="243" spans="2:2" x14ac:dyDescent="0.3">
      <c r="B243" s="150"/>
    </row>
    <row r="244" spans="2:2" x14ac:dyDescent="0.3">
      <c r="B244" s="150"/>
    </row>
    <row r="245" spans="2:2" x14ac:dyDescent="0.3">
      <c r="B245" s="150"/>
    </row>
    <row r="246" spans="2:2" x14ac:dyDescent="0.3">
      <c r="B246" s="150"/>
    </row>
    <row r="247" spans="2:2" x14ac:dyDescent="0.3">
      <c r="B247" s="150"/>
    </row>
    <row r="248" spans="2:2" x14ac:dyDescent="0.3">
      <c r="B248" s="150"/>
    </row>
    <row r="249" spans="2:2" x14ac:dyDescent="0.3">
      <c r="B249" s="150"/>
    </row>
    <row r="250" spans="2:2" x14ac:dyDescent="0.3">
      <c r="B250" s="150"/>
    </row>
    <row r="251" spans="2:2" x14ac:dyDescent="0.3">
      <c r="B251" s="150"/>
    </row>
    <row r="252" spans="2:2" x14ac:dyDescent="0.3">
      <c r="B252" s="150"/>
    </row>
    <row r="253" spans="2:2" x14ac:dyDescent="0.3">
      <c r="B253" s="150"/>
    </row>
    <row r="254" spans="2:2" x14ac:dyDescent="0.3">
      <c r="B254" s="150"/>
    </row>
    <row r="255" spans="2:2" x14ac:dyDescent="0.3">
      <c r="B255" s="150"/>
    </row>
    <row r="256" spans="2:2" x14ac:dyDescent="0.3">
      <c r="B256" s="150"/>
    </row>
    <row r="257" spans="2:2" x14ac:dyDescent="0.3">
      <c r="B257" s="150"/>
    </row>
    <row r="258" spans="2:2" x14ac:dyDescent="0.3">
      <c r="B258" s="150"/>
    </row>
    <row r="259" spans="2:2" x14ac:dyDescent="0.3">
      <c r="B259" s="150"/>
    </row>
    <row r="260" spans="2:2" x14ac:dyDescent="0.3">
      <c r="B260" s="150"/>
    </row>
    <row r="261" spans="2:2" x14ac:dyDescent="0.3">
      <c r="B261" s="150"/>
    </row>
    <row r="262" spans="2:2" x14ac:dyDescent="0.3">
      <c r="B262" s="150"/>
    </row>
    <row r="263" spans="2:2" x14ac:dyDescent="0.3">
      <c r="B263" s="150"/>
    </row>
    <row r="264" spans="2:2" x14ac:dyDescent="0.3">
      <c r="B264" s="150"/>
    </row>
    <row r="265" spans="2:2" x14ac:dyDescent="0.3">
      <c r="B265" s="150"/>
    </row>
    <row r="266" spans="2:2" x14ac:dyDescent="0.3">
      <c r="B266" s="150"/>
    </row>
    <row r="267" spans="2:2" x14ac:dyDescent="0.3">
      <c r="B267" s="150"/>
    </row>
    <row r="268" spans="2:2" x14ac:dyDescent="0.3">
      <c r="B268" s="150"/>
    </row>
    <row r="269" spans="2:2" x14ac:dyDescent="0.3">
      <c r="B269" s="150"/>
    </row>
    <row r="270" spans="2:2" x14ac:dyDescent="0.3">
      <c r="B270" s="150"/>
    </row>
    <row r="271" spans="2:2" x14ac:dyDescent="0.3">
      <c r="B271" s="150"/>
    </row>
    <row r="272" spans="2:2" x14ac:dyDescent="0.3">
      <c r="B272" s="150"/>
    </row>
    <row r="273" spans="2:2" x14ac:dyDescent="0.3">
      <c r="B273" s="150"/>
    </row>
    <row r="274" spans="2:2" x14ac:dyDescent="0.3">
      <c r="B274" s="150"/>
    </row>
    <row r="275" spans="2:2" x14ac:dyDescent="0.3">
      <c r="B275" s="150"/>
    </row>
    <row r="276" spans="2:2" x14ac:dyDescent="0.3">
      <c r="B276" s="150"/>
    </row>
    <row r="277" spans="2:2" x14ac:dyDescent="0.3">
      <c r="B277" s="150"/>
    </row>
    <row r="278" spans="2:2" x14ac:dyDescent="0.3">
      <c r="B278" s="150"/>
    </row>
    <row r="279" spans="2:2" x14ac:dyDescent="0.3">
      <c r="B279" s="150"/>
    </row>
    <row r="280" spans="2:2" x14ac:dyDescent="0.3">
      <c r="B280" s="150"/>
    </row>
    <row r="281" spans="2:2" x14ac:dyDescent="0.3">
      <c r="B281" s="150"/>
    </row>
    <row r="282" spans="2:2" x14ac:dyDescent="0.3">
      <c r="B282" s="150"/>
    </row>
    <row r="283" spans="2:2" x14ac:dyDescent="0.3">
      <c r="B283" s="150"/>
    </row>
    <row r="284" spans="2:2" x14ac:dyDescent="0.3">
      <c r="B284" s="150"/>
    </row>
    <row r="285" spans="2:2" x14ac:dyDescent="0.3">
      <c r="B285" s="150"/>
    </row>
    <row r="286" spans="2:2" x14ac:dyDescent="0.3">
      <c r="B286" s="150"/>
    </row>
    <row r="287" spans="2:2" x14ac:dyDescent="0.3">
      <c r="B287" s="150"/>
    </row>
    <row r="288" spans="2:2" x14ac:dyDescent="0.3">
      <c r="B288" s="150"/>
    </row>
    <row r="289" spans="2:2" x14ac:dyDescent="0.3">
      <c r="B289" s="150"/>
    </row>
    <row r="290" spans="2:2" x14ac:dyDescent="0.3">
      <c r="B290" s="150"/>
    </row>
    <row r="291" spans="2:2" x14ac:dyDescent="0.3">
      <c r="B291" s="150"/>
    </row>
    <row r="292" spans="2:2" x14ac:dyDescent="0.3">
      <c r="B292" s="150"/>
    </row>
    <row r="293" spans="2:2" x14ac:dyDescent="0.3">
      <c r="B293" s="150"/>
    </row>
    <row r="294" spans="2:2" x14ac:dyDescent="0.3">
      <c r="B294" s="150"/>
    </row>
    <row r="295" spans="2:2" x14ac:dyDescent="0.3">
      <c r="B295" s="150"/>
    </row>
    <row r="296" spans="2:2" x14ac:dyDescent="0.3">
      <c r="B296" s="150"/>
    </row>
    <row r="297" spans="2:2" x14ac:dyDescent="0.3">
      <c r="B297" s="150"/>
    </row>
    <row r="298" spans="2:2" x14ac:dyDescent="0.3">
      <c r="B298" s="150"/>
    </row>
    <row r="299" spans="2:2" x14ac:dyDescent="0.3">
      <c r="B299" s="150"/>
    </row>
    <row r="300" spans="2:2" x14ac:dyDescent="0.3">
      <c r="B300" s="150"/>
    </row>
    <row r="301" spans="2:2" x14ac:dyDescent="0.3">
      <c r="B301" s="150"/>
    </row>
    <row r="302" spans="2:2" x14ac:dyDescent="0.3">
      <c r="B302" s="150"/>
    </row>
    <row r="303" spans="2:2" x14ac:dyDescent="0.3">
      <c r="B303" s="150"/>
    </row>
    <row r="304" spans="2:2" x14ac:dyDescent="0.3">
      <c r="B304" s="150"/>
    </row>
    <row r="305" spans="2:2" x14ac:dyDescent="0.3">
      <c r="B305" s="150"/>
    </row>
    <row r="306" spans="2:2" x14ac:dyDescent="0.3">
      <c r="B306" s="150"/>
    </row>
    <row r="307" spans="2:2" x14ac:dyDescent="0.3">
      <c r="B307" s="150"/>
    </row>
    <row r="308" spans="2:2" x14ac:dyDescent="0.3">
      <c r="B308" s="150"/>
    </row>
    <row r="309" spans="2:2" x14ac:dyDescent="0.3">
      <c r="B309" s="150"/>
    </row>
    <row r="310" spans="2:2" x14ac:dyDescent="0.3">
      <c r="B310" s="150"/>
    </row>
    <row r="311" spans="2:2" x14ac:dyDescent="0.3">
      <c r="B311" s="150"/>
    </row>
    <row r="312" spans="2:2" x14ac:dyDescent="0.3">
      <c r="B312" s="150"/>
    </row>
    <row r="313" spans="2:2" x14ac:dyDescent="0.3">
      <c r="B313" s="150"/>
    </row>
    <row r="314" spans="2:2" x14ac:dyDescent="0.3">
      <c r="B314" s="150"/>
    </row>
    <row r="315" spans="2:2" x14ac:dyDescent="0.3">
      <c r="B315" s="150"/>
    </row>
    <row r="316" spans="2:2" x14ac:dyDescent="0.3">
      <c r="B316" s="150"/>
    </row>
    <row r="317" spans="2:2" x14ac:dyDescent="0.3">
      <c r="B317" s="150"/>
    </row>
    <row r="318" spans="2:2" x14ac:dyDescent="0.3">
      <c r="B318" s="150"/>
    </row>
    <row r="319" spans="2:2" x14ac:dyDescent="0.3">
      <c r="B319" s="150"/>
    </row>
    <row r="320" spans="2:2" x14ac:dyDescent="0.3">
      <c r="B320" s="150"/>
    </row>
    <row r="321" spans="2:2" x14ac:dyDescent="0.3">
      <c r="B321" s="150"/>
    </row>
    <row r="322" spans="2:2" x14ac:dyDescent="0.3">
      <c r="B322" s="150"/>
    </row>
    <row r="323" spans="2:2" x14ac:dyDescent="0.3">
      <c r="B323" s="150"/>
    </row>
    <row r="324" spans="2:2" x14ac:dyDescent="0.3">
      <c r="B324" s="150"/>
    </row>
    <row r="325" spans="2:2" x14ac:dyDescent="0.3">
      <c r="B325" s="150"/>
    </row>
    <row r="326" spans="2:2" x14ac:dyDescent="0.3">
      <c r="B326" s="150"/>
    </row>
    <row r="327" spans="2:2" x14ac:dyDescent="0.3">
      <c r="B327" s="150"/>
    </row>
    <row r="328" spans="2:2" x14ac:dyDescent="0.3">
      <c r="B328" s="150"/>
    </row>
    <row r="329" spans="2:2" x14ac:dyDescent="0.3">
      <c r="B329" s="150"/>
    </row>
    <row r="330" spans="2:2" x14ac:dyDescent="0.3">
      <c r="B330" s="150"/>
    </row>
    <row r="331" spans="2:2" x14ac:dyDescent="0.3">
      <c r="B331" s="150"/>
    </row>
    <row r="332" spans="2:2" x14ac:dyDescent="0.3">
      <c r="B332" s="150"/>
    </row>
    <row r="333" spans="2:2" x14ac:dyDescent="0.3">
      <c r="B333" s="150"/>
    </row>
    <row r="334" spans="2:2" x14ac:dyDescent="0.3">
      <c r="B334" s="150"/>
    </row>
    <row r="335" spans="2:2" x14ac:dyDescent="0.3">
      <c r="B335" s="150"/>
    </row>
    <row r="336" spans="2:2" x14ac:dyDescent="0.3">
      <c r="B336" s="150"/>
    </row>
    <row r="337" spans="2:2" x14ac:dyDescent="0.3">
      <c r="B337" s="150"/>
    </row>
    <row r="338" spans="2:2" x14ac:dyDescent="0.3">
      <c r="B338" s="150"/>
    </row>
    <row r="339" spans="2:2" x14ac:dyDescent="0.3">
      <c r="B339" s="150"/>
    </row>
    <row r="340" spans="2:2" x14ac:dyDescent="0.3">
      <c r="B340" s="150"/>
    </row>
    <row r="341" spans="2:2" x14ac:dyDescent="0.3">
      <c r="B341" s="150"/>
    </row>
    <row r="342" spans="2:2" x14ac:dyDescent="0.3">
      <c r="B342" s="150"/>
    </row>
    <row r="343" spans="2:2" x14ac:dyDescent="0.3">
      <c r="B343" s="150"/>
    </row>
    <row r="344" spans="2:2" x14ac:dyDescent="0.3">
      <c r="B344" s="150"/>
    </row>
    <row r="345" spans="2:2" x14ac:dyDescent="0.3">
      <c r="B345" s="150"/>
    </row>
    <row r="346" spans="2:2" x14ac:dyDescent="0.3">
      <c r="B346" s="150"/>
    </row>
    <row r="347" spans="2:2" x14ac:dyDescent="0.3">
      <c r="B347" s="150"/>
    </row>
    <row r="348" spans="2:2" x14ac:dyDescent="0.3">
      <c r="B348" s="150"/>
    </row>
    <row r="349" spans="2:2" x14ac:dyDescent="0.3">
      <c r="B349" s="150"/>
    </row>
    <row r="350" spans="2:2" x14ac:dyDescent="0.3">
      <c r="B350" s="150"/>
    </row>
    <row r="351" spans="2:2" x14ac:dyDescent="0.3">
      <c r="B351" s="150"/>
    </row>
    <row r="352" spans="2:2" x14ac:dyDescent="0.3">
      <c r="B352" s="150"/>
    </row>
    <row r="353" spans="2:2" x14ac:dyDescent="0.3">
      <c r="B353" s="150"/>
    </row>
    <row r="354" spans="2:2" x14ac:dyDescent="0.3">
      <c r="B354" s="150"/>
    </row>
    <row r="355" spans="2:2" x14ac:dyDescent="0.3">
      <c r="B355" s="150"/>
    </row>
    <row r="356" spans="2:2" x14ac:dyDescent="0.3">
      <c r="B356" s="150"/>
    </row>
    <row r="357" spans="2:2" x14ac:dyDescent="0.3">
      <c r="B357" s="150"/>
    </row>
    <row r="358" spans="2:2" x14ac:dyDescent="0.3">
      <c r="B358" s="150"/>
    </row>
    <row r="359" spans="2:2" x14ac:dyDescent="0.3">
      <c r="B359" s="150"/>
    </row>
    <row r="360" spans="2:2" x14ac:dyDescent="0.3">
      <c r="B360" s="150"/>
    </row>
    <row r="361" spans="2:2" x14ac:dyDescent="0.3">
      <c r="B361" s="150"/>
    </row>
    <row r="362" spans="2:2" x14ac:dyDescent="0.3">
      <c r="B362" s="150"/>
    </row>
    <row r="363" spans="2:2" x14ac:dyDescent="0.3">
      <c r="B363" s="150"/>
    </row>
    <row r="364" spans="2:2" x14ac:dyDescent="0.3">
      <c r="B364" s="150"/>
    </row>
    <row r="365" spans="2:2" x14ac:dyDescent="0.3">
      <c r="B365" s="150"/>
    </row>
    <row r="366" spans="2:2" x14ac:dyDescent="0.3">
      <c r="B366" s="150"/>
    </row>
    <row r="367" spans="2:2" x14ac:dyDescent="0.3">
      <c r="B367" s="150"/>
    </row>
    <row r="368" spans="2:2" x14ac:dyDescent="0.3">
      <c r="B368" s="150"/>
    </row>
    <row r="369" spans="2:2" x14ac:dyDescent="0.3">
      <c r="B369" s="150"/>
    </row>
    <row r="370" spans="2:2" x14ac:dyDescent="0.3">
      <c r="B370" s="150"/>
    </row>
    <row r="371" spans="2:2" x14ac:dyDescent="0.3">
      <c r="B371" s="150"/>
    </row>
    <row r="372" spans="2:2" x14ac:dyDescent="0.3">
      <c r="B372" s="150"/>
    </row>
    <row r="373" spans="2:2" x14ac:dyDescent="0.3">
      <c r="B373" s="150"/>
    </row>
    <row r="374" spans="2:2" x14ac:dyDescent="0.3">
      <c r="B374" s="150"/>
    </row>
    <row r="375" spans="2:2" x14ac:dyDescent="0.3">
      <c r="B375" s="150"/>
    </row>
    <row r="376" spans="2:2" x14ac:dyDescent="0.3">
      <c r="B376" s="150"/>
    </row>
    <row r="377" spans="2:2" x14ac:dyDescent="0.3">
      <c r="B377" s="150"/>
    </row>
    <row r="378" spans="2:2" x14ac:dyDescent="0.3">
      <c r="B378" s="150"/>
    </row>
    <row r="379" spans="2:2" x14ac:dyDescent="0.3">
      <c r="B379" s="150"/>
    </row>
    <row r="380" spans="2:2" x14ac:dyDescent="0.3">
      <c r="B380" s="150"/>
    </row>
    <row r="381" spans="2:2" x14ac:dyDescent="0.3">
      <c r="B381" s="150"/>
    </row>
    <row r="382" spans="2:2" x14ac:dyDescent="0.3">
      <c r="B382" s="150"/>
    </row>
    <row r="383" spans="2:2" x14ac:dyDescent="0.3">
      <c r="B383" s="150"/>
    </row>
    <row r="384" spans="2:2" x14ac:dyDescent="0.3">
      <c r="B384" s="150"/>
    </row>
    <row r="385" spans="2:2" x14ac:dyDescent="0.3">
      <c r="B385" s="150"/>
    </row>
    <row r="386" spans="2:2" x14ac:dyDescent="0.3">
      <c r="B386" s="150"/>
    </row>
    <row r="387" spans="2:2" x14ac:dyDescent="0.3">
      <c r="B387" s="150"/>
    </row>
    <row r="388" spans="2:2" x14ac:dyDescent="0.3">
      <c r="B388" s="150"/>
    </row>
    <row r="389" spans="2:2" x14ac:dyDescent="0.3">
      <c r="B389" s="150"/>
    </row>
    <row r="390" spans="2:2" x14ac:dyDescent="0.3">
      <c r="B390" s="150"/>
    </row>
    <row r="391" spans="2:2" x14ac:dyDescent="0.3">
      <c r="B391" s="150"/>
    </row>
    <row r="392" spans="2:2" x14ac:dyDescent="0.3">
      <c r="B392" s="150"/>
    </row>
    <row r="393" spans="2:2" x14ac:dyDescent="0.3">
      <c r="B393" s="150"/>
    </row>
    <row r="394" spans="2:2" x14ac:dyDescent="0.3">
      <c r="B394" s="150"/>
    </row>
    <row r="395" spans="2:2" x14ac:dyDescent="0.3">
      <c r="B395" s="150"/>
    </row>
    <row r="396" spans="2:2" x14ac:dyDescent="0.3">
      <c r="B396" s="150"/>
    </row>
    <row r="397" spans="2:2" x14ac:dyDescent="0.3">
      <c r="B397" s="150"/>
    </row>
    <row r="398" spans="2:2" x14ac:dyDescent="0.3">
      <c r="B398" s="150"/>
    </row>
    <row r="399" spans="2:2" x14ac:dyDescent="0.3">
      <c r="B399" s="150"/>
    </row>
    <row r="400" spans="2:2" x14ac:dyDescent="0.3">
      <c r="B400" s="150"/>
    </row>
    <row r="401" spans="2:2" x14ac:dyDescent="0.3">
      <c r="B401" s="150"/>
    </row>
    <row r="402" spans="2:2" x14ac:dyDescent="0.3">
      <c r="B402" s="150"/>
    </row>
    <row r="403" spans="2:2" x14ac:dyDescent="0.3">
      <c r="B403" s="150"/>
    </row>
    <row r="404" spans="2:2" x14ac:dyDescent="0.3">
      <c r="B404" s="150"/>
    </row>
    <row r="405" spans="2:2" x14ac:dyDescent="0.3">
      <c r="B405" s="150"/>
    </row>
    <row r="406" spans="2:2" x14ac:dyDescent="0.3">
      <c r="B406" s="150"/>
    </row>
    <row r="407" spans="2:2" x14ac:dyDescent="0.3">
      <c r="B407" s="150"/>
    </row>
    <row r="408" spans="2:2" x14ac:dyDescent="0.3">
      <c r="B408" s="150"/>
    </row>
    <row r="409" spans="2:2" x14ac:dyDescent="0.3">
      <c r="B409" s="150"/>
    </row>
    <row r="410" spans="2:2" x14ac:dyDescent="0.3">
      <c r="B410" s="150"/>
    </row>
    <row r="411" spans="2:2" x14ac:dyDescent="0.3">
      <c r="B411" s="150"/>
    </row>
    <row r="412" spans="2:2" x14ac:dyDescent="0.3">
      <c r="B412" s="150"/>
    </row>
    <row r="413" spans="2:2" x14ac:dyDescent="0.3">
      <c r="B413" s="150"/>
    </row>
    <row r="414" spans="2:2" x14ac:dyDescent="0.3">
      <c r="B414" s="150"/>
    </row>
    <row r="415" spans="2:2" x14ac:dyDescent="0.3">
      <c r="B415" s="150"/>
    </row>
    <row r="416" spans="2:2" x14ac:dyDescent="0.3">
      <c r="B416" s="150"/>
    </row>
    <row r="417" spans="2:2" x14ac:dyDescent="0.3">
      <c r="B417" s="150"/>
    </row>
    <row r="418" spans="2:2" x14ac:dyDescent="0.3">
      <c r="B418" s="150"/>
    </row>
    <row r="419" spans="2:2" x14ac:dyDescent="0.3">
      <c r="B419" s="150"/>
    </row>
    <row r="420" spans="2:2" x14ac:dyDescent="0.3">
      <c r="B420" s="150"/>
    </row>
    <row r="421" spans="2:2" x14ac:dyDescent="0.3">
      <c r="B421" s="150"/>
    </row>
    <row r="422" spans="2:2" x14ac:dyDescent="0.3">
      <c r="B422" s="150"/>
    </row>
    <row r="423" spans="2:2" x14ac:dyDescent="0.3">
      <c r="B423" s="150"/>
    </row>
    <row r="424" spans="2:2" x14ac:dyDescent="0.3">
      <c r="B424" s="150"/>
    </row>
    <row r="425" spans="2:2" x14ac:dyDescent="0.3">
      <c r="B425" s="150"/>
    </row>
    <row r="426" spans="2:2" x14ac:dyDescent="0.3">
      <c r="B426" s="150"/>
    </row>
    <row r="427" spans="2:2" x14ac:dyDescent="0.3">
      <c r="B427" s="150"/>
    </row>
    <row r="428" spans="2:2" x14ac:dyDescent="0.3">
      <c r="B428" s="150"/>
    </row>
    <row r="429" spans="2:2" x14ac:dyDescent="0.3">
      <c r="B429" s="150"/>
    </row>
    <row r="430" spans="2:2" x14ac:dyDescent="0.3">
      <c r="B430" s="150"/>
    </row>
    <row r="431" spans="2:2" x14ac:dyDescent="0.3">
      <c r="B431" s="150"/>
    </row>
    <row r="432" spans="2:2" x14ac:dyDescent="0.3">
      <c r="B432" s="150"/>
    </row>
    <row r="433" spans="2:2" x14ac:dyDescent="0.3">
      <c r="B433" s="150"/>
    </row>
    <row r="434" spans="2:2" x14ac:dyDescent="0.3">
      <c r="B434" s="150"/>
    </row>
    <row r="435" spans="2:2" x14ac:dyDescent="0.3">
      <c r="B435" s="150"/>
    </row>
    <row r="436" spans="2:2" x14ac:dyDescent="0.3">
      <c r="B436" s="150"/>
    </row>
    <row r="437" spans="2:2" x14ac:dyDescent="0.3">
      <c r="B437" s="150"/>
    </row>
    <row r="438" spans="2:2" x14ac:dyDescent="0.3">
      <c r="B438" s="150"/>
    </row>
    <row r="439" spans="2:2" x14ac:dyDescent="0.3">
      <c r="B439" s="150"/>
    </row>
    <row r="440" spans="2:2" x14ac:dyDescent="0.3">
      <c r="B440" s="150"/>
    </row>
    <row r="441" spans="2:2" x14ac:dyDescent="0.3">
      <c r="B441" s="150"/>
    </row>
    <row r="442" spans="2:2" x14ac:dyDescent="0.3">
      <c r="B442" s="150"/>
    </row>
    <row r="443" spans="2:2" x14ac:dyDescent="0.3">
      <c r="B443" s="150"/>
    </row>
    <row r="444" spans="2:2" x14ac:dyDescent="0.3">
      <c r="B444" s="150"/>
    </row>
    <row r="445" spans="2:2" x14ac:dyDescent="0.3">
      <c r="B445" s="150"/>
    </row>
    <row r="446" spans="2:2" x14ac:dyDescent="0.3">
      <c r="B446" s="150"/>
    </row>
    <row r="447" spans="2:2" x14ac:dyDescent="0.3">
      <c r="B447" s="150"/>
    </row>
    <row r="448" spans="2:2" x14ac:dyDescent="0.3">
      <c r="B448" s="150"/>
    </row>
    <row r="449" spans="2:2" x14ac:dyDescent="0.3">
      <c r="B449" s="150"/>
    </row>
    <row r="450" spans="2:2" x14ac:dyDescent="0.3">
      <c r="B450" s="150"/>
    </row>
    <row r="451" spans="2:2" x14ac:dyDescent="0.3">
      <c r="B451" s="150"/>
    </row>
    <row r="452" spans="2:2" x14ac:dyDescent="0.3">
      <c r="B452" s="150"/>
    </row>
    <row r="453" spans="2:2" x14ac:dyDescent="0.3">
      <c r="B453" s="150"/>
    </row>
    <row r="454" spans="2:2" x14ac:dyDescent="0.3">
      <c r="B454" s="150"/>
    </row>
    <row r="455" spans="2:2" x14ac:dyDescent="0.3">
      <c r="B455" s="150"/>
    </row>
    <row r="456" spans="2:2" x14ac:dyDescent="0.3">
      <c r="B456" s="150"/>
    </row>
    <row r="457" spans="2:2" x14ac:dyDescent="0.3">
      <c r="B457" s="150"/>
    </row>
    <row r="458" spans="2:2" x14ac:dyDescent="0.3">
      <c r="B458" s="150"/>
    </row>
    <row r="459" spans="2:2" x14ac:dyDescent="0.3">
      <c r="B459" s="150"/>
    </row>
    <row r="460" spans="2:2" x14ac:dyDescent="0.3">
      <c r="B460" s="150"/>
    </row>
    <row r="461" spans="2:2" x14ac:dyDescent="0.3">
      <c r="B461" s="150"/>
    </row>
    <row r="462" spans="2:2" x14ac:dyDescent="0.3">
      <c r="B462" s="150"/>
    </row>
    <row r="463" spans="2:2" x14ac:dyDescent="0.3">
      <c r="B463" s="150"/>
    </row>
    <row r="464" spans="2:2" x14ac:dyDescent="0.3">
      <c r="B464" s="150"/>
    </row>
    <row r="465" spans="2:2" x14ac:dyDescent="0.3">
      <c r="B465" s="150"/>
    </row>
    <row r="466" spans="2:2" x14ac:dyDescent="0.3">
      <c r="B466" s="150"/>
    </row>
    <row r="467" spans="2:2" x14ac:dyDescent="0.3">
      <c r="B467" s="150"/>
    </row>
    <row r="468" spans="2:2" x14ac:dyDescent="0.3">
      <c r="B468" s="150"/>
    </row>
    <row r="469" spans="2:2" x14ac:dyDescent="0.3">
      <c r="B469" s="150"/>
    </row>
    <row r="470" spans="2:2" x14ac:dyDescent="0.3">
      <c r="B470" s="150"/>
    </row>
    <row r="471" spans="2:2" x14ac:dyDescent="0.3">
      <c r="B471" s="150"/>
    </row>
    <row r="472" spans="2:2" x14ac:dyDescent="0.3">
      <c r="B472" s="150"/>
    </row>
    <row r="473" spans="2:2" x14ac:dyDescent="0.3">
      <c r="B473" s="150"/>
    </row>
    <row r="474" spans="2:2" x14ac:dyDescent="0.3">
      <c r="B474" s="150"/>
    </row>
    <row r="475" spans="2:2" x14ac:dyDescent="0.3">
      <c r="B475" s="150"/>
    </row>
    <row r="476" spans="2:2" x14ac:dyDescent="0.3">
      <c r="B476" s="150"/>
    </row>
    <row r="477" spans="2:2" x14ac:dyDescent="0.3">
      <c r="B477" s="150"/>
    </row>
    <row r="478" spans="2:2" x14ac:dyDescent="0.3">
      <c r="B478" s="150"/>
    </row>
    <row r="479" spans="2:2" x14ac:dyDescent="0.3">
      <c r="B479" s="150"/>
    </row>
    <row r="480" spans="2:2" x14ac:dyDescent="0.3">
      <c r="B480" s="150"/>
    </row>
    <row r="481" spans="2:2" x14ac:dyDescent="0.3">
      <c r="B481" s="150"/>
    </row>
    <row r="482" spans="2:2" x14ac:dyDescent="0.3">
      <c r="B482" s="150"/>
    </row>
    <row r="483" spans="2:2" x14ac:dyDescent="0.3">
      <c r="B483" s="150"/>
    </row>
    <row r="484" spans="2:2" x14ac:dyDescent="0.3">
      <c r="B484" s="150"/>
    </row>
    <row r="485" spans="2:2" x14ac:dyDescent="0.3">
      <c r="B485" s="150"/>
    </row>
    <row r="486" spans="2:2" x14ac:dyDescent="0.3">
      <c r="B486" s="150"/>
    </row>
    <row r="487" spans="2:2" x14ac:dyDescent="0.3">
      <c r="B487" s="150"/>
    </row>
    <row r="488" spans="2:2" x14ac:dyDescent="0.3">
      <c r="B488" s="150"/>
    </row>
    <row r="489" spans="2:2" x14ac:dyDescent="0.3">
      <c r="B489" s="150"/>
    </row>
    <row r="490" spans="2:2" x14ac:dyDescent="0.3">
      <c r="B490" s="150"/>
    </row>
    <row r="491" spans="2:2" x14ac:dyDescent="0.3">
      <c r="B491" s="150"/>
    </row>
    <row r="492" spans="2:2" x14ac:dyDescent="0.3">
      <c r="B492" s="150"/>
    </row>
    <row r="493" spans="2:2" x14ac:dyDescent="0.3">
      <c r="B493" s="150"/>
    </row>
    <row r="494" spans="2:2" x14ac:dyDescent="0.3">
      <c r="B494" s="150"/>
    </row>
    <row r="495" spans="2:2" x14ac:dyDescent="0.3">
      <c r="B495" s="150"/>
    </row>
    <row r="496" spans="2:2" x14ac:dyDescent="0.3">
      <c r="B496" s="150"/>
    </row>
    <row r="497" spans="2:2" x14ac:dyDescent="0.3">
      <c r="B497" s="150"/>
    </row>
    <row r="498" spans="2:2" x14ac:dyDescent="0.3">
      <c r="B498" s="150"/>
    </row>
    <row r="499" spans="2:2" x14ac:dyDescent="0.3">
      <c r="B499" s="150"/>
    </row>
    <row r="500" spans="2:2" x14ac:dyDescent="0.3">
      <c r="B500" s="150"/>
    </row>
    <row r="501" spans="2:2" x14ac:dyDescent="0.3">
      <c r="B501" s="150"/>
    </row>
    <row r="502" spans="2:2" x14ac:dyDescent="0.3">
      <c r="B502" s="150"/>
    </row>
    <row r="503" spans="2:2" x14ac:dyDescent="0.3">
      <c r="B503" s="150"/>
    </row>
    <row r="504" spans="2:2" x14ac:dyDescent="0.3">
      <c r="B504" s="150"/>
    </row>
    <row r="505" spans="2:2" x14ac:dyDescent="0.3">
      <c r="B505" s="150"/>
    </row>
    <row r="506" spans="2:2" x14ac:dyDescent="0.3">
      <c r="B506" s="150"/>
    </row>
    <row r="507" spans="2:2" x14ac:dyDescent="0.3">
      <c r="B507" s="150"/>
    </row>
    <row r="508" spans="2:2" x14ac:dyDescent="0.3">
      <c r="B508" s="150"/>
    </row>
    <row r="509" spans="2:2" x14ac:dyDescent="0.3">
      <c r="B509" s="150"/>
    </row>
    <row r="510" spans="2:2" x14ac:dyDescent="0.3">
      <c r="B510" s="150"/>
    </row>
    <row r="511" spans="2:2" x14ac:dyDescent="0.3">
      <c r="B511" s="150"/>
    </row>
    <row r="512" spans="2:2" x14ac:dyDescent="0.3">
      <c r="B512" s="150"/>
    </row>
    <row r="513" spans="2:2" x14ac:dyDescent="0.3">
      <c r="B513" s="150"/>
    </row>
    <row r="514" spans="2:2" x14ac:dyDescent="0.3">
      <c r="B514" s="150"/>
    </row>
    <row r="515" spans="2:2" x14ac:dyDescent="0.3">
      <c r="B515" s="150"/>
    </row>
    <row r="516" spans="2:2" x14ac:dyDescent="0.3">
      <c r="B516" s="150"/>
    </row>
    <row r="517" spans="2:2" x14ac:dyDescent="0.3">
      <c r="B517" s="150"/>
    </row>
    <row r="518" spans="2:2" x14ac:dyDescent="0.3">
      <c r="B518" s="150"/>
    </row>
    <row r="519" spans="2:2" x14ac:dyDescent="0.3">
      <c r="B519" s="150"/>
    </row>
    <row r="520" spans="2:2" x14ac:dyDescent="0.3">
      <c r="B520" s="150"/>
    </row>
    <row r="521" spans="2:2" x14ac:dyDescent="0.3">
      <c r="B521" s="150"/>
    </row>
    <row r="522" spans="2:2" x14ac:dyDescent="0.3">
      <c r="B522" s="150"/>
    </row>
    <row r="523" spans="2:2" x14ac:dyDescent="0.3">
      <c r="B523" s="150"/>
    </row>
    <row r="524" spans="2:2" x14ac:dyDescent="0.3">
      <c r="B524" s="150"/>
    </row>
    <row r="525" spans="2:2" x14ac:dyDescent="0.3">
      <c r="B525" s="150"/>
    </row>
    <row r="526" spans="2:2" x14ac:dyDescent="0.3">
      <c r="B526" s="150"/>
    </row>
    <row r="527" spans="2:2" x14ac:dyDescent="0.3">
      <c r="B527" s="150"/>
    </row>
    <row r="528" spans="2:2" x14ac:dyDescent="0.3">
      <c r="B528" s="150"/>
    </row>
    <row r="529" spans="2:2" x14ac:dyDescent="0.3">
      <c r="B529" s="150"/>
    </row>
    <row r="530" spans="2:2" x14ac:dyDescent="0.3">
      <c r="B530" s="150"/>
    </row>
    <row r="531" spans="2:2" x14ac:dyDescent="0.3">
      <c r="B531" s="150"/>
    </row>
    <row r="532" spans="2:2" x14ac:dyDescent="0.3">
      <c r="B532" s="150"/>
    </row>
    <row r="533" spans="2:2" x14ac:dyDescent="0.3">
      <c r="B533" s="150"/>
    </row>
    <row r="534" spans="2:2" x14ac:dyDescent="0.3">
      <c r="B534" s="150"/>
    </row>
    <row r="535" spans="2:2" x14ac:dyDescent="0.3">
      <c r="B535" s="150"/>
    </row>
    <row r="536" spans="2:2" x14ac:dyDescent="0.3">
      <c r="B536" s="150"/>
    </row>
    <row r="537" spans="2:2" x14ac:dyDescent="0.3">
      <c r="B537" s="150"/>
    </row>
    <row r="538" spans="2:2" x14ac:dyDescent="0.3">
      <c r="B538" s="150"/>
    </row>
    <row r="539" spans="2:2" x14ac:dyDescent="0.3">
      <c r="B539" s="150"/>
    </row>
    <row r="540" spans="2:2" x14ac:dyDescent="0.3">
      <c r="B540" s="150"/>
    </row>
    <row r="541" spans="2:2" x14ac:dyDescent="0.3">
      <c r="B541" s="150"/>
    </row>
    <row r="542" spans="2:2" x14ac:dyDescent="0.3">
      <c r="B542" s="150"/>
    </row>
    <row r="543" spans="2:2" x14ac:dyDescent="0.3">
      <c r="B543" s="150"/>
    </row>
    <row r="544" spans="2:2" x14ac:dyDescent="0.3">
      <c r="B544" s="150"/>
    </row>
    <row r="545" spans="2:2" x14ac:dyDescent="0.3">
      <c r="B545" s="150"/>
    </row>
    <row r="546" spans="2:2" x14ac:dyDescent="0.3">
      <c r="B546" s="150"/>
    </row>
    <row r="547" spans="2:2" x14ac:dyDescent="0.3">
      <c r="B547" s="150"/>
    </row>
    <row r="548" spans="2:2" x14ac:dyDescent="0.3">
      <c r="B548" s="150"/>
    </row>
    <row r="549" spans="2:2" x14ac:dyDescent="0.3">
      <c r="B549" s="150"/>
    </row>
    <row r="550" spans="2:2" x14ac:dyDescent="0.3">
      <c r="B550" s="150"/>
    </row>
    <row r="551" spans="2:2" x14ac:dyDescent="0.3">
      <c r="B551" s="150"/>
    </row>
    <row r="552" spans="2:2" x14ac:dyDescent="0.3">
      <c r="B552" s="150"/>
    </row>
    <row r="553" spans="2:2" x14ac:dyDescent="0.3">
      <c r="B553" s="150"/>
    </row>
    <row r="554" spans="2:2" x14ac:dyDescent="0.3">
      <c r="B554" s="150"/>
    </row>
    <row r="555" spans="2:2" x14ac:dyDescent="0.3">
      <c r="B555" s="150"/>
    </row>
    <row r="556" spans="2:2" x14ac:dyDescent="0.3">
      <c r="B556" s="150"/>
    </row>
    <row r="557" spans="2:2" x14ac:dyDescent="0.3">
      <c r="B557" s="150"/>
    </row>
    <row r="558" spans="2:2" x14ac:dyDescent="0.3">
      <c r="B558" s="150"/>
    </row>
    <row r="559" spans="2:2" x14ac:dyDescent="0.3">
      <c r="B559" s="150"/>
    </row>
    <row r="560" spans="2:2" x14ac:dyDescent="0.3">
      <c r="B560" s="150"/>
    </row>
    <row r="561" spans="2:2" x14ac:dyDescent="0.3">
      <c r="B561" s="150"/>
    </row>
    <row r="562" spans="2:2" x14ac:dyDescent="0.3">
      <c r="B562" s="150"/>
    </row>
    <row r="563" spans="2:2" x14ac:dyDescent="0.3">
      <c r="B563" s="150"/>
    </row>
    <row r="564" spans="2:2" x14ac:dyDescent="0.3">
      <c r="B564" s="150"/>
    </row>
    <row r="565" spans="2:2" x14ac:dyDescent="0.3">
      <c r="B565" s="150"/>
    </row>
    <row r="566" spans="2:2" x14ac:dyDescent="0.3">
      <c r="B566" s="150"/>
    </row>
    <row r="567" spans="2:2" x14ac:dyDescent="0.3">
      <c r="B567" s="150"/>
    </row>
    <row r="568" spans="2:2" x14ac:dyDescent="0.3">
      <c r="B568" s="150"/>
    </row>
    <row r="569" spans="2:2" x14ac:dyDescent="0.3">
      <c r="B569" s="150"/>
    </row>
    <row r="570" spans="2:2" x14ac:dyDescent="0.3">
      <c r="B570" s="150"/>
    </row>
    <row r="571" spans="2:2" x14ac:dyDescent="0.3">
      <c r="B571" s="150"/>
    </row>
    <row r="572" spans="2:2" x14ac:dyDescent="0.3">
      <c r="B572" s="150"/>
    </row>
    <row r="573" spans="2:2" x14ac:dyDescent="0.3">
      <c r="B573" s="150"/>
    </row>
    <row r="574" spans="2:2" x14ac:dyDescent="0.3">
      <c r="B574" s="150"/>
    </row>
    <row r="575" spans="2:2" x14ac:dyDescent="0.3">
      <c r="B575" s="150"/>
    </row>
    <row r="576" spans="2:2" x14ac:dyDescent="0.3">
      <c r="B576" s="150"/>
    </row>
    <row r="577" spans="2:2" x14ac:dyDescent="0.3">
      <c r="B577" s="150"/>
    </row>
    <row r="578" spans="2:2" x14ac:dyDescent="0.3">
      <c r="B578" s="150"/>
    </row>
    <row r="579" spans="2:2" x14ac:dyDescent="0.3">
      <c r="B579" s="150"/>
    </row>
    <row r="580" spans="2:2" x14ac:dyDescent="0.3">
      <c r="B580" s="150"/>
    </row>
    <row r="581" spans="2:2" x14ac:dyDescent="0.3">
      <c r="B581" s="150"/>
    </row>
    <row r="582" spans="2:2" x14ac:dyDescent="0.3">
      <c r="B582" s="150"/>
    </row>
    <row r="583" spans="2:2" x14ac:dyDescent="0.3">
      <c r="B583" s="150"/>
    </row>
    <row r="584" spans="2:2" x14ac:dyDescent="0.3">
      <c r="B584" s="150"/>
    </row>
    <row r="585" spans="2:2" x14ac:dyDescent="0.3">
      <c r="B585" s="150"/>
    </row>
    <row r="586" spans="2:2" x14ac:dyDescent="0.3">
      <c r="B586" s="150"/>
    </row>
    <row r="587" spans="2:2" x14ac:dyDescent="0.3">
      <c r="B587" s="150"/>
    </row>
    <row r="588" spans="2:2" x14ac:dyDescent="0.3">
      <c r="B588" s="150"/>
    </row>
    <row r="589" spans="2:2" x14ac:dyDescent="0.3">
      <c r="B589" s="150"/>
    </row>
    <row r="590" spans="2:2" x14ac:dyDescent="0.3">
      <c r="B590" s="150"/>
    </row>
    <row r="591" spans="2:2" x14ac:dyDescent="0.3">
      <c r="B591" s="150"/>
    </row>
    <row r="592" spans="2:2" x14ac:dyDescent="0.3">
      <c r="B592" s="150"/>
    </row>
    <row r="593" spans="2:2" x14ac:dyDescent="0.3">
      <c r="B593" s="150"/>
    </row>
    <row r="594" spans="2:2" x14ac:dyDescent="0.3">
      <c r="B594" s="150"/>
    </row>
    <row r="595" spans="2:2" x14ac:dyDescent="0.3">
      <c r="B595" s="150"/>
    </row>
    <row r="596" spans="2:2" x14ac:dyDescent="0.3">
      <c r="B596" s="150"/>
    </row>
    <row r="597" spans="2:2" x14ac:dyDescent="0.3">
      <c r="B597" s="150"/>
    </row>
    <row r="598" spans="2:2" x14ac:dyDescent="0.3">
      <c r="B598" s="150"/>
    </row>
    <row r="599" spans="2:2" x14ac:dyDescent="0.3">
      <c r="B599" s="150"/>
    </row>
    <row r="600" spans="2:2" x14ac:dyDescent="0.3">
      <c r="B600" s="150"/>
    </row>
    <row r="601" spans="2:2" x14ac:dyDescent="0.3">
      <c r="B601" s="150"/>
    </row>
    <row r="602" spans="2:2" x14ac:dyDescent="0.3">
      <c r="B602" s="150"/>
    </row>
    <row r="603" spans="2:2" x14ac:dyDescent="0.3">
      <c r="B603" s="150"/>
    </row>
    <row r="604" spans="2:2" x14ac:dyDescent="0.3">
      <c r="B604" s="150"/>
    </row>
    <row r="605" spans="2:2" x14ac:dyDescent="0.3">
      <c r="B605" s="150"/>
    </row>
    <row r="606" spans="2:2" x14ac:dyDescent="0.3">
      <c r="B606" s="150"/>
    </row>
    <row r="607" spans="2:2" x14ac:dyDescent="0.3">
      <c r="B607" s="150"/>
    </row>
    <row r="608" spans="2:2" x14ac:dyDescent="0.3">
      <c r="B608" s="150"/>
    </row>
    <row r="609" spans="2:2" x14ac:dyDescent="0.3">
      <c r="B609" s="150"/>
    </row>
    <row r="610" spans="2:2" x14ac:dyDescent="0.3">
      <c r="B610" s="150"/>
    </row>
    <row r="611" spans="2:2" x14ac:dyDescent="0.3">
      <c r="B611" s="150"/>
    </row>
    <row r="612" spans="2:2" x14ac:dyDescent="0.3">
      <c r="B612" s="150"/>
    </row>
    <row r="613" spans="2:2" x14ac:dyDescent="0.3">
      <c r="B613" s="150"/>
    </row>
    <row r="614" spans="2:2" x14ac:dyDescent="0.3">
      <c r="B614" s="150"/>
    </row>
    <row r="615" spans="2:2" x14ac:dyDescent="0.3">
      <c r="B615" s="150"/>
    </row>
    <row r="616" spans="2:2" x14ac:dyDescent="0.3">
      <c r="B616" s="150"/>
    </row>
    <row r="617" spans="2:2" x14ac:dyDescent="0.3">
      <c r="B617" s="150"/>
    </row>
    <row r="618" spans="2:2" x14ac:dyDescent="0.3">
      <c r="B618" s="150"/>
    </row>
    <row r="619" spans="2:2" x14ac:dyDescent="0.3">
      <c r="B619" s="150"/>
    </row>
    <row r="620" spans="2:2" x14ac:dyDescent="0.3">
      <c r="B620" s="150"/>
    </row>
    <row r="621" spans="2:2" x14ac:dyDescent="0.3">
      <c r="B621" s="150"/>
    </row>
    <row r="622" spans="2:2" x14ac:dyDescent="0.3">
      <c r="B622" s="150"/>
    </row>
    <row r="623" spans="2:2" x14ac:dyDescent="0.3">
      <c r="B623" s="150"/>
    </row>
    <row r="624" spans="2:2" x14ac:dyDescent="0.3">
      <c r="B624" s="150"/>
    </row>
    <row r="625" spans="2:2" x14ac:dyDescent="0.3">
      <c r="B625" s="150"/>
    </row>
    <row r="626" spans="2:2" x14ac:dyDescent="0.3">
      <c r="B626" s="150"/>
    </row>
    <row r="627" spans="2:2" x14ac:dyDescent="0.3">
      <c r="B627" s="150"/>
    </row>
    <row r="628" spans="2:2" x14ac:dyDescent="0.3">
      <c r="B628" s="150"/>
    </row>
    <row r="629" spans="2:2" x14ac:dyDescent="0.3">
      <c r="B629" s="150"/>
    </row>
    <row r="630" spans="2:2" x14ac:dyDescent="0.3">
      <c r="B630" s="150"/>
    </row>
    <row r="631" spans="2:2" x14ac:dyDescent="0.3">
      <c r="B631" s="150"/>
    </row>
    <row r="632" spans="2:2" x14ac:dyDescent="0.3">
      <c r="B632" s="150"/>
    </row>
    <row r="633" spans="2:2" x14ac:dyDescent="0.3">
      <c r="B633" s="150"/>
    </row>
    <row r="634" spans="2:2" x14ac:dyDescent="0.3">
      <c r="B634" s="150"/>
    </row>
    <row r="635" spans="2:2" x14ac:dyDescent="0.3">
      <c r="B635" s="150"/>
    </row>
    <row r="636" spans="2:2" x14ac:dyDescent="0.3">
      <c r="B636" s="150"/>
    </row>
    <row r="637" spans="2:2" x14ac:dyDescent="0.3">
      <c r="B637" s="150"/>
    </row>
    <row r="638" spans="2:2" x14ac:dyDescent="0.3">
      <c r="B638" s="150"/>
    </row>
    <row r="639" spans="2:2" x14ac:dyDescent="0.3">
      <c r="B639" s="150"/>
    </row>
    <row r="640" spans="2:2" x14ac:dyDescent="0.3">
      <c r="B640" s="150"/>
    </row>
    <row r="641" spans="2:2" x14ac:dyDescent="0.3">
      <c r="B641" s="150"/>
    </row>
    <row r="642" spans="2:2" x14ac:dyDescent="0.3">
      <c r="B642" s="150"/>
    </row>
    <row r="643" spans="2:2" x14ac:dyDescent="0.3">
      <c r="B643" s="150"/>
    </row>
    <row r="644" spans="2:2" x14ac:dyDescent="0.3">
      <c r="B644" s="150"/>
    </row>
    <row r="645" spans="2:2" x14ac:dyDescent="0.3">
      <c r="B645" s="150"/>
    </row>
    <row r="646" spans="2:2" x14ac:dyDescent="0.3">
      <c r="B646" s="150"/>
    </row>
    <row r="647" spans="2:2" x14ac:dyDescent="0.3">
      <c r="B647" s="150"/>
    </row>
    <row r="648" spans="2:2" x14ac:dyDescent="0.3">
      <c r="B648" s="150"/>
    </row>
    <row r="649" spans="2:2" x14ac:dyDescent="0.3">
      <c r="B649" s="150"/>
    </row>
    <row r="650" spans="2:2" x14ac:dyDescent="0.3">
      <c r="B650" s="150"/>
    </row>
    <row r="651" spans="2:2" x14ac:dyDescent="0.3">
      <c r="B651" s="150"/>
    </row>
    <row r="652" spans="2:2" x14ac:dyDescent="0.3">
      <c r="B652" s="150"/>
    </row>
    <row r="653" spans="2:2" x14ac:dyDescent="0.3">
      <c r="B653" s="150"/>
    </row>
    <row r="654" spans="2:2" x14ac:dyDescent="0.3">
      <c r="B654" s="150"/>
    </row>
    <row r="655" spans="2:2" x14ac:dyDescent="0.3">
      <c r="B655" s="150"/>
    </row>
    <row r="656" spans="2:2" x14ac:dyDescent="0.3">
      <c r="B656" s="150"/>
    </row>
    <row r="657" spans="2:2" x14ac:dyDescent="0.3">
      <c r="B657" s="150"/>
    </row>
    <row r="658" spans="2:2" x14ac:dyDescent="0.3">
      <c r="B658" s="150"/>
    </row>
    <row r="659" spans="2:2" x14ac:dyDescent="0.3">
      <c r="B659" s="150"/>
    </row>
    <row r="660" spans="2:2" x14ac:dyDescent="0.3">
      <c r="B660" s="150"/>
    </row>
    <row r="661" spans="2:2" x14ac:dyDescent="0.3">
      <c r="B661" s="150"/>
    </row>
    <row r="662" spans="2:2" x14ac:dyDescent="0.3">
      <c r="B662" s="150"/>
    </row>
    <row r="663" spans="2:2" x14ac:dyDescent="0.3">
      <c r="B663" s="150"/>
    </row>
    <row r="664" spans="2:2" x14ac:dyDescent="0.3">
      <c r="B664" s="150"/>
    </row>
    <row r="665" spans="2:2" x14ac:dyDescent="0.3">
      <c r="B665" s="150"/>
    </row>
    <row r="666" spans="2:2" x14ac:dyDescent="0.3">
      <c r="B666" s="150"/>
    </row>
    <row r="667" spans="2:2" x14ac:dyDescent="0.3">
      <c r="B667" s="150"/>
    </row>
    <row r="668" spans="2:2" x14ac:dyDescent="0.3">
      <c r="B668" s="150"/>
    </row>
    <row r="669" spans="2:2" x14ac:dyDescent="0.3">
      <c r="B669" s="150"/>
    </row>
    <row r="670" spans="2:2" x14ac:dyDescent="0.3">
      <c r="B670" s="150"/>
    </row>
    <row r="671" spans="2:2" x14ac:dyDescent="0.3">
      <c r="B671" s="150"/>
    </row>
    <row r="672" spans="2:2" x14ac:dyDescent="0.3">
      <c r="B672" s="150"/>
    </row>
    <row r="673" spans="2:2" x14ac:dyDescent="0.3">
      <c r="B673" s="150"/>
    </row>
    <row r="674" spans="2:2" x14ac:dyDescent="0.3">
      <c r="B674" s="150"/>
    </row>
    <row r="675" spans="2:2" x14ac:dyDescent="0.3">
      <c r="B675" s="150"/>
    </row>
    <row r="676" spans="2:2" x14ac:dyDescent="0.3">
      <c r="B676" s="150"/>
    </row>
    <row r="677" spans="2:2" x14ac:dyDescent="0.3">
      <c r="B677" s="150"/>
    </row>
    <row r="678" spans="2:2" x14ac:dyDescent="0.3">
      <c r="B678" s="150"/>
    </row>
    <row r="679" spans="2:2" x14ac:dyDescent="0.3">
      <c r="B679" s="150"/>
    </row>
    <row r="680" spans="2:2" x14ac:dyDescent="0.3">
      <c r="B680" s="150"/>
    </row>
    <row r="681" spans="2:2" x14ac:dyDescent="0.3">
      <c r="B681" s="150"/>
    </row>
    <row r="682" spans="2:2" x14ac:dyDescent="0.3">
      <c r="B682" s="150"/>
    </row>
    <row r="683" spans="2:2" x14ac:dyDescent="0.3">
      <c r="B683" s="150"/>
    </row>
    <row r="684" spans="2:2" x14ac:dyDescent="0.3">
      <c r="B684" s="150"/>
    </row>
    <row r="685" spans="2:2" x14ac:dyDescent="0.3">
      <c r="B685" s="150"/>
    </row>
    <row r="686" spans="2:2" x14ac:dyDescent="0.3">
      <c r="B686" s="150"/>
    </row>
    <row r="687" spans="2:2" x14ac:dyDescent="0.3">
      <c r="B687" s="150"/>
    </row>
    <row r="688" spans="2:2" x14ac:dyDescent="0.3">
      <c r="B688" s="150"/>
    </row>
    <row r="689" spans="2:2" x14ac:dyDescent="0.3">
      <c r="B689" s="150"/>
    </row>
    <row r="690" spans="2:2" x14ac:dyDescent="0.3">
      <c r="B690" s="150"/>
    </row>
    <row r="691" spans="2:2" x14ac:dyDescent="0.3">
      <c r="B691" s="150"/>
    </row>
    <row r="692" spans="2:2" x14ac:dyDescent="0.3">
      <c r="B692" s="150"/>
    </row>
    <row r="693" spans="2:2" x14ac:dyDescent="0.3">
      <c r="B693" s="150"/>
    </row>
    <row r="694" spans="2:2" x14ac:dyDescent="0.3">
      <c r="B694" s="150"/>
    </row>
    <row r="695" spans="2:2" x14ac:dyDescent="0.3">
      <c r="B695" s="150"/>
    </row>
    <row r="696" spans="2:2" x14ac:dyDescent="0.3">
      <c r="B696" s="150"/>
    </row>
    <row r="697" spans="2:2" x14ac:dyDescent="0.3">
      <c r="B697" s="150"/>
    </row>
    <row r="698" spans="2:2" x14ac:dyDescent="0.3">
      <c r="B698" s="150"/>
    </row>
    <row r="699" spans="2:2" x14ac:dyDescent="0.3">
      <c r="B699" s="150"/>
    </row>
    <row r="700" spans="2:2" x14ac:dyDescent="0.3">
      <c r="B700" s="150"/>
    </row>
    <row r="701" spans="2:2" x14ac:dyDescent="0.3">
      <c r="B701" s="150"/>
    </row>
    <row r="702" spans="2:2" x14ac:dyDescent="0.3">
      <c r="B702" s="150"/>
    </row>
    <row r="703" spans="2:2" x14ac:dyDescent="0.3">
      <c r="B703" s="150"/>
    </row>
    <row r="704" spans="2:2" x14ac:dyDescent="0.3">
      <c r="B704" s="150"/>
    </row>
    <row r="705" spans="2:2" x14ac:dyDescent="0.3">
      <c r="B705" s="150"/>
    </row>
    <row r="706" spans="2:2" x14ac:dyDescent="0.3">
      <c r="B706" s="150"/>
    </row>
    <row r="707" spans="2:2" x14ac:dyDescent="0.3">
      <c r="B707" s="150"/>
    </row>
    <row r="708" spans="2:2" x14ac:dyDescent="0.3">
      <c r="B708" s="150"/>
    </row>
    <row r="709" spans="2:2" x14ac:dyDescent="0.3">
      <c r="B709" s="150"/>
    </row>
    <row r="710" spans="2:2" x14ac:dyDescent="0.3">
      <c r="B710" s="150"/>
    </row>
    <row r="711" spans="2:2" x14ac:dyDescent="0.3">
      <c r="B711" s="150"/>
    </row>
    <row r="712" spans="2:2" x14ac:dyDescent="0.3">
      <c r="B712" s="150"/>
    </row>
    <row r="713" spans="2:2" x14ac:dyDescent="0.3">
      <c r="B713" s="150"/>
    </row>
    <row r="714" spans="2:2" x14ac:dyDescent="0.3">
      <c r="B714" s="150"/>
    </row>
    <row r="715" spans="2:2" x14ac:dyDescent="0.3">
      <c r="B715" s="150"/>
    </row>
    <row r="716" spans="2:2" x14ac:dyDescent="0.3">
      <c r="B716" s="150"/>
    </row>
    <row r="717" spans="2:2" x14ac:dyDescent="0.3">
      <c r="B717" s="150"/>
    </row>
    <row r="718" spans="2:2" x14ac:dyDescent="0.3">
      <c r="B718" s="150"/>
    </row>
    <row r="719" spans="2:2" x14ac:dyDescent="0.3">
      <c r="B719" s="150"/>
    </row>
    <row r="720" spans="2:2" x14ac:dyDescent="0.3">
      <c r="B720" s="150"/>
    </row>
    <row r="721" spans="2:2" x14ac:dyDescent="0.3">
      <c r="B721" s="150"/>
    </row>
    <row r="722" spans="2:2" x14ac:dyDescent="0.3">
      <c r="B722" s="150"/>
    </row>
    <row r="723" spans="2:2" x14ac:dyDescent="0.3">
      <c r="B723" s="150"/>
    </row>
    <row r="724" spans="2:2" x14ac:dyDescent="0.3">
      <c r="B724" s="150"/>
    </row>
    <row r="725" spans="2:2" x14ac:dyDescent="0.3">
      <c r="B725" s="150"/>
    </row>
    <row r="726" spans="2:2" x14ac:dyDescent="0.3">
      <c r="B726" s="150"/>
    </row>
    <row r="727" spans="2:2" x14ac:dyDescent="0.3">
      <c r="B727" s="150"/>
    </row>
    <row r="728" spans="2:2" x14ac:dyDescent="0.3">
      <c r="B728" s="150"/>
    </row>
    <row r="729" spans="2:2" x14ac:dyDescent="0.3">
      <c r="B729" s="150"/>
    </row>
    <row r="730" spans="2:2" x14ac:dyDescent="0.3">
      <c r="B730" s="150"/>
    </row>
    <row r="731" spans="2:2" x14ac:dyDescent="0.3">
      <c r="B731" s="150"/>
    </row>
    <row r="732" spans="2:2" x14ac:dyDescent="0.3">
      <c r="B732" s="150"/>
    </row>
    <row r="733" spans="2:2" x14ac:dyDescent="0.3">
      <c r="B733" s="150"/>
    </row>
    <row r="734" spans="2:2" x14ac:dyDescent="0.3">
      <c r="B734" s="150"/>
    </row>
    <row r="735" spans="2:2" x14ac:dyDescent="0.3">
      <c r="B735" s="150"/>
    </row>
    <row r="736" spans="2:2" x14ac:dyDescent="0.3">
      <c r="B736" s="150"/>
    </row>
    <row r="737" spans="2:2" x14ac:dyDescent="0.3">
      <c r="B737" s="150"/>
    </row>
    <row r="738" spans="2:2" x14ac:dyDescent="0.3">
      <c r="B738" s="150"/>
    </row>
    <row r="739" spans="2:2" x14ac:dyDescent="0.3">
      <c r="B739" s="150"/>
    </row>
    <row r="740" spans="2:2" x14ac:dyDescent="0.3">
      <c r="B740" s="150"/>
    </row>
    <row r="741" spans="2:2" x14ac:dyDescent="0.3">
      <c r="B741" s="150"/>
    </row>
    <row r="742" spans="2:2" x14ac:dyDescent="0.3">
      <c r="B742" s="150"/>
    </row>
    <row r="743" spans="2:2" x14ac:dyDescent="0.3">
      <c r="B743" s="150"/>
    </row>
    <row r="744" spans="2:2" x14ac:dyDescent="0.3">
      <c r="B744" s="150"/>
    </row>
    <row r="745" spans="2:2" x14ac:dyDescent="0.3">
      <c r="B745" s="150"/>
    </row>
    <row r="746" spans="2:2" x14ac:dyDescent="0.3">
      <c r="B746" s="150"/>
    </row>
    <row r="747" spans="2:2" x14ac:dyDescent="0.3">
      <c r="B747" s="150"/>
    </row>
    <row r="748" spans="2:2" x14ac:dyDescent="0.3">
      <c r="B748" s="150"/>
    </row>
    <row r="749" spans="2:2" x14ac:dyDescent="0.3">
      <c r="B749" s="150"/>
    </row>
    <row r="750" spans="2:2" x14ac:dyDescent="0.3">
      <c r="B750" s="150"/>
    </row>
    <row r="751" spans="2:2" x14ac:dyDescent="0.3">
      <c r="B751" s="150"/>
    </row>
    <row r="752" spans="2:2" x14ac:dyDescent="0.3">
      <c r="B752" s="150"/>
    </row>
    <row r="753" spans="2:2" x14ac:dyDescent="0.3">
      <c r="B753" s="150"/>
    </row>
    <row r="754" spans="2:2" x14ac:dyDescent="0.3">
      <c r="B754" s="150"/>
    </row>
    <row r="755" spans="2:2" x14ac:dyDescent="0.3">
      <c r="B755" s="150"/>
    </row>
    <row r="756" spans="2:2" x14ac:dyDescent="0.3">
      <c r="B756" s="150"/>
    </row>
    <row r="757" spans="2:2" x14ac:dyDescent="0.3">
      <c r="B757" s="150"/>
    </row>
    <row r="758" spans="2:2" x14ac:dyDescent="0.3">
      <c r="B758" s="150"/>
    </row>
    <row r="759" spans="2:2" x14ac:dyDescent="0.3">
      <c r="B759" s="150"/>
    </row>
    <row r="760" spans="2:2" x14ac:dyDescent="0.3">
      <c r="B760" s="150"/>
    </row>
    <row r="761" spans="2:2" x14ac:dyDescent="0.3">
      <c r="B761" s="150"/>
    </row>
    <row r="762" spans="2:2" x14ac:dyDescent="0.3">
      <c r="B762" s="150"/>
    </row>
    <row r="763" spans="2:2" x14ac:dyDescent="0.3">
      <c r="B763" s="150"/>
    </row>
    <row r="764" spans="2:2" x14ac:dyDescent="0.3">
      <c r="B764" s="150"/>
    </row>
    <row r="765" spans="2:2" x14ac:dyDescent="0.3">
      <c r="B765" s="150"/>
    </row>
    <row r="766" spans="2:2" x14ac:dyDescent="0.3">
      <c r="B766" s="150"/>
    </row>
    <row r="767" spans="2:2" x14ac:dyDescent="0.3">
      <c r="B767" s="150"/>
    </row>
    <row r="768" spans="2:2" x14ac:dyDescent="0.3">
      <c r="B768" s="150"/>
    </row>
    <row r="769" spans="2:2" x14ac:dyDescent="0.3">
      <c r="B769" s="150"/>
    </row>
    <row r="770" spans="2:2" x14ac:dyDescent="0.3">
      <c r="B770" s="150"/>
    </row>
    <row r="771" spans="2:2" x14ac:dyDescent="0.3">
      <c r="B771" s="150"/>
    </row>
    <row r="772" spans="2:2" x14ac:dyDescent="0.3">
      <c r="B772" s="150"/>
    </row>
    <row r="773" spans="2:2" x14ac:dyDescent="0.3">
      <c r="B773" s="150"/>
    </row>
    <row r="774" spans="2:2" x14ac:dyDescent="0.3">
      <c r="B774" s="150"/>
    </row>
    <row r="775" spans="2:2" x14ac:dyDescent="0.3">
      <c r="B775" s="150"/>
    </row>
    <row r="776" spans="2:2" x14ac:dyDescent="0.3">
      <c r="B776" s="150"/>
    </row>
    <row r="777" spans="2:2" x14ac:dyDescent="0.3">
      <c r="B777" s="150"/>
    </row>
    <row r="778" spans="2:2" x14ac:dyDescent="0.3">
      <c r="B778" s="150"/>
    </row>
    <row r="779" spans="2:2" x14ac:dyDescent="0.3">
      <c r="B779" s="150"/>
    </row>
    <row r="780" spans="2:2" x14ac:dyDescent="0.3">
      <c r="B780" s="150"/>
    </row>
    <row r="781" spans="2:2" x14ac:dyDescent="0.3">
      <c r="B781" s="150"/>
    </row>
    <row r="782" spans="2:2" x14ac:dyDescent="0.3">
      <c r="B782" s="150"/>
    </row>
    <row r="783" spans="2:2" x14ac:dyDescent="0.3">
      <c r="B783" s="150"/>
    </row>
    <row r="784" spans="2:2" x14ac:dyDescent="0.3">
      <c r="B784" s="150"/>
    </row>
    <row r="785" spans="2:2" x14ac:dyDescent="0.3">
      <c r="B785" s="150"/>
    </row>
    <row r="786" spans="2:2" x14ac:dyDescent="0.3">
      <c r="B786" s="150"/>
    </row>
    <row r="787" spans="2:2" x14ac:dyDescent="0.3">
      <c r="B787" s="150"/>
    </row>
    <row r="788" spans="2:2" x14ac:dyDescent="0.3">
      <c r="B788" s="150"/>
    </row>
    <row r="789" spans="2:2" x14ac:dyDescent="0.3">
      <c r="B789" s="150"/>
    </row>
    <row r="790" spans="2:2" x14ac:dyDescent="0.3">
      <c r="B790" s="150"/>
    </row>
    <row r="791" spans="2:2" x14ac:dyDescent="0.3">
      <c r="B791" s="150"/>
    </row>
    <row r="792" spans="2:2" x14ac:dyDescent="0.3">
      <c r="B792" s="150"/>
    </row>
    <row r="793" spans="2:2" x14ac:dyDescent="0.3">
      <c r="B793" s="150"/>
    </row>
    <row r="794" spans="2:2" x14ac:dyDescent="0.3">
      <c r="B794" s="150"/>
    </row>
    <row r="795" spans="2:2" x14ac:dyDescent="0.3">
      <c r="B795" s="150"/>
    </row>
    <row r="796" spans="2:2" x14ac:dyDescent="0.3">
      <c r="B796" s="150"/>
    </row>
    <row r="797" spans="2:2" x14ac:dyDescent="0.3">
      <c r="B797" s="150"/>
    </row>
    <row r="798" spans="2:2" x14ac:dyDescent="0.3">
      <c r="B798" s="150"/>
    </row>
    <row r="799" spans="2:2" x14ac:dyDescent="0.3">
      <c r="B799" s="150"/>
    </row>
    <row r="800" spans="2:2" x14ac:dyDescent="0.3">
      <c r="B800" s="150"/>
    </row>
    <row r="801" spans="2:2" x14ac:dyDescent="0.3">
      <c r="B801" s="150"/>
    </row>
    <row r="802" spans="2:2" x14ac:dyDescent="0.3">
      <c r="B802" s="150"/>
    </row>
    <row r="803" spans="2:2" x14ac:dyDescent="0.3">
      <c r="B803" s="150"/>
    </row>
    <row r="804" spans="2:2" x14ac:dyDescent="0.3">
      <c r="B804" s="150"/>
    </row>
    <row r="805" spans="2:2" x14ac:dyDescent="0.3">
      <c r="B805" s="150"/>
    </row>
    <row r="806" spans="2:2" x14ac:dyDescent="0.3">
      <c r="B806" s="150"/>
    </row>
    <row r="807" spans="2:2" x14ac:dyDescent="0.3">
      <c r="B807" s="150"/>
    </row>
    <row r="808" spans="2:2" x14ac:dyDescent="0.3">
      <c r="B808" s="150"/>
    </row>
    <row r="809" spans="2:2" x14ac:dyDescent="0.3">
      <c r="B809" s="150"/>
    </row>
    <row r="810" spans="2:2" x14ac:dyDescent="0.3">
      <c r="B810" s="150"/>
    </row>
    <row r="811" spans="2:2" x14ac:dyDescent="0.3">
      <c r="B811" s="150"/>
    </row>
    <row r="812" spans="2:2" x14ac:dyDescent="0.3">
      <c r="B812" s="150"/>
    </row>
    <row r="813" spans="2:2" x14ac:dyDescent="0.3">
      <c r="B813" s="150"/>
    </row>
    <row r="814" spans="2:2" x14ac:dyDescent="0.3">
      <c r="B814" s="150"/>
    </row>
    <row r="815" spans="2:2" x14ac:dyDescent="0.3">
      <c r="B815" s="150"/>
    </row>
    <row r="816" spans="2:2" x14ac:dyDescent="0.3">
      <c r="B816" s="150"/>
    </row>
    <row r="817" spans="2:2" x14ac:dyDescent="0.3">
      <c r="B817" s="150"/>
    </row>
    <row r="818" spans="2:2" x14ac:dyDescent="0.3">
      <c r="B818" s="150"/>
    </row>
    <row r="819" spans="2:2" x14ac:dyDescent="0.3">
      <c r="B819" s="150"/>
    </row>
    <row r="820" spans="2:2" x14ac:dyDescent="0.3">
      <c r="B820" s="150"/>
    </row>
    <row r="821" spans="2:2" x14ac:dyDescent="0.3">
      <c r="B821" s="150"/>
    </row>
    <row r="822" spans="2:2" x14ac:dyDescent="0.3">
      <c r="B822" s="150"/>
    </row>
    <row r="823" spans="2:2" x14ac:dyDescent="0.3">
      <c r="B823" s="150"/>
    </row>
    <row r="824" spans="2:2" x14ac:dyDescent="0.3">
      <c r="B824" s="150"/>
    </row>
    <row r="825" spans="2:2" x14ac:dyDescent="0.3">
      <c r="B825" s="150"/>
    </row>
    <row r="826" spans="2:2" x14ac:dyDescent="0.3">
      <c r="B826" s="150"/>
    </row>
    <row r="827" spans="2:2" x14ac:dyDescent="0.3">
      <c r="B827" s="150"/>
    </row>
    <row r="828" spans="2:2" x14ac:dyDescent="0.3">
      <c r="B828" s="150"/>
    </row>
    <row r="829" spans="2:2" x14ac:dyDescent="0.3">
      <c r="B829" s="150"/>
    </row>
    <row r="830" spans="2:2" x14ac:dyDescent="0.3">
      <c r="B830" s="150"/>
    </row>
    <row r="831" spans="2:2" x14ac:dyDescent="0.3">
      <c r="B831" s="150"/>
    </row>
    <row r="832" spans="2:2" x14ac:dyDescent="0.3">
      <c r="B832" s="150"/>
    </row>
    <row r="833" spans="2:2" x14ac:dyDescent="0.3">
      <c r="B833" s="150"/>
    </row>
    <row r="834" spans="2:2" x14ac:dyDescent="0.3">
      <c r="B834" s="150"/>
    </row>
    <row r="835" spans="2:2" x14ac:dyDescent="0.3">
      <c r="B835" s="150"/>
    </row>
    <row r="836" spans="2:2" x14ac:dyDescent="0.3">
      <c r="B836" s="150"/>
    </row>
    <row r="837" spans="2:2" x14ac:dyDescent="0.3">
      <c r="B837" s="150"/>
    </row>
    <row r="838" spans="2:2" x14ac:dyDescent="0.3">
      <c r="B838" s="150"/>
    </row>
    <row r="839" spans="2:2" x14ac:dyDescent="0.3">
      <c r="B839" s="150"/>
    </row>
    <row r="840" spans="2:2" x14ac:dyDescent="0.3">
      <c r="B840" s="150"/>
    </row>
    <row r="841" spans="2:2" x14ac:dyDescent="0.3">
      <c r="B841" s="150"/>
    </row>
    <row r="842" spans="2:2" x14ac:dyDescent="0.3">
      <c r="B842" s="150"/>
    </row>
    <row r="843" spans="2:2" x14ac:dyDescent="0.3">
      <c r="B843" s="150"/>
    </row>
    <row r="844" spans="2:2" x14ac:dyDescent="0.3">
      <c r="B844" s="150"/>
    </row>
    <row r="845" spans="2:2" x14ac:dyDescent="0.3">
      <c r="B845" s="150"/>
    </row>
    <row r="846" spans="2:2" x14ac:dyDescent="0.3">
      <c r="B846" s="150"/>
    </row>
    <row r="847" spans="2:2" x14ac:dyDescent="0.3">
      <c r="B847" s="150"/>
    </row>
    <row r="848" spans="2:2" x14ac:dyDescent="0.3">
      <c r="B848" s="150"/>
    </row>
    <row r="849" spans="2:2" x14ac:dyDescent="0.3">
      <c r="B849" s="150"/>
    </row>
    <row r="850" spans="2:2" x14ac:dyDescent="0.3">
      <c r="B850" s="150"/>
    </row>
    <row r="851" spans="2:2" x14ac:dyDescent="0.3">
      <c r="B851" s="150"/>
    </row>
    <row r="852" spans="2:2" x14ac:dyDescent="0.3">
      <c r="B852" s="150"/>
    </row>
    <row r="853" spans="2:2" x14ac:dyDescent="0.3">
      <c r="B853" s="150"/>
    </row>
    <row r="854" spans="2:2" x14ac:dyDescent="0.3">
      <c r="B854" s="150"/>
    </row>
    <row r="855" spans="2:2" x14ac:dyDescent="0.3">
      <c r="B855" s="150"/>
    </row>
    <row r="856" spans="2:2" x14ac:dyDescent="0.3">
      <c r="B856" s="150"/>
    </row>
    <row r="857" spans="2:2" x14ac:dyDescent="0.3">
      <c r="B857" s="150"/>
    </row>
    <row r="858" spans="2:2" x14ac:dyDescent="0.3">
      <c r="B858" s="150"/>
    </row>
    <row r="859" spans="2:2" x14ac:dyDescent="0.3">
      <c r="B859" s="150"/>
    </row>
    <row r="860" spans="2:2" x14ac:dyDescent="0.3">
      <c r="B860" s="150"/>
    </row>
    <row r="861" spans="2:2" x14ac:dyDescent="0.3">
      <c r="B861" s="150"/>
    </row>
    <row r="862" spans="2:2" x14ac:dyDescent="0.3">
      <c r="B862" s="150"/>
    </row>
    <row r="863" spans="2:2" x14ac:dyDescent="0.3">
      <c r="B863" s="150"/>
    </row>
    <row r="864" spans="2:2" x14ac:dyDescent="0.3">
      <c r="B864" s="150"/>
    </row>
    <row r="865" spans="2:2" x14ac:dyDescent="0.3">
      <c r="B865" s="150"/>
    </row>
    <row r="866" spans="2:2" x14ac:dyDescent="0.3">
      <c r="B866" s="150"/>
    </row>
    <row r="867" spans="2:2" x14ac:dyDescent="0.3">
      <c r="B867" s="150"/>
    </row>
    <row r="868" spans="2:2" x14ac:dyDescent="0.3">
      <c r="B868" s="150"/>
    </row>
    <row r="869" spans="2:2" x14ac:dyDescent="0.3">
      <c r="B869" s="150"/>
    </row>
    <row r="870" spans="2:2" x14ac:dyDescent="0.3">
      <c r="B870" s="150"/>
    </row>
    <row r="871" spans="2:2" x14ac:dyDescent="0.3">
      <c r="B871" s="150"/>
    </row>
    <row r="872" spans="2:2" x14ac:dyDescent="0.3">
      <c r="B872" s="150"/>
    </row>
    <row r="873" spans="2:2" x14ac:dyDescent="0.3">
      <c r="B873" s="150"/>
    </row>
    <row r="874" spans="2:2" x14ac:dyDescent="0.3">
      <c r="B874" s="150"/>
    </row>
    <row r="875" spans="2:2" x14ac:dyDescent="0.3">
      <c r="B875" s="150"/>
    </row>
    <row r="876" spans="2:2" x14ac:dyDescent="0.3">
      <c r="B876" s="150"/>
    </row>
    <row r="877" spans="2:2" x14ac:dyDescent="0.3">
      <c r="B877" s="150"/>
    </row>
    <row r="878" spans="2:2" x14ac:dyDescent="0.3">
      <c r="B878" s="150"/>
    </row>
    <row r="879" spans="2:2" x14ac:dyDescent="0.3">
      <c r="B879" s="150"/>
    </row>
    <row r="880" spans="2:2" x14ac:dyDescent="0.3">
      <c r="B880" s="150"/>
    </row>
    <row r="881" spans="2:2" x14ac:dyDescent="0.3">
      <c r="B881" s="150"/>
    </row>
    <row r="882" spans="2:2" x14ac:dyDescent="0.3">
      <c r="B882" s="150"/>
    </row>
    <row r="883" spans="2:2" x14ac:dyDescent="0.3">
      <c r="B883" s="150"/>
    </row>
    <row r="884" spans="2:2" x14ac:dyDescent="0.3">
      <c r="B884" s="150"/>
    </row>
    <row r="885" spans="2:2" x14ac:dyDescent="0.3">
      <c r="B885" s="150"/>
    </row>
    <row r="886" spans="2:2" x14ac:dyDescent="0.3">
      <c r="B886" s="150"/>
    </row>
    <row r="887" spans="2:2" x14ac:dyDescent="0.3">
      <c r="B887" s="150"/>
    </row>
    <row r="888" spans="2:2" x14ac:dyDescent="0.3">
      <c r="B888" s="150"/>
    </row>
    <row r="889" spans="2:2" x14ac:dyDescent="0.3">
      <c r="B889" s="150"/>
    </row>
    <row r="890" spans="2:2" x14ac:dyDescent="0.3">
      <c r="B890" s="150"/>
    </row>
    <row r="891" spans="2:2" x14ac:dyDescent="0.3">
      <c r="B891" s="150"/>
    </row>
    <row r="892" spans="2:2" x14ac:dyDescent="0.3">
      <c r="B892" s="150"/>
    </row>
    <row r="893" spans="2:2" x14ac:dyDescent="0.3">
      <c r="B893" s="150"/>
    </row>
    <row r="894" spans="2:2" x14ac:dyDescent="0.3">
      <c r="B894" s="150"/>
    </row>
    <row r="895" spans="2:2" x14ac:dyDescent="0.3">
      <c r="B895" s="150"/>
    </row>
    <row r="896" spans="2:2" x14ac:dyDescent="0.3">
      <c r="B896" s="150"/>
    </row>
    <row r="897" spans="2:2" x14ac:dyDescent="0.3">
      <c r="B897" s="150"/>
    </row>
    <row r="898" spans="2:2" x14ac:dyDescent="0.3">
      <c r="B898" s="150"/>
    </row>
    <row r="899" spans="2:2" x14ac:dyDescent="0.3">
      <c r="B899" s="150"/>
    </row>
    <row r="900" spans="2:2" x14ac:dyDescent="0.3">
      <c r="B900" s="150"/>
    </row>
    <row r="901" spans="2:2" x14ac:dyDescent="0.3">
      <c r="B901" s="150"/>
    </row>
    <row r="902" spans="2:2" x14ac:dyDescent="0.3">
      <c r="B902" s="150"/>
    </row>
    <row r="903" spans="2:2" x14ac:dyDescent="0.3">
      <c r="B903" s="150"/>
    </row>
    <row r="904" spans="2:2" x14ac:dyDescent="0.3">
      <c r="B904" s="150"/>
    </row>
    <row r="905" spans="2:2" x14ac:dyDescent="0.3">
      <c r="B905" s="150"/>
    </row>
    <row r="906" spans="2:2" x14ac:dyDescent="0.3">
      <c r="B906" s="150"/>
    </row>
    <row r="907" spans="2:2" x14ac:dyDescent="0.3">
      <c r="B907" s="150"/>
    </row>
    <row r="908" spans="2:2" x14ac:dyDescent="0.3">
      <c r="B908" s="150"/>
    </row>
    <row r="909" spans="2:2" x14ac:dyDescent="0.3">
      <c r="B909" s="150"/>
    </row>
    <row r="910" spans="2:2" x14ac:dyDescent="0.3">
      <c r="B910" s="150"/>
    </row>
    <row r="911" spans="2:2" x14ac:dyDescent="0.3">
      <c r="B911" s="150"/>
    </row>
    <row r="912" spans="2:2" x14ac:dyDescent="0.3">
      <c r="B912" s="150"/>
    </row>
    <row r="913" spans="2:2" x14ac:dyDescent="0.3">
      <c r="B913" s="150"/>
    </row>
    <row r="914" spans="2:2" x14ac:dyDescent="0.3">
      <c r="B914" s="150"/>
    </row>
    <row r="915" spans="2:2" x14ac:dyDescent="0.3">
      <c r="B915" s="150"/>
    </row>
    <row r="916" spans="2:2" x14ac:dyDescent="0.3">
      <c r="B916" s="150"/>
    </row>
    <row r="917" spans="2:2" x14ac:dyDescent="0.3">
      <c r="B917" s="150"/>
    </row>
    <row r="918" spans="2:2" x14ac:dyDescent="0.3">
      <c r="B918" s="150"/>
    </row>
    <row r="919" spans="2:2" x14ac:dyDescent="0.3">
      <c r="B919" s="150"/>
    </row>
    <row r="920" spans="2:2" x14ac:dyDescent="0.3">
      <c r="B920" s="150"/>
    </row>
    <row r="921" spans="2:2" x14ac:dyDescent="0.3">
      <c r="B921" s="150"/>
    </row>
    <row r="922" spans="2:2" x14ac:dyDescent="0.3">
      <c r="B922" s="150"/>
    </row>
    <row r="923" spans="2:2" x14ac:dyDescent="0.3">
      <c r="B923" s="150"/>
    </row>
    <row r="924" spans="2:2" x14ac:dyDescent="0.3">
      <c r="B924" s="150"/>
    </row>
    <row r="925" spans="2:2" x14ac:dyDescent="0.3">
      <c r="B925" s="150"/>
    </row>
    <row r="926" spans="2:2" x14ac:dyDescent="0.3">
      <c r="B926" s="150"/>
    </row>
    <row r="927" spans="2:2" x14ac:dyDescent="0.3">
      <c r="B927" s="150"/>
    </row>
    <row r="928" spans="2:2" x14ac:dyDescent="0.3">
      <c r="B928" s="150"/>
    </row>
    <row r="929" spans="2:2" x14ac:dyDescent="0.3">
      <c r="B929" s="150"/>
    </row>
    <row r="930" spans="2:2" x14ac:dyDescent="0.3">
      <c r="B930" s="150"/>
    </row>
    <row r="931" spans="2:2" x14ac:dyDescent="0.3">
      <c r="B931" s="150"/>
    </row>
    <row r="932" spans="2:2" x14ac:dyDescent="0.3">
      <c r="B932" s="150"/>
    </row>
    <row r="933" spans="2:2" x14ac:dyDescent="0.3">
      <c r="B933" s="150"/>
    </row>
    <row r="934" spans="2:2" x14ac:dyDescent="0.3">
      <c r="B934" s="150"/>
    </row>
    <row r="935" spans="2:2" x14ac:dyDescent="0.3">
      <c r="B935" s="150"/>
    </row>
    <row r="936" spans="2:2" x14ac:dyDescent="0.3">
      <c r="B936" s="150"/>
    </row>
    <row r="937" spans="2:2" x14ac:dyDescent="0.3">
      <c r="B937" s="150"/>
    </row>
    <row r="938" spans="2:2" x14ac:dyDescent="0.3">
      <c r="B938" s="150"/>
    </row>
    <row r="939" spans="2:2" x14ac:dyDescent="0.3">
      <c r="B939" s="150"/>
    </row>
    <row r="940" spans="2:2" x14ac:dyDescent="0.3">
      <c r="B940" s="150"/>
    </row>
    <row r="941" spans="2:2" x14ac:dyDescent="0.3">
      <c r="B941" s="150"/>
    </row>
    <row r="942" spans="2:2" x14ac:dyDescent="0.3">
      <c r="B942" s="150"/>
    </row>
    <row r="943" spans="2:2" x14ac:dyDescent="0.3">
      <c r="B943" s="150"/>
    </row>
    <row r="944" spans="2:2" x14ac:dyDescent="0.3">
      <c r="B944" s="150"/>
    </row>
    <row r="945" spans="2:2" x14ac:dyDescent="0.3">
      <c r="B945" s="150"/>
    </row>
    <row r="946" spans="2:2" x14ac:dyDescent="0.3">
      <c r="B946" s="150"/>
    </row>
    <row r="947" spans="2:2" x14ac:dyDescent="0.3">
      <c r="B947" s="150"/>
    </row>
    <row r="948" spans="2:2" x14ac:dyDescent="0.3">
      <c r="B948" s="150"/>
    </row>
    <row r="949" spans="2:2" x14ac:dyDescent="0.3">
      <c r="B949" s="150"/>
    </row>
    <row r="950" spans="2:2" x14ac:dyDescent="0.3">
      <c r="B950" s="150"/>
    </row>
    <row r="951" spans="2:2" x14ac:dyDescent="0.3">
      <c r="B951" s="150"/>
    </row>
    <row r="952" spans="2:2" x14ac:dyDescent="0.3">
      <c r="B952" s="150"/>
    </row>
    <row r="953" spans="2:2" x14ac:dyDescent="0.3">
      <c r="B953" s="150"/>
    </row>
    <row r="954" spans="2:2" x14ac:dyDescent="0.3">
      <c r="B954" s="150"/>
    </row>
    <row r="955" spans="2:2" x14ac:dyDescent="0.3">
      <c r="B955" s="150"/>
    </row>
    <row r="956" spans="2:2" x14ac:dyDescent="0.3">
      <c r="B956" s="150"/>
    </row>
    <row r="957" spans="2:2" x14ac:dyDescent="0.3">
      <c r="B957" s="150"/>
    </row>
    <row r="958" spans="2:2" x14ac:dyDescent="0.3">
      <c r="B958" s="150"/>
    </row>
    <row r="959" spans="2:2" x14ac:dyDescent="0.3">
      <c r="B959" s="150"/>
    </row>
    <row r="960" spans="2:2" x14ac:dyDescent="0.3">
      <c r="B960" s="150"/>
    </row>
    <row r="961" spans="2:2" x14ac:dyDescent="0.3">
      <c r="B961" s="150"/>
    </row>
    <row r="962" spans="2:2" x14ac:dyDescent="0.3">
      <c r="B962" s="150"/>
    </row>
    <row r="963" spans="2:2" x14ac:dyDescent="0.3">
      <c r="B963" s="150"/>
    </row>
    <row r="964" spans="2:2" x14ac:dyDescent="0.3">
      <c r="B964" s="150"/>
    </row>
    <row r="965" spans="2:2" x14ac:dyDescent="0.3">
      <c r="B965" s="150"/>
    </row>
    <row r="966" spans="2:2" x14ac:dyDescent="0.3">
      <c r="B966" s="150"/>
    </row>
    <row r="967" spans="2:2" x14ac:dyDescent="0.3">
      <c r="B967" s="150"/>
    </row>
    <row r="968" spans="2:2" x14ac:dyDescent="0.3">
      <c r="B968" s="150"/>
    </row>
    <row r="969" spans="2:2" x14ac:dyDescent="0.3">
      <c r="B969" s="150"/>
    </row>
    <row r="970" spans="2:2" x14ac:dyDescent="0.3">
      <c r="B970" s="150"/>
    </row>
    <row r="971" spans="2:2" x14ac:dyDescent="0.3">
      <c r="B971" s="150"/>
    </row>
    <row r="972" spans="2:2" x14ac:dyDescent="0.3">
      <c r="B972" s="150"/>
    </row>
    <row r="973" spans="2:2" x14ac:dyDescent="0.3">
      <c r="B973" s="150"/>
    </row>
    <row r="974" spans="2:2" x14ac:dyDescent="0.3">
      <c r="B974" s="150"/>
    </row>
    <row r="975" spans="2:2" x14ac:dyDescent="0.3">
      <c r="B975" s="150"/>
    </row>
    <row r="976" spans="2:2" x14ac:dyDescent="0.3">
      <c r="B976" s="150"/>
    </row>
    <row r="977" spans="2:2" x14ac:dyDescent="0.3">
      <c r="B977" s="150"/>
    </row>
    <row r="978" spans="2:2" x14ac:dyDescent="0.3">
      <c r="B978" s="150"/>
    </row>
    <row r="979" spans="2:2" x14ac:dyDescent="0.3">
      <c r="B979" s="150"/>
    </row>
    <row r="980" spans="2:2" x14ac:dyDescent="0.3">
      <c r="B980" s="150"/>
    </row>
    <row r="981" spans="2:2" x14ac:dyDescent="0.3">
      <c r="B981" s="150"/>
    </row>
    <row r="982" spans="2:2" x14ac:dyDescent="0.3">
      <c r="B982" s="150"/>
    </row>
    <row r="983" spans="2:2" x14ac:dyDescent="0.3">
      <c r="B983" s="150"/>
    </row>
    <row r="984" spans="2:2" x14ac:dyDescent="0.3">
      <c r="B984" s="150"/>
    </row>
    <row r="985" spans="2:2" x14ac:dyDescent="0.3">
      <c r="B985" s="150"/>
    </row>
    <row r="986" spans="2:2" x14ac:dyDescent="0.3">
      <c r="B986" s="150"/>
    </row>
    <row r="987" spans="2:2" x14ac:dyDescent="0.3">
      <c r="B987" s="150"/>
    </row>
    <row r="988" spans="2:2" x14ac:dyDescent="0.3">
      <c r="B988" s="150"/>
    </row>
    <row r="989" spans="2:2" x14ac:dyDescent="0.3">
      <c r="B989" s="150"/>
    </row>
    <row r="990" spans="2:2" x14ac:dyDescent="0.3">
      <c r="B990" s="150"/>
    </row>
    <row r="991" spans="2:2" x14ac:dyDescent="0.3">
      <c r="B991" s="150"/>
    </row>
    <row r="992" spans="2:2" x14ac:dyDescent="0.3">
      <c r="B992" s="150"/>
    </row>
    <row r="993" spans="2:2" x14ac:dyDescent="0.3">
      <c r="B993" s="150"/>
    </row>
    <row r="994" spans="2:2" x14ac:dyDescent="0.3">
      <c r="B994" s="150"/>
    </row>
    <row r="995" spans="2:2" x14ac:dyDescent="0.3">
      <c r="B995" s="150"/>
    </row>
    <row r="996" spans="2:2" x14ac:dyDescent="0.3">
      <c r="B996" s="150"/>
    </row>
    <row r="997" spans="2:2" x14ac:dyDescent="0.3">
      <c r="B997" s="150"/>
    </row>
    <row r="998" spans="2:2" x14ac:dyDescent="0.3">
      <c r="B998" s="150"/>
    </row>
    <row r="999" spans="2:2" x14ac:dyDescent="0.3">
      <c r="B999" s="150"/>
    </row>
    <row r="1000" spans="2:2" x14ac:dyDescent="0.3">
      <c r="B1000" s="150"/>
    </row>
    <row r="1001" spans="2:2" x14ac:dyDescent="0.3">
      <c r="B1001" s="150"/>
    </row>
    <row r="1002" spans="2:2" x14ac:dyDescent="0.3">
      <c r="B1002" s="150"/>
    </row>
    <row r="1003" spans="2:2" x14ac:dyDescent="0.3">
      <c r="B1003" s="150"/>
    </row>
    <row r="1004" spans="2:2" x14ac:dyDescent="0.3">
      <c r="B1004" s="150"/>
    </row>
    <row r="1005" spans="2:2" x14ac:dyDescent="0.3">
      <c r="B1005" s="150"/>
    </row>
    <row r="1006" spans="2:2" x14ac:dyDescent="0.3">
      <c r="B1006" s="150"/>
    </row>
    <row r="1007" spans="2:2" x14ac:dyDescent="0.3">
      <c r="B1007" s="150"/>
    </row>
    <row r="1008" spans="2:2" x14ac:dyDescent="0.3">
      <c r="B1008" s="150"/>
    </row>
    <row r="1009" spans="2:2" x14ac:dyDescent="0.3">
      <c r="B1009" s="150"/>
    </row>
    <row r="1010" spans="2:2" x14ac:dyDescent="0.3">
      <c r="B1010" s="150"/>
    </row>
    <row r="1011" spans="2:2" x14ac:dyDescent="0.3">
      <c r="B1011" s="150"/>
    </row>
    <row r="1012" spans="2:2" x14ac:dyDescent="0.3">
      <c r="B1012" s="150"/>
    </row>
    <row r="1013" spans="2:2" x14ac:dyDescent="0.3">
      <c r="B1013" s="150"/>
    </row>
    <row r="1014" spans="2:2" x14ac:dyDescent="0.3">
      <c r="B1014" s="150"/>
    </row>
    <row r="1015" spans="2:2" x14ac:dyDescent="0.3">
      <c r="B1015" s="150"/>
    </row>
    <row r="1016" spans="2:2" x14ac:dyDescent="0.3">
      <c r="B1016" s="150"/>
    </row>
    <row r="1017" spans="2:2" x14ac:dyDescent="0.3">
      <c r="B1017" s="150"/>
    </row>
    <row r="1018" spans="2:2" x14ac:dyDescent="0.3">
      <c r="B1018" s="150"/>
    </row>
    <row r="1019" spans="2:2" x14ac:dyDescent="0.3">
      <c r="B1019" s="150"/>
    </row>
    <row r="1020" spans="2:2" x14ac:dyDescent="0.3">
      <c r="B1020" s="150"/>
    </row>
    <row r="1021" spans="2:2" x14ac:dyDescent="0.3">
      <c r="B1021" s="150"/>
    </row>
    <row r="1022" spans="2:2" x14ac:dyDescent="0.3">
      <c r="B1022" s="150"/>
    </row>
    <row r="1023" spans="2:2" x14ac:dyDescent="0.3">
      <c r="B1023" s="150"/>
    </row>
    <row r="1024" spans="2:2" x14ac:dyDescent="0.3">
      <c r="B1024" s="150"/>
    </row>
    <row r="1025" spans="2:2" x14ac:dyDescent="0.3">
      <c r="B1025" s="150"/>
    </row>
    <row r="1026" spans="2:2" x14ac:dyDescent="0.3">
      <c r="B1026" s="150"/>
    </row>
    <row r="1027" spans="2:2" x14ac:dyDescent="0.3">
      <c r="B1027" s="150"/>
    </row>
    <row r="1028" spans="2:2" x14ac:dyDescent="0.3">
      <c r="B1028" s="150"/>
    </row>
    <row r="1029" spans="2:2" x14ac:dyDescent="0.3">
      <c r="B1029" s="150"/>
    </row>
    <row r="1030" spans="2:2" x14ac:dyDescent="0.3">
      <c r="B1030" s="150"/>
    </row>
    <row r="1031" spans="2:2" x14ac:dyDescent="0.3">
      <c r="B1031" s="150"/>
    </row>
    <row r="1032" spans="2:2" x14ac:dyDescent="0.3">
      <c r="B1032" s="150"/>
    </row>
    <row r="1033" spans="2:2" x14ac:dyDescent="0.3">
      <c r="B1033" s="150"/>
    </row>
    <row r="1034" spans="2:2" x14ac:dyDescent="0.3">
      <c r="B1034" s="150"/>
    </row>
    <row r="1035" spans="2:2" x14ac:dyDescent="0.3">
      <c r="B1035" s="150"/>
    </row>
    <row r="1036" spans="2:2" x14ac:dyDescent="0.3">
      <c r="B1036" s="150"/>
    </row>
    <row r="1037" spans="2:2" x14ac:dyDescent="0.3">
      <c r="B1037" s="150"/>
    </row>
    <row r="1038" spans="2:2" x14ac:dyDescent="0.3">
      <c r="B1038" s="150"/>
    </row>
    <row r="1039" spans="2:2" x14ac:dyDescent="0.3">
      <c r="B1039" s="150"/>
    </row>
    <row r="1040" spans="2:2" x14ac:dyDescent="0.3">
      <c r="B1040" s="150"/>
    </row>
    <row r="1041" spans="2:2" x14ac:dyDescent="0.3">
      <c r="B1041" s="150"/>
    </row>
    <row r="1042" spans="2:2" x14ac:dyDescent="0.3">
      <c r="B1042" s="150"/>
    </row>
    <row r="1043" spans="2:2" x14ac:dyDescent="0.3">
      <c r="B1043" s="150"/>
    </row>
    <row r="1044" spans="2:2" x14ac:dyDescent="0.3">
      <c r="B1044" s="150"/>
    </row>
    <row r="1045" spans="2:2" x14ac:dyDescent="0.3">
      <c r="B1045" s="150"/>
    </row>
    <row r="1046" spans="2:2" x14ac:dyDescent="0.3">
      <c r="B1046" s="150"/>
    </row>
    <row r="1047" spans="2:2" x14ac:dyDescent="0.3">
      <c r="B1047" s="150"/>
    </row>
    <row r="1048" spans="2:2" x14ac:dyDescent="0.3">
      <c r="B1048" s="150"/>
    </row>
    <row r="1049" spans="2:2" x14ac:dyDescent="0.3">
      <c r="B1049" s="150"/>
    </row>
    <row r="1050" spans="2:2" x14ac:dyDescent="0.3">
      <c r="B1050" s="150"/>
    </row>
    <row r="1051" spans="2:2" x14ac:dyDescent="0.3">
      <c r="B1051" s="150"/>
    </row>
    <row r="1052" spans="2:2" x14ac:dyDescent="0.3">
      <c r="B1052" s="150"/>
    </row>
    <row r="1053" spans="2:2" x14ac:dyDescent="0.3">
      <c r="B1053" s="150"/>
    </row>
    <row r="1054" spans="2:2" x14ac:dyDescent="0.3">
      <c r="B1054" s="150"/>
    </row>
    <row r="1055" spans="2:2" x14ac:dyDescent="0.3">
      <c r="B1055" s="150"/>
    </row>
    <row r="1056" spans="2:2" x14ac:dyDescent="0.3">
      <c r="B1056" s="150"/>
    </row>
    <row r="1057" spans="2:2" x14ac:dyDescent="0.3">
      <c r="B1057" s="150"/>
    </row>
    <row r="1058" spans="2:2" x14ac:dyDescent="0.3">
      <c r="B1058" s="150"/>
    </row>
    <row r="1059" spans="2:2" x14ac:dyDescent="0.3">
      <c r="B1059" s="150"/>
    </row>
    <row r="1060" spans="2:2" x14ac:dyDescent="0.3">
      <c r="B1060" s="150"/>
    </row>
    <row r="1061" spans="2:2" x14ac:dyDescent="0.3">
      <c r="B1061" s="150"/>
    </row>
    <row r="1062" spans="2:2" x14ac:dyDescent="0.3">
      <c r="B1062" s="150"/>
    </row>
    <row r="1063" spans="2:2" x14ac:dyDescent="0.3">
      <c r="B1063" s="150"/>
    </row>
    <row r="1064" spans="2:2" x14ac:dyDescent="0.3">
      <c r="B1064" s="150"/>
    </row>
    <row r="1065" spans="2:2" x14ac:dyDescent="0.3">
      <c r="B1065" s="150"/>
    </row>
    <row r="1066" spans="2:2" x14ac:dyDescent="0.3">
      <c r="B1066" s="150"/>
    </row>
    <row r="1067" spans="2:2" x14ac:dyDescent="0.3">
      <c r="B1067" s="150"/>
    </row>
    <row r="1068" spans="2:2" x14ac:dyDescent="0.3">
      <c r="B1068" s="150"/>
    </row>
    <row r="1069" spans="2:2" x14ac:dyDescent="0.3">
      <c r="B1069" s="150"/>
    </row>
    <row r="1070" spans="2:2" x14ac:dyDescent="0.3">
      <c r="B1070" s="150"/>
    </row>
    <row r="1071" spans="2:2" x14ac:dyDescent="0.3">
      <c r="B1071" s="150"/>
    </row>
    <row r="1072" spans="2:2" x14ac:dyDescent="0.3">
      <c r="B1072" s="150"/>
    </row>
    <row r="1073" spans="2:2" x14ac:dyDescent="0.3">
      <c r="B1073" s="150"/>
    </row>
    <row r="1074" spans="2:2" x14ac:dyDescent="0.3">
      <c r="B1074" s="150"/>
    </row>
    <row r="1075" spans="2:2" x14ac:dyDescent="0.3">
      <c r="B1075" s="150"/>
    </row>
    <row r="1076" spans="2:2" x14ac:dyDescent="0.3">
      <c r="B1076" s="150"/>
    </row>
    <row r="1077" spans="2:2" x14ac:dyDescent="0.3">
      <c r="B1077" s="150"/>
    </row>
    <row r="1078" spans="2:2" x14ac:dyDescent="0.3">
      <c r="B1078" s="150"/>
    </row>
    <row r="1079" spans="2:2" x14ac:dyDescent="0.3">
      <c r="B1079" s="150"/>
    </row>
    <row r="1080" spans="2:2" x14ac:dyDescent="0.3">
      <c r="B1080" s="150"/>
    </row>
    <row r="1081" spans="2:2" x14ac:dyDescent="0.3">
      <c r="B1081" s="150"/>
    </row>
    <row r="1082" spans="2:2" x14ac:dyDescent="0.3">
      <c r="B1082" s="150"/>
    </row>
    <row r="1083" spans="2:2" x14ac:dyDescent="0.3">
      <c r="B1083" s="150"/>
    </row>
    <row r="1084" spans="2:2" x14ac:dyDescent="0.3">
      <c r="B1084" s="150"/>
    </row>
    <row r="1085" spans="2:2" x14ac:dyDescent="0.3">
      <c r="B1085" s="150"/>
    </row>
    <row r="1086" spans="2:2" x14ac:dyDescent="0.3">
      <c r="B1086" s="150"/>
    </row>
    <row r="1087" spans="2:2" x14ac:dyDescent="0.3">
      <c r="B1087" s="150"/>
    </row>
    <row r="1088" spans="2:2" x14ac:dyDescent="0.3">
      <c r="B1088" s="150"/>
    </row>
    <row r="1089" spans="2:2" x14ac:dyDescent="0.3">
      <c r="B1089" s="150"/>
    </row>
    <row r="1090" spans="2:2" x14ac:dyDescent="0.3">
      <c r="B1090" s="150"/>
    </row>
    <row r="1091" spans="2:2" x14ac:dyDescent="0.3">
      <c r="B1091" s="150"/>
    </row>
    <row r="1092" spans="2:2" x14ac:dyDescent="0.3">
      <c r="B1092" s="150"/>
    </row>
    <row r="1093" spans="2:2" x14ac:dyDescent="0.3">
      <c r="B1093" s="150"/>
    </row>
    <row r="1094" spans="2:2" x14ac:dyDescent="0.3">
      <c r="B1094" s="150"/>
    </row>
    <row r="1095" spans="2:2" x14ac:dyDescent="0.3">
      <c r="B1095" s="150"/>
    </row>
    <row r="1096" spans="2:2" x14ac:dyDescent="0.3">
      <c r="B1096" s="150"/>
    </row>
    <row r="1097" spans="2:2" x14ac:dyDescent="0.3">
      <c r="B1097" s="150"/>
    </row>
    <row r="1098" spans="2:2" x14ac:dyDescent="0.3">
      <c r="B1098" s="150"/>
    </row>
    <row r="1099" spans="2:2" x14ac:dyDescent="0.3">
      <c r="B1099" s="150"/>
    </row>
    <row r="1100" spans="2:2" x14ac:dyDescent="0.3">
      <c r="B1100" s="150"/>
    </row>
    <row r="1101" spans="2:2" x14ac:dyDescent="0.3">
      <c r="B1101" s="150"/>
    </row>
    <row r="1102" spans="2:2" x14ac:dyDescent="0.3">
      <c r="B1102" s="150"/>
    </row>
    <row r="1103" spans="2:2" x14ac:dyDescent="0.3">
      <c r="B1103" s="150"/>
    </row>
    <row r="1104" spans="2:2" x14ac:dyDescent="0.3">
      <c r="B1104" s="150"/>
    </row>
    <row r="1105" spans="2:2" x14ac:dyDescent="0.3">
      <c r="B1105" s="150"/>
    </row>
    <row r="1106" spans="2:2" x14ac:dyDescent="0.3">
      <c r="B1106" s="150"/>
    </row>
    <row r="1107" spans="2:2" x14ac:dyDescent="0.3">
      <c r="B1107" s="150"/>
    </row>
    <row r="1108" spans="2:2" x14ac:dyDescent="0.3">
      <c r="B1108" s="150"/>
    </row>
    <row r="1109" spans="2:2" x14ac:dyDescent="0.3">
      <c r="B1109" s="150"/>
    </row>
    <row r="1110" spans="2:2" x14ac:dyDescent="0.3">
      <c r="B1110" s="150"/>
    </row>
    <row r="1111" spans="2:2" x14ac:dyDescent="0.3">
      <c r="B1111" s="150"/>
    </row>
    <row r="1112" spans="2:2" x14ac:dyDescent="0.3">
      <c r="B1112" s="150"/>
    </row>
    <row r="1113" spans="2:2" x14ac:dyDescent="0.3">
      <c r="B1113" s="150"/>
    </row>
    <row r="1114" spans="2:2" x14ac:dyDescent="0.3">
      <c r="B1114" s="150"/>
    </row>
    <row r="1115" spans="2:2" x14ac:dyDescent="0.3">
      <c r="B1115" s="150"/>
    </row>
    <row r="1116" spans="2:2" x14ac:dyDescent="0.3">
      <c r="B1116" s="150"/>
    </row>
    <row r="1117" spans="2:2" x14ac:dyDescent="0.3">
      <c r="B1117" s="150"/>
    </row>
    <row r="1118" spans="2:2" x14ac:dyDescent="0.3">
      <c r="B1118" s="150"/>
    </row>
    <row r="1119" spans="2:2" x14ac:dyDescent="0.3">
      <c r="B1119" s="150"/>
    </row>
    <row r="1120" spans="2:2" x14ac:dyDescent="0.3">
      <c r="B1120" s="150"/>
    </row>
    <row r="1121" spans="2:2" x14ac:dyDescent="0.3">
      <c r="B1121" s="150"/>
    </row>
    <row r="1122" spans="2:2" x14ac:dyDescent="0.3">
      <c r="B1122" s="150"/>
    </row>
    <row r="1123" spans="2:2" x14ac:dyDescent="0.3">
      <c r="B1123" s="150"/>
    </row>
    <row r="1124" spans="2:2" x14ac:dyDescent="0.3">
      <c r="B1124" s="150"/>
    </row>
    <row r="1125" spans="2:2" x14ac:dyDescent="0.3">
      <c r="B1125" s="150"/>
    </row>
    <row r="1126" spans="2:2" x14ac:dyDescent="0.3">
      <c r="B1126" s="150"/>
    </row>
    <row r="1127" spans="2:2" x14ac:dyDescent="0.3">
      <c r="B1127" s="150"/>
    </row>
    <row r="1128" spans="2:2" x14ac:dyDescent="0.3">
      <c r="B1128" s="150"/>
    </row>
    <row r="1129" spans="2:2" x14ac:dyDescent="0.3">
      <c r="B1129" s="150"/>
    </row>
    <row r="1130" spans="2:2" x14ac:dyDescent="0.3">
      <c r="B1130" s="150"/>
    </row>
    <row r="1131" spans="2:2" x14ac:dyDescent="0.3">
      <c r="B1131" s="150"/>
    </row>
    <row r="1132" spans="2:2" x14ac:dyDescent="0.3">
      <c r="B1132" s="150"/>
    </row>
    <row r="1133" spans="2:2" x14ac:dyDescent="0.3">
      <c r="B1133" s="150"/>
    </row>
    <row r="1134" spans="2:2" x14ac:dyDescent="0.3">
      <c r="B1134" s="150"/>
    </row>
    <row r="1135" spans="2:2" x14ac:dyDescent="0.3">
      <c r="B1135" s="150"/>
    </row>
    <row r="1136" spans="2:2" x14ac:dyDescent="0.3">
      <c r="B1136" s="150"/>
    </row>
    <row r="1137" spans="2:2" x14ac:dyDescent="0.3">
      <c r="B1137" s="150"/>
    </row>
    <row r="1138" spans="2:2" x14ac:dyDescent="0.3">
      <c r="B1138" s="150"/>
    </row>
    <row r="1139" spans="2:2" x14ac:dyDescent="0.3">
      <c r="B1139" s="150"/>
    </row>
    <row r="1140" spans="2:2" x14ac:dyDescent="0.3">
      <c r="B1140" s="150"/>
    </row>
    <row r="1141" spans="2:2" x14ac:dyDescent="0.3">
      <c r="B1141" s="150"/>
    </row>
    <row r="1142" spans="2:2" x14ac:dyDescent="0.3">
      <c r="B1142" s="150"/>
    </row>
    <row r="1143" spans="2:2" x14ac:dyDescent="0.3">
      <c r="B1143" s="150"/>
    </row>
    <row r="1144" spans="2:2" x14ac:dyDescent="0.3">
      <c r="B1144" s="150"/>
    </row>
    <row r="1145" spans="2:2" x14ac:dyDescent="0.3">
      <c r="B1145" s="150"/>
    </row>
    <row r="1146" spans="2:2" x14ac:dyDescent="0.3">
      <c r="B1146" s="150"/>
    </row>
    <row r="1147" spans="2:2" x14ac:dyDescent="0.3">
      <c r="B1147" s="150"/>
    </row>
    <row r="1148" spans="2:2" x14ac:dyDescent="0.3">
      <c r="B1148" s="150"/>
    </row>
    <row r="1149" spans="2:2" x14ac:dyDescent="0.3">
      <c r="B1149" s="150"/>
    </row>
    <row r="1150" spans="2:2" x14ac:dyDescent="0.3">
      <c r="B1150" s="150"/>
    </row>
    <row r="1151" spans="2:2" x14ac:dyDescent="0.3">
      <c r="B1151" s="150"/>
    </row>
    <row r="1152" spans="2:2" x14ac:dyDescent="0.3">
      <c r="B1152" s="150"/>
    </row>
    <row r="1153" spans="2:2" x14ac:dyDescent="0.3">
      <c r="B1153" s="150"/>
    </row>
    <row r="1154" spans="2:2" x14ac:dyDescent="0.3">
      <c r="B1154" s="150"/>
    </row>
    <row r="1155" spans="2:2" x14ac:dyDescent="0.3">
      <c r="B1155" s="150"/>
    </row>
    <row r="1156" spans="2:2" x14ac:dyDescent="0.3">
      <c r="B1156" s="150"/>
    </row>
    <row r="1157" spans="2:2" x14ac:dyDescent="0.3">
      <c r="B1157" s="150"/>
    </row>
    <row r="1158" spans="2:2" x14ac:dyDescent="0.3">
      <c r="B1158" s="150"/>
    </row>
    <row r="1159" spans="2:2" x14ac:dyDescent="0.3">
      <c r="B1159" s="150"/>
    </row>
    <row r="1160" spans="2:2" x14ac:dyDescent="0.3">
      <c r="B1160" s="150"/>
    </row>
    <row r="1161" spans="2:2" x14ac:dyDescent="0.3">
      <c r="B1161" s="150"/>
    </row>
    <row r="1162" spans="2:2" x14ac:dyDescent="0.3">
      <c r="B1162" s="150"/>
    </row>
    <row r="1163" spans="2:2" x14ac:dyDescent="0.3">
      <c r="B1163" s="150"/>
    </row>
    <row r="1164" spans="2:2" x14ac:dyDescent="0.3">
      <c r="B1164" s="150"/>
    </row>
    <row r="1165" spans="2:2" x14ac:dyDescent="0.3">
      <c r="B1165" s="150"/>
    </row>
    <row r="1166" spans="2:2" x14ac:dyDescent="0.3">
      <c r="B1166" s="150"/>
    </row>
    <row r="1167" spans="2:2" x14ac:dyDescent="0.3">
      <c r="B1167" s="150"/>
    </row>
    <row r="1168" spans="2:2" x14ac:dyDescent="0.3">
      <c r="B1168" s="150"/>
    </row>
    <row r="1169" spans="2:2" x14ac:dyDescent="0.3">
      <c r="B1169" s="150"/>
    </row>
    <row r="1170" spans="2:2" x14ac:dyDescent="0.3">
      <c r="B1170" s="150"/>
    </row>
    <row r="1171" spans="2:2" x14ac:dyDescent="0.3">
      <c r="B1171" s="150"/>
    </row>
    <row r="1172" spans="2:2" x14ac:dyDescent="0.3">
      <c r="B1172" s="150"/>
    </row>
    <row r="1173" spans="2:2" x14ac:dyDescent="0.3">
      <c r="B1173" s="150"/>
    </row>
    <row r="1174" spans="2:2" x14ac:dyDescent="0.3">
      <c r="B1174" s="150"/>
    </row>
    <row r="1175" spans="2:2" x14ac:dyDescent="0.3">
      <c r="B1175" s="150"/>
    </row>
    <row r="1176" spans="2:2" x14ac:dyDescent="0.3">
      <c r="B1176" s="150"/>
    </row>
    <row r="1177" spans="2:2" x14ac:dyDescent="0.3">
      <c r="B1177" s="150"/>
    </row>
    <row r="1178" spans="2:2" x14ac:dyDescent="0.3">
      <c r="B1178" s="150"/>
    </row>
    <row r="1179" spans="2:2" x14ac:dyDescent="0.3">
      <c r="B1179" s="150"/>
    </row>
    <row r="1180" spans="2:2" x14ac:dyDescent="0.3">
      <c r="B1180" s="150"/>
    </row>
    <row r="1181" spans="2:2" x14ac:dyDescent="0.3">
      <c r="B1181" s="150"/>
    </row>
    <row r="1182" spans="2:2" x14ac:dyDescent="0.3">
      <c r="B1182" s="150"/>
    </row>
    <row r="1183" spans="2:2" x14ac:dyDescent="0.3">
      <c r="B1183" s="150"/>
    </row>
    <row r="1184" spans="2:2" x14ac:dyDescent="0.3">
      <c r="B1184" s="150"/>
    </row>
    <row r="1185" spans="2:2" x14ac:dyDescent="0.3">
      <c r="B1185" s="150"/>
    </row>
    <row r="1186" spans="2:2" x14ac:dyDescent="0.3">
      <c r="B1186" s="150"/>
    </row>
    <row r="1187" spans="2:2" x14ac:dyDescent="0.3">
      <c r="B1187" s="150"/>
    </row>
    <row r="1188" spans="2:2" x14ac:dyDescent="0.3">
      <c r="B1188" s="150"/>
    </row>
    <row r="1189" spans="2:2" x14ac:dyDescent="0.3">
      <c r="B1189" s="150"/>
    </row>
    <row r="1190" spans="2:2" x14ac:dyDescent="0.3">
      <c r="B1190" s="150"/>
    </row>
    <row r="1191" spans="2:2" x14ac:dyDescent="0.3">
      <c r="B1191" s="150"/>
    </row>
    <row r="1192" spans="2:2" x14ac:dyDescent="0.3">
      <c r="B1192" s="150"/>
    </row>
    <row r="1193" spans="2:2" x14ac:dyDescent="0.3">
      <c r="B1193" s="150"/>
    </row>
    <row r="1194" spans="2:2" x14ac:dyDescent="0.3">
      <c r="B1194" s="150"/>
    </row>
    <row r="1195" spans="2:2" x14ac:dyDescent="0.3">
      <c r="B1195" s="150"/>
    </row>
    <row r="1196" spans="2:2" x14ac:dyDescent="0.3">
      <c r="B1196" s="150"/>
    </row>
    <row r="1197" spans="2:2" x14ac:dyDescent="0.3">
      <c r="B1197" s="150"/>
    </row>
    <row r="1198" spans="2:2" x14ac:dyDescent="0.3">
      <c r="B1198" s="150"/>
    </row>
    <row r="1199" spans="2:2" x14ac:dyDescent="0.3">
      <c r="B1199" s="150"/>
    </row>
    <row r="1200" spans="2:2" x14ac:dyDescent="0.3">
      <c r="B1200" s="150"/>
    </row>
    <row r="1201" spans="2:2" x14ac:dyDescent="0.3">
      <c r="B1201" s="150"/>
    </row>
    <row r="1202" spans="2:2" x14ac:dyDescent="0.3">
      <c r="B1202" s="150"/>
    </row>
    <row r="1203" spans="2:2" x14ac:dyDescent="0.3">
      <c r="B1203" s="150"/>
    </row>
    <row r="1204" spans="2:2" x14ac:dyDescent="0.3">
      <c r="B1204" s="150"/>
    </row>
    <row r="1205" spans="2:2" x14ac:dyDescent="0.3">
      <c r="B1205" s="150"/>
    </row>
    <row r="1206" spans="2:2" x14ac:dyDescent="0.3">
      <c r="B1206" s="150"/>
    </row>
    <row r="1207" spans="2:2" x14ac:dyDescent="0.3">
      <c r="B1207" s="150"/>
    </row>
    <row r="1208" spans="2:2" x14ac:dyDescent="0.3">
      <c r="B1208" s="150"/>
    </row>
    <row r="1209" spans="2:2" x14ac:dyDescent="0.3">
      <c r="B1209" s="150"/>
    </row>
    <row r="1210" spans="2:2" x14ac:dyDescent="0.3">
      <c r="B1210" s="150"/>
    </row>
    <row r="1211" spans="2:2" x14ac:dyDescent="0.3">
      <c r="B1211" s="150"/>
    </row>
    <row r="1212" spans="2:2" x14ac:dyDescent="0.3">
      <c r="B1212" s="150"/>
    </row>
    <row r="1213" spans="2:2" x14ac:dyDescent="0.3">
      <c r="B1213" s="150"/>
    </row>
    <row r="1214" spans="2:2" x14ac:dyDescent="0.3">
      <c r="B1214" s="150"/>
    </row>
    <row r="1215" spans="2:2" x14ac:dyDescent="0.3">
      <c r="B1215" s="150"/>
    </row>
    <row r="1216" spans="2:2" x14ac:dyDescent="0.3">
      <c r="B1216" s="150"/>
    </row>
    <row r="1217" spans="2:2" x14ac:dyDescent="0.3">
      <c r="B1217" s="150"/>
    </row>
    <row r="1218" spans="2:2" x14ac:dyDescent="0.3">
      <c r="B1218" s="150"/>
    </row>
    <row r="1219" spans="2:2" x14ac:dyDescent="0.3">
      <c r="B1219" s="150"/>
    </row>
    <row r="1220" spans="2:2" x14ac:dyDescent="0.3">
      <c r="B1220" s="150"/>
    </row>
    <row r="1221" spans="2:2" x14ac:dyDescent="0.3">
      <c r="B1221" s="150"/>
    </row>
    <row r="1222" spans="2:2" x14ac:dyDescent="0.3">
      <c r="B1222" s="150"/>
    </row>
    <row r="1223" spans="2:2" x14ac:dyDescent="0.3">
      <c r="B1223" s="150"/>
    </row>
    <row r="1224" spans="2:2" x14ac:dyDescent="0.3">
      <c r="B1224" s="150"/>
    </row>
    <row r="1225" spans="2:2" x14ac:dyDescent="0.3">
      <c r="B1225" s="150"/>
    </row>
    <row r="1226" spans="2:2" x14ac:dyDescent="0.3">
      <c r="B1226" s="150"/>
    </row>
    <row r="1227" spans="2:2" x14ac:dyDescent="0.3">
      <c r="B1227" s="150"/>
    </row>
    <row r="1228" spans="2:2" x14ac:dyDescent="0.3">
      <c r="B1228" s="150"/>
    </row>
    <row r="1229" spans="2:2" x14ac:dyDescent="0.3">
      <c r="B1229" s="150"/>
    </row>
    <row r="1230" spans="2:2" x14ac:dyDescent="0.3">
      <c r="B1230" s="150"/>
    </row>
    <row r="1231" spans="2:2" x14ac:dyDescent="0.3">
      <c r="B1231" s="150"/>
    </row>
    <row r="1232" spans="2:2" x14ac:dyDescent="0.3">
      <c r="B1232" s="150"/>
    </row>
    <row r="1233" spans="2:2" x14ac:dyDescent="0.3">
      <c r="B1233" s="150"/>
    </row>
    <row r="1234" spans="2:2" x14ac:dyDescent="0.3">
      <c r="B1234" s="150"/>
    </row>
    <row r="1235" spans="2:2" x14ac:dyDescent="0.3">
      <c r="B1235" s="150"/>
    </row>
    <row r="1236" spans="2:2" x14ac:dyDescent="0.3">
      <c r="B1236" s="150"/>
    </row>
    <row r="1237" spans="2:2" x14ac:dyDescent="0.3">
      <c r="B1237" s="150"/>
    </row>
    <row r="1238" spans="2:2" x14ac:dyDescent="0.3">
      <c r="B1238" s="150"/>
    </row>
    <row r="1239" spans="2:2" x14ac:dyDescent="0.3">
      <c r="B1239" s="150"/>
    </row>
    <row r="1240" spans="2:2" x14ac:dyDescent="0.3">
      <c r="B1240" s="150"/>
    </row>
    <row r="1241" spans="2:2" x14ac:dyDescent="0.3">
      <c r="B1241" s="150"/>
    </row>
    <row r="1242" spans="2:2" x14ac:dyDescent="0.3">
      <c r="B1242" s="150"/>
    </row>
    <row r="1243" spans="2:2" x14ac:dyDescent="0.3">
      <c r="B1243" s="150"/>
    </row>
    <row r="1244" spans="2:2" x14ac:dyDescent="0.3">
      <c r="B1244" s="150"/>
    </row>
    <row r="1245" spans="2:2" x14ac:dyDescent="0.3">
      <c r="B1245" s="150"/>
    </row>
    <row r="1246" spans="2:2" x14ac:dyDescent="0.3">
      <c r="B1246" s="150"/>
    </row>
    <row r="1247" spans="2:2" x14ac:dyDescent="0.3">
      <c r="B1247" s="150"/>
    </row>
    <row r="1248" spans="2:2" x14ac:dyDescent="0.3">
      <c r="B1248" s="150"/>
    </row>
    <row r="1249" spans="2:2" x14ac:dyDescent="0.3">
      <c r="B1249" s="150"/>
    </row>
    <row r="1250" spans="2:2" x14ac:dyDescent="0.3">
      <c r="B1250" s="150"/>
    </row>
    <row r="1251" spans="2:2" x14ac:dyDescent="0.3">
      <c r="B1251" s="150"/>
    </row>
    <row r="1252" spans="2:2" x14ac:dyDescent="0.3">
      <c r="B1252" s="150"/>
    </row>
    <row r="1253" spans="2:2" x14ac:dyDescent="0.3">
      <c r="B1253" s="150"/>
    </row>
    <row r="1254" spans="2:2" x14ac:dyDescent="0.3">
      <c r="B1254" s="150"/>
    </row>
    <row r="1255" spans="2:2" x14ac:dyDescent="0.3">
      <c r="B1255" s="150"/>
    </row>
    <row r="1256" spans="2:2" x14ac:dyDescent="0.3">
      <c r="B1256" s="150"/>
    </row>
    <row r="1257" spans="2:2" x14ac:dyDescent="0.3">
      <c r="B1257" s="150"/>
    </row>
    <row r="1258" spans="2:2" x14ac:dyDescent="0.3">
      <c r="B1258" s="150"/>
    </row>
    <row r="1259" spans="2:2" x14ac:dyDescent="0.3">
      <c r="B1259" s="150"/>
    </row>
    <row r="1260" spans="2:2" x14ac:dyDescent="0.3">
      <c r="B1260" s="150"/>
    </row>
    <row r="1261" spans="2:2" x14ac:dyDescent="0.3">
      <c r="B1261" s="150"/>
    </row>
    <row r="1262" spans="2:2" x14ac:dyDescent="0.3">
      <c r="B1262" s="150"/>
    </row>
    <row r="1263" spans="2:2" x14ac:dyDescent="0.3">
      <c r="B1263" s="150"/>
    </row>
    <row r="1264" spans="2:2" x14ac:dyDescent="0.3">
      <c r="B1264" s="150"/>
    </row>
    <row r="1265" spans="2:2" x14ac:dyDescent="0.3">
      <c r="B1265" s="150"/>
    </row>
    <row r="1266" spans="2:2" x14ac:dyDescent="0.3">
      <c r="B1266" s="150"/>
    </row>
    <row r="1267" spans="2:2" x14ac:dyDescent="0.3">
      <c r="B1267" s="150"/>
    </row>
    <row r="1268" spans="2:2" x14ac:dyDescent="0.3">
      <c r="B1268" s="150"/>
    </row>
    <row r="1269" spans="2:2" x14ac:dyDescent="0.3">
      <c r="B1269" s="150"/>
    </row>
    <row r="1270" spans="2:2" x14ac:dyDescent="0.3">
      <c r="B1270" s="150"/>
    </row>
    <row r="1271" spans="2:2" x14ac:dyDescent="0.3">
      <c r="B1271" s="150"/>
    </row>
    <row r="1272" spans="2:2" x14ac:dyDescent="0.3">
      <c r="B1272" s="150"/>
    </row>
    <row r="1273" spans="2:2" x14ac:dyDescent="0.3">
      <c r="B1273" s="150"/>
    </row>
    <row r="1274" spans="2:2" x14ac:dyDescent="0.3">
      <c r="B1274" s="150"/>
    </row>
    <row r="1275" spans="2:2" x14ac:dyDescent="0.3">
      <c r="B1275" s="150"/>
    </row>
    <row r="1276" spans="2:2" x14ac:dyDescent="0.3">
      <c r="B1276" s="150"/>
    </row>
    <row r="1277" spans="2:2" x14ac:dyDescent="0.3">
      <c r="B1277" s="150"/>
    </row>
    <row r="1278" spans="2:2" x14ac:dyDescent="0.3">
      <c r="B1278" s="150"/>
    </row>
    <row r="1279" spans="2:2" x14ac:dyDescent="0.3">
      <c r="B1279" s="150"/>
    </row>
    <row r="1280" spans="2:2" x14ac:dyDescent="0.3">
      <c r="B1280" s="150"/>
    </row>
    <row r="1281" spans="2:2" x14ac:dyDescent="0.3">
      <c r="B1281" s="150"/>
    </row>
    <row r="1282" spans="2:2" x14ac:dyDescent="0.3">
      <c r="B1282" s="150"/>
    </row>
    <row r="1283" spans="2:2" x14ac:dyDescent="0.3">
      <c r="B1283" s="150"/>
    </row>
    <row r="1284" spans="2:2" x14ac:dyDescent="0.3">
      <c r="B1284" s="150"/>
    </row>
    <row r="1285" spans="2:2" x14ac:dyDescent="0.3">
      <c r="B1285" s="150"/>
    </row>
    <row r="1286" spans="2:2" x14ac:dyDescent="0.3">
      <c r="B1286" s="150"/>
    </row>
    <row r="1287" spans="2:2" x14ac:dyDescent="0.3">
      <c r="B1287" s="150"/>
    </row>
    <row r="1288" spans="2:2" x14ac:dyDescent="0.3">
      <c r="B1288" s="150"/>
    </row>
    <row r="1289" spans="2:2" x14ac:dyDescent="0.3">
      <c r="B1289" s="150"/>
    </row>
    <row r="1290" spans="2:2" x14ac:dyDescent="0.3">
      <c r="B1290" s="150"/>
    </row>
    <row r="1291" spans="2:2" x14ac:dyDescent="0.3">
      <c r="B1291" s="150"/>
    </row>
    <row r="1292" spans="2:2" x14ac:dyDescent="0.3">
      <c r="B1292" s="150"/>
    </row>
    <row r="1293" spans="2:2" x14ac:dyDescent="0.3">
      <c r="B1293" s="150"/>
    </row>
    <row r="1294" spans="2:2" x14ac:dyDescent="0.3">
      <c r="B1294" s="150"/>
    </row>
    <row r="1295" spans="2:2" x14ac:dyDescent="0.3">
      <c r="B1295" s="150"/>
    </row>
    <row r="1296" spans="2:2" x14ac:dyDescent="0.3">
      <c r="B1296" s="150"/>
    </row>
    <row r="1297" spans="2:2" x14ac:dyDescent="0.3">
      <c r="B1297" s="150"/>
    </row>
    <row r="1298" spans="2:2" x14ac:dyDescent="0.3">
      <c r="B1298" s="150"/>
    </row>
    <row r="1299" spans="2:2" x14ac:dyDescent="0.3">
      <c r="B1299" s="150"/>
    </row>
    <row r="1300" spans="2:2" x14ac:dyDescent="0.3">
      <c r="B1300" s="150"/>
    </row>
    <row r="1301" spans="2:2" x14ac:dyDescent="0.3">
      <c r="B1301" s="150"/>
    </row>
    <row r="1302" spans="2:2" x14ac:dyDescent="0.3">
      <c r="B1302" s="150"/>
    </row>
    <row r="1303" spans="2:2" x14ac:dyDescent="0.3">
      <c r="B1303" s="150"/>
    </row>
    <row r="1304" spans="2:2" x14ac:dyDescent="0.3">
      <c r="B1304" s="150"/>
    </row>
    <row r="1305" spans="2:2" x14ac:dyDescent="0.3">
      <c r="B1305" s="150"/>
    </row>
    <row r="1306" spans="2:2" x14ac:dyDescent="0.3">
      <c r="B1306" s="150"/>
    </row>
    <row r="1307" spans="2:2" x14ac:dyDescent="0.3">
      <c r="B1307" s="150"/>
    </row>
    <row r="1308" spans="2:2" x14ac:dyDescent="0.3">
      <c r="B1308" s="150"/>
    </row>
    <row r="1309" spans="2:2" x14ac:dyDescent="0.3">
      <c r="B1309" s="150"/>
    </row>
    <row r="1310" spans="2:2" x14ac:dyDescent="0.3">
      <c r="B1310" s="150"/>
    </row>
    <row r="1311" spans="2:2" x14ac:dyDescent="0.3">
      <c r="B1311" s="150"/>
    </row>
    <row r="1312" spans="2:2" x14ac:dyDescent="0.3">
      <c r="B1312" s="150"/>
    </row>
    <row r="1313" spans="2:2" x14ac:dyDescent="0.3">
      <c r="B1313" s="150"/>
    </row>
    <row r="1314" spans="2:2" x14ac:dyDescent="0.3">
      <c r="B1314" s="150"/>
    </row>
    <row r="1315" spans="2:2" x14ac:dyDescent="0.3">
      <c r="B1315" s="150"/>
    </row>
    <row r="1316" spans="2:2" x14ac:dyDescent="0.3">
      <c r="B1316" s="150"/>
    </row>
    <row r="1317" spans="2:2" x14ac:dyDescent="0.3">
      <c r="B1317" s="150"/>
    </row>
    <row r="1318" spans="2:2" x14ac:dyDescent="0.3">
      <c r="B1318" s="150"/>
    </row>
    <row r="1319" spans="2:2" x14ac:dyDescent="0.3">
      <c r="B1319" s="150"/>
    </row>
    <row r="1320" spans="2:2" x14ac:dyDescent="0.3">
      <c r="B1320" s="150"/>
    </row>
    <row r="1321" spans="2:2" x14ac:dyDescent="0.3">
      <c r="B1321" s="150"/>
    </row>
    <row r="1322" spans="2:2" x14ac:dyDescent="0.3">
      <c r="B1322" s="150"/>
    </row>
    <row r="1323" spans="2:2" x14ac:dyDescent="0.3">
      <c r="B1323" s="150"/>
    </row>
    <row r="1324" spans="2:2" x14ac:dyDescent="0.3">
      <c r="B1324" s="150"/>
    </row>
    <row r="1325" spans="2:2" x14ac:dyDescent="0.3">
      <c r="B1325" s="150"/>
    </row>
    <row r="1326" spans="2:2" x14ac:dyDescent="0.3">
      <c r="B1326" s="150"/>
    </row>
    <row r="1327" spans="2:2" x14ac:dyDescent="0.3">
      <c r="B1327" s="150"/>
    </row>
    <row r="1328" spans="2:2" x14ac:dyDescent="0.3">
      <c r="B1328" s="150"/>
    </row>
    <row r="1329" spans="2:2" x14ac:dyDescent="0.3">
      <c r="B1329" s="150"/>
    </row>
    <row r="1330" spans="2:2" x14ac:dyDescent="0.3">
      <c r="B1330" s="150"/>
    </row>
    <row r="1331" spans="2:2" x14ac:dyDescent="0.3">
      <c r="B1331" s="150"/>
    </row>
    <row r="1332" spans="2:2" x14ac:dyDescent="0.3">
      <c r="B1332" s="150"/>
    </row>
    <row r="1333" spans="2:2" x14ac:dyDescent="0.3">
      <c r="B1333" s="150"/>
    </row>
    <row r="1334" spans="2:2" x14ac:dyDescent="0.3">
      <c r="B1334" s="150"/>
    </row>
    <row r="1335" spans="2:2" x14ac:dyDescent="0.3">
      <c r="B1335" s="150"/>
    </row>
    <row r="1336" spans="2:2" x14ac:dyDescent="0.3">
      <c r="B1336" s="150"/>
    </row>
    <row r="1337" spans="2:2" x14ac:dyDescent="0.3">
      <c r="B1337" s="150"/>
    </row>
    <row r="1338" spans="2:2" x14ac:dyDescent="0.3">
      <c r="B1338" s="150"/>
    </row>
    <row r="1339" spans="2:2" x14ac:dyDescent="0.3">
      <c r="B1339" s="150"/>
    </row>
    <row r="1340" spans="2:2" x14ac:dyDescent="0.3">
      <c r="B1340" s="150"/>
    </row>
    <row r="1341" spans="2:2" x14ac:dyDescent="0.3">
      <c r="B1341" s="150"/>
    </row>
    <row r="1342" spans="2:2" x14ac:dyDescent="0.3">
      <c r="B1342" s="150"/>
    </row>
    <row r="1343" spans="2:2" x14ac:dyDescent="0.3">
      <c r="B1343" s="150"/>
    </row>
    <row r="1344" spans="2:2" x14ac:dyDescent="0.3">
      <c r="B1344" s="150"/>
    </row>
    <row r="1345" spans="2:2" x14ac:dyDescent="0.3">
      <c r="B1345" s="150"/>
    </row>
    <row r="1346" spans="2:2" x14ac:dyDescent="0.3">
      <c r="B1346" s="150"/>
    </row>
    <row r="1347" spans="2:2" x14ac:dyDescent="0.3">
      <c r="B1347" s="150"/>
    </row>
    <row r="1348" spans="2:2" x14ac:dyDescent="0.3">
      <c r="B1348" s="150"/>
    </row>
    <row r="1349" spans="2:2" x14ac:dyDescent="0.3">
      <c r="B1349" s="150"/>
    </row>
    <row r="1350" spans="2:2" x14ac:dyDescent="0.3">
      <c r="B1350" s="150"/>
    </row>
    <row r="1351" spans="2:2" x14ac:dyDescent="0.3">
      <c r="B1351" s="150"/>
    </row>
    <row r="1352" spans="2:2" x14ac:dyDescent="0.3">
      <c r="B1352" s="150"/>
    </row>
    <row r="1353" spans="2:2" x14ac:dyDescent="0.3">
      <c r="B1353" s="150"/>
    </row>
    <row r="1354" spans="2:2" x14ac:dyDescent="0.3">
      <c r="B1354" s="150"/>
    </row>
    <row r="1355" spans="2:2" x14ac:dyDescent="0.3">
      <c r="B1355" s="150"/>
    </row>
    <row r="1356" spans="2:2" x14ac:dyDescent="0.3">
      <c r="B1356" s="150"/>
    </row>
    <row r="1357" spans="2:2" x14ac:dyDescent="0.3">
      <c r="B1357" s="150"/>
    </row>
    <row r="1358" spans="2:2" x14ac:dyDescent="0.3">
      <c r="B1358" s="150"/>
    </row>
    <row r="1359" spans="2:2" x14ac:dyDescent="0.3">
      <c r="B1359" s="150"/>
    </row>
    <row r="1360" spans="2:2" x14ac:dyDescent="0.3">
      <c r="B1360" s="150"/>
    </row>
    <row r="1361" spans="2:2" x14ac:dyDescent="0.3">
      <c r="B1361" s="150"/>
    </row>
    <row r="1362" spans="2:2" x14ac:dyDescent="0.3">
      <c r="B1362" s="150"/>
    </row>
    <row r="1363" spans="2:2" x14ac:dyDescent="0.3">
      <c r="B1363" s="150"/>
    </row>
    <row r="1364" spans="2:2" x14ac:dyDescent="0.3">
      <c r="B1364" s="150"/>
    </row>
    <row r="1365" spans="2:2" x14ac:dyDescent="0.3">
      <c r="B1365" s="150"/>
    </row>
    <row r="1366" spans="2:2" x14ac:dyDescent="0.3">
      <c r="B1366" s="150"/>
    </row>
    <row r="1367" spans="2:2" x14ac:dyDescent="0.3">
      <c r="B1367" s="150"/>
    </row>
    <row r="1368" spans="2:2" x14ac:dyDescent="0.3">
      <c r="B1368" s="150"/>
    </row>
    <row r="1369" spans="2:2" x14ac:dyDescent="0.3">
      <c r="B1369" s="150"/>
    </row>
    <row r="1370" spans="2:2" x14ac:dyDescent="0.3">
      <c r="B1370" s="150"/>
    </row>
    <row r="1371" spans="2:2" x14ac:dyDescent="0.3">
      <c r="B1371" s="150"/>
    </row>
    <row r="1372" spans="2:2" x14ac:dyDescent="0.3">
      <c r="B1372" s="150"/>
    </row>
    <row r="1373" spans="2:2" x14ac:dyDescent="0.3">
      <c r="B1373" s="150"/>
    </row>
    <row r="1374" spans="2:2" x14ac:dyDescent="0.3">
      <c r="B1374" s="150"/>
    </row>
    <row r="1375" spans="2:2" x14ac:dyDescent="0.3">
      <c r="B1375" s="150"/>
    </row>
    <row r="1376" spans="2:2" x14ac:dyDescent="0.3">
      <c r="B1376" s="150"/>
    </row>
    <row r="1377" spans="2:2" x14ac:dyDescent="0.3">
      <c r="B1377" s="150"/>
    </row>
    <row r="1378" spans="2:2" x14ac:dyDescent="0.3">
      <c r="B1378" s="150"/>
    </row>
    <row r="1379" spans="2:2" x14ac:dyDescent="0.3">
      <c r="B1379" s="150"/>
    </row>
    <row r="1380" spans="2:2" x14ac:dyDescent="0.3">
      <c r="B1380" s="150"/>
    </row>
    <row r="1381" spans="2:2" x14ac:dyDescent="0.3">
      <c r="B1381" s="150"/>
    </row>
    <row r="1382" spans="2:2" x14ac:dyDescent="0.3">
      <c r="B1382" s="150"/>
    </row>
    <row r="1383" spans="2:2" x14ac:dyDescent="0.3">
      <c r="B1383" s="150"/>
    </row>
    <row r="1384" spans="2:2" x14ac:dyDescent="0.3">
      <c r="B1384" s="150"/>
    </row>
    <row r="1385" spans="2:2" x14ac:dyDescent="0.3">
      <c r="B1385" s="150"/>
    </row>
    <row r="1386" spans="2:2" x14ac:dyDescent="0.3">
      <c r="B1386" s="150"/>
    </row>
    <row r="1387" spans="2:2" x14ac:dyDescent="0.3">
      <c r="B1387" s="150"/>
    </row>
    <row r="1388" spans="2:2" x14ac:dyDescent="0.3">
      <c r="B1388" s="150"/>
    </row>
    <row r="1389" spans="2:2" x14ac:dyDescent="0.3">
      <c r="B1389" s="150"/>
    </row>
    <row r="1390" spans="2:2" x14ac:dyDescent="0.3">
      <c r="B1390" s="150"/>
    </row>
    <row r="1391" spans="2:2" x14ac:dyDescent="0.3">
      <c r="B1391" s="150"/>
    </row>
    <row r="1392" spans="2:2" x14ac:dyDescent="0.3">
      <c r="B1392" s="150"/>
    </row>
    <row r="1393" spans="2:2" x14ac:dyDescent="0.3">
      <c r="B1393" s="150"/>
    </row>
    <row r="1394" spans="2:2" x14ac:dyDescent="0.3">
      <c r="B1394" s="150"/>
    </row>
    <row r="1395" spans="2:2" x14ac:dyDescent="0.3">
      <c r="B1395" s="150"/>
    </row>
    <row r="1396" spans="2:2" x14ac:dyDescent="0.3">
      <c r="B1396" s="150"/>
    </row>
    <row r="1397" spans="2:2" x14ac:dyDescent="0.3">
      <c r="B1397" s="150"/>
    </row>
    <row r="1398" spans="2:2" x14ac:dyDescent="0.3">
      <c r="B1398" s="150"/>
    </row>
    <row r="1399" spans="2:2" x14ac:dyDescent="0.3">
      <c r="B1399" s="150"/>
    </row>
    <row r="1400" spans="2:2" x14ac:dyDescent="0.3">
      <c r="B1400" s="150"/>
    </row>
    <row r="1401" spans="2:2" x14ac:dyDescent="0.3">
      <c r="B1401" s="150"/>
    </row>
    <row r="1402" spans="2:2" x14ac:dyDescent="0.3">
      <c r="B1402" s="150"/>
    </row>
    <row r="1403" spans="2:2" x14ac:dyDescent="0.3">
      <c r="B1403" s="150"/>
    </row>
    <row r="1404" spans="2:2" x14ac:dyDescent="0.3">
      <c r="B1404" s="150"/>
    </row>
    <row r="1405" spans="2:2" x14ac:dyDescent="0.3">
      <c r="B1405" s="150"/>
    </row>
    <row r="1406" spans="2:2" x14ac:dyDescent="0.3">
      <c r="B1406" s="150"/>
    </row>
    <row r="1407" spans="2:2" x14ac:dyDescent="0.3">
      <c r="B1407" s="150"/>
    </row>
    <row r="1408" spans="2:2" x14ac:dyDescent="0.3">
      <c r="B1408" s="150"/>
    </row>
    <row r="1409" spans="2:2" x14ac:dyDescent="0.3">
      <c r="B1409" s="150"/>
    </row>
    <row r="1410" spans="2:2" x14ac:dyDescent="0.3">
      <c r="B1410" s="150"/>
    </row>
    <row r="1411" spans="2:2" x14ac:dyDescent="0.3">
      <c r="B1411" s="150"/>
    </row>
    <row r="1412" spans="2:2" x14ac:dyDescent="0.3">
      <c r="B1412" s="150"/>
    </row>
    <row r="1413" spans="2:2" x14ac:dyDescent="0.3">
      <c r="B1413" s="150"/>
    </row>
    <row r="1414" spans="2:2" x14ac:dyDescent="0.3">
      <c r="B1414" s="150"/>
    </row>
    <row r="1415" spans="2:2" x14ac:dyDescent="0.3">
      <c r="B1415" s="150"/>
    </row>
    <row r="1416" spans="2:2" x14ac:dyDescent="0.3">
      <c r="B1416" s="150"/>
    </row>
    <row r="1417" spans="2:2" x14ac:dyDescent="0.3">
      <c r="B1417" s="150"/>
    </row>
    <row r="1418" spans="2:2" x14ac:dyDescent="0.3">
      <c r="B1418" s="150"/>
    </row>
    <row r="1419" spans="2:2" x14ac:dyDescent="0.3">
      <c r="B1419" s="150"/>
    </row>
    <row r="1420" spans="2:2" x14ac:dyDescent="0.3">
      <c r="B1420" s="150"/>
    </row>
    <row r="1421" spans="2:2" x14ac:dyDescent="0.3">
      <c r="B1421" s="150"/>
    </row>
    <row r="1422" spans="2:2" x14ac:dyDescent="0.3">
      <c r="B1422" s="150"/>
    </row>
    <row r="1423" spans="2:2" x14ac:dyDescent="0.3">
      <c r="B1423" s="150"/>
    </row>
    <row r="1424" spans="2:2" x14ac:dyDescent="0.3">
      <c r="B1424" s="150"/>
    </row>
    <row r="1425" spans="2:2" x14ac:dyDescent="0.3">
      <c r="B1425" s="150"/>
    </row>
    <row r="1426" spans="2:2" x14ac:dyDescent="0.3">
      <c r="B1426" s="150"/>
    </row>
    <row r="1427" spans="2:2" x14ac:dyDescent="0.3">
      <c r="B1427" s="150"/>
    </row>
    <row r="1428" spans="2:2" x14ac:dyDescent="0.3">
      <c r="B1428" s="150"/>
    </row>
    <row r="1429" spans="2:2" x14ac:dyDescent="0.3">
      <c r="B1429" s="150"/>
    </row>
    <row r="1430" spans="2:2" x14ac:dyDescent="0.3">
      <c r="B1430" s="150"/>
    </row>
    <row r="1431" spans="2:2" x14ac:dyDescent="0.3">
      <c r="B1431" s="150"/>
    </row>
    <row r="1432" spans="2:2" x14ac:dyDescent="0.3">
      <c r="B1432" s="150"/>
    </row>
    <row r="1433" spans="2:2" x14ac:dyDescent="0.3">
      <c r="B1433" s="150"/>
    </row>
    <row r="1434" spans="2:2" x14ac:dyDescent="0.3">
      <c r="B1434" s="150"/>
    </row>
    <row r="1435" spans="2:2" x14ac:dyDescent="0.3">
      <c r="B1435" s="150"/>
    </row>
    <row r="1436" spans="2:2" x14ac:dyDescent="0.3">
      <c r="B1436" s="150"/>
    </row>
    <row r="1437" spans="2:2" x14ac:dyDescent="0.3">
      <c r="B1437" s="150"/>
    </row>
    <row r="1438" spans="2:2" x14ac:dyDescent="0.3">
      <c r="B1438" s="150"/>
    </row>
    <row r="1439" spans="2:2" x14ac:dyDescent="0.3">
      <c r="B1439" s="150"/>
    </row>
    <row r="1440" spans="2:2" x14ac:dyDescent="0.3">
      <c r="B1440" s="150"/>
    </row>
    <row r="1441" spans="2:2" x14ac:dyDescent="0.3">
      <c r="B1441" s="150"/>
    </row>
    <row r="1442" spans="2:2" x14ac:dyDescent="0.3">
      <c r="B1442" s="150"/>
    </row>
    <row r="1443" spans="2:2" x14ac:dyDescent="0.3">
      <c r="B1443" s="150"/>
    </row>
    <row r="1444" spans="2:2" x14ac:dyDescent="0.3">
      <c r="B1444" s="150"/>
    </row>
    <row r="1445" spans="2:2" x14ac:dyDescent="0.3">
      <c r="B1445" s="150"/>
    </row>
    <row r="1446" spans="2:2" x14ac:dyDescent="0.3">
      <c r="B1446" s="150"/>
    </row>
    <row r="1447" spans="2:2" x14ac:dyDescent="0.3">
      <c r="B1447" s="150"/>
    </row>
    <row r="1448" spans="2:2" x14ac:dyDescent="0.3">
      <c r="B1448" s="150"/>
    </row>
    <row r="1449" spans="2:2" x14ac:dyDescent="0.3">
      <c r="B1449" s="150"/>
    </row>
    <row r="1450" spans="2:2" x14ac:dyDescent="0.3">
      <c r="B1450" s="150"/>
    </row>
    <row r="1451" spans="2:2" x14ac:dyDescent="0.3">
      <c r="B1451" s="150"/>
    </row>
    <row r="1452" spans="2:2" x14ac:dyDescent="0.3">
      <c r="B1452" s="150"/>
    </row>
    <row r="1453" spans="2:2" x14ac:dyDescent="0.3">
      <c r="B1453" s="150"/>
    </row>
    <row r="1454" spans="2:2" x14ac:dyDescent="0.3">
      <c r="B1454" s="150"/>
    </row>
    <row r="1455" spans="2:2" x14ac:dyDescent="0.3">
      <c r="B1455" s="150"/>
    </row>
    <row r="1456" spans="2:2" x14ac:dyDescent="0.3">
      <c r="B1456" s="150"/>
    </row>
    <row r="1457" spans="2:2" x14ac:dyDescent="0.3">
      <c r="B1457" s="150"/>
    </row>
    <row r="1458" spans="2:2" x14ac:dyDescent="0.3">
      <c r="B1458" s="150"/>
    </row>
    <row r="1459" spans="2:2" x14ac:dyDescent="0.3">
      <c r="B1459" s="150"/>
    </row>
    <row r="1460" spans="2:2" x14ac:dyDescent="0.3">
      <c r="B1460" s="150"/>
    </row>
    <row r="1461" spans="2:2" x14ac:dyDescent="0.3">
      <c r="B1461" s="150"/>
    </row>
    <row r="1462" spans="2:2" x14ac:dyDescent="0.3">
      <c r="B1462" s="150"/>
    </row>
    <row r="1463" spans="2:2" x14ac:dyDescent="0.3">
      <c r="B1463" s="150"/>
    </row>
    <row r="1464" spans="2:2" x14ac:dyDescent="0.3">
      <c r="B1464" s="150"/>
    </row>
    <row r="1465" spans="2:2" x14ac:dyDescent="0.3">
      <c r="B1465" s="150"/>
    </row>
    <row r="1466" spans="2:2" x14ac:dyDescent="0.3">
      <c r="B1466" s="150"/>
    </row>
    <row r="1467" spans="2:2" x14ac:dyDescent="0.3">
      <c r="B1467" s="150"/>
    </row>
    <row r="1468" spans="2:2" x14ac:dyDescent="0.3">
      <c r="B1468" s="150"/>
    </row>
    <row r="1469" spans="2:2" x14ac:dyDescent="0.3">
      <c r="B1469" s="150"/>
    </row>
    <row r="1470" spans="2:2" x14ac:dyDescent="0.3">
      <c r="B1470" s="150"/>
    </row>
    <row r="1471" spans="2:2" x14ac:dyDescent="0.3">
      <c r="B1471" s="150"/>
    </row>
    <row r="1472" spans="2:2" x14ac:dyDescent="0.3">
      <c r="B1472" s="150"/>
    </row>
    <row r="1473" spans="2:2" x14ac:dyDescent="0.3">
      <c r="B1473" s="150"/>
    </row>
    <row r="1474" spans="2:2" x14ac:dyDescent="0.3">
      <c r="B1474" s="150"/>
    </row>
    <row r="1475" spans="2:2" x14ac:dyDescent="0.3">
      <c r="B1475" s="150"/>
    </row>
    <row r="1476" spans="2:2" x14ac:dyDescent="0.3">
      <c r="B1476" s="150"/>
    </row>
    <row r="1477" spans="2:2" x14ac:dyDescent="0.3">
      <c r="B1477" s="150"/>
    </row>
    <row r="1478" spans="2:2" x14ac:dyDescent="0.3">
      <c r="B1478" s="150"/>
    </row>
    <row r="1479" spans="2:2" x14ac:dyDescent="0.3">
      <c r="B1479" s="150"/>
    </row>
    <row r="1480" spans="2:2" x14ac:dyDescent="0.3">
      <c r="B1480" s="150"/>
    </row>
    <row r="1481" spans="2:2" x14ac:dyDescent="0.3">
      <c r="B1481" s="150"/>
    </row>
    <row r="1482" spans="2:2" x14ac:dyDescent="0.3">
      <c r="B1482" s="150"/>
    </row>
    <row r="1483" spans="2:2" x14ac:dyDescent="0.3">
      <c r="B1483" s="150"/>
    </row>
    <row r="1484" spans="2:2" x14ac:dyDescent="0.3">
      <c r="B1484" s="150"/>
    </row>
    <row r="1485" spans="2:2" x14ac:dyDescent="0.3">
      <c r="B1485" s="150"/>
    </row>
    <row r="1486" spans="2:2" x14ac:dyDescent="0.3">
      <c r="B1486" s="150"/>
    </row>
    <row r="1487" spans="2:2" x14ac:dyDescent="0.3">
      <c r="B1487" s="150"/>
    </row>
    <row r="1488" spans="2:2" x14ac:dyDescent="0.3">
      <c r="B1488" s="150"/>
    </row>
    <row r="1489" spans="2:2" x14ac:dyDescent="0.3">
      <c r="B1489" s="150"/>
    </row>
    <row r="1490" spans="2:2" x14ac:dyDescent="0.3">
      <c r="B1490" s="150"/>
    </row>
    <row r="1491" spans="2:2" x14ac:dyDescent="0.3">
      <c r="B1491" s="150"/>
    </row>
    <row r="1492" spans="2:2" x14ac:dyDescent="0.3">
      <c r="B1492" s="150"/>
    </row>
    <row r="1493" spans="2:2" x14ac:dyDescent="0.3">
      <c r="B1493" s="150"/>
    </row>
    <row r="1494" spans="2:2" x14ac:dyDescent="0.3">
      <c r="B1494" s="150"/>
    </row>
    <row r="1495" spans="2:2" x14ac:dyDescent="0.3">
      <c r="B1495" s="150"/>
    </row>
    <row r="1496" spans="2:2" x14ac:dyDescent="0.3">
      <c r="B1496" s="150"/>
    </row>
    <row r="1497" spans="2:2" x14ac:dyDescent="0.3">
      <c r="B1497" s="150"/>
    </row>
    <row r="1498" spans="2:2" x14ac:dyDescent="0.3">
      <c r="B1498" s="150"/>
    </row>
    <row r="1499" spans="2:2" x14ac:dyDescent="0.3">
      <c r="B1499" s="150"/>
    </row>
    <row r="1500" spans="2:2" x14ac:dyDescent="0.3">
      <c r="B1500" s="150"/>
    </row>
    <row r="1501" spans="2:2" x14ac:dyDescent="0.3">
      <c r="B1501" s="150"/>
    </row>
    <row r="1502" spans="2:2" x14ac:dyDescent="0.3">
      <c r="B1502" s="150"/>
    </row>
    <row r="1503" spans="2:2" x14ac:dyDescent="0.3">
      <c r="B1503" s="150"/>
    </row>
    <row r="1504" spans="2:2" x14ac:dyDescent="0.3">
      <c r="B1504" s="150"/>
    </row>
    <row r="1505" spans="2:2" x14ac:dyDescent="0.3">
      <c r="B1505" s="150"/>
    </row>
    <row r="1506" spans="2:2" x14ac:dyDescent="0.3">
      <c r="B1506" s="150"/>
    </row>
    <row r="1507" spans="2:2" x14ac:dyDescent="0.3">
      <c r="B1507" s="150"/>
    </row>
    <row r="1508" spans="2:2" x14ac:dyDescent="0.3">
      <c r="B1508" s="150"/>
    </row>
    <row r="1509" spans="2:2" x14ac:dyDescent="0.3">
      <c r="B1509" s="150"/>
    </row>
    <row r="1510" spans="2:2" x14ac:dyDescent="0.3">
      <c r="B1510" s="150"/>
    </row>
    <row r="1511" spans="2:2" x14ac:dyDescent="0.3">
      <c r="B1511" s="150"/>
    </row>
    <row r="1512" spans="2:2" x14ac:dyDescent="0.3">
      <c r="B1512" s="150"/>
    </row>
    <row r="1513" spans="2:2" x14ac:dyDescent="0.3">
      <c r="B1513" s="150"/>
    </row>
    <row r="1514" spans="2:2" x14ac:dyDescent="0.3">
      <c r="B1514" s="150"/>
    </row>
    <row r="1515" spans="2:2" x14ac:dyDescent="0.3">
      <c r="B1515" s="150"/>
    </row>
    <row r="1516" spans="2:2" x14ac:dyDescent="0.3">
      <c r="B1516" s="150"/>
    </row>
    <row r="1517" spans="2:2" x14ac:dyDescent="0.3">
      <c r="B1517" s="150"/>
    </row>
    <row r="1518" spans="2:2" x14ac:dyDescent="0.3">
      <c r="B1518" s="150"/>
    </row>
    <row r="1519" spans="2:2" x14ac:dyDescent="0.3">
      <c r="B1519" s="150"/>
    </row>
    <row r="1520" spans="2:2" x14ac:dyDescent="0.3">
      <c r="B1520" s="150"/>
    </row>
    <row r="1521" spans="2:2" x14ac:dyDescent="0.3">
      <c r="B1521" s="150"/>
    </row>
    <row r="1522" spans="2:2" x14ac:dyDescent="0.3">
      <c r="B1522" s="150"/>
    </row>
    <row r="1523" spans="2:2" x14ac:dyDescent="0.3">
      <c r="B1523" s="150"/>
    </row>
    <row r="1524" spans="2:2" x14ac:dyDescent="0.3">
      <c r="B1524" s="150"/>
    </row>
    <row r="1525" spans="2:2" x14ac:dyDescent="0.3">
      <c r="B1525" s="150"/>
    </row>
    <row r="1526" spans="2:2" x14ac:dyDescent="0.3">
      <c r="B1526" s="150"/>
    </row>
    <row r="1527" spans="2:2" x14ac:dyDescent="0.3">
      <c r="B1527" s="150"/>
    </row>
    <row r="1528" spans="2:2" x14ac:dyDescent="0.3">
      <c r="B1528" s="150"/>
    </row>
    <row r="1529" spans="2:2" x14ac:dyDescent="0.3">
      <c r="B1529" s="150"/>
    </row>
    <row r="1530" spans="2:2" x14ac:dyDescent="0.3">
      <c r="B1530" s="150"/>
    </row>
    <row r="1531" spans="2:2" x14ac:dyDescent="0.3">
      <c r="B1531" s="150"/>
    </row>
    <row r="1532" spans="2:2" x14ac:dyDescent="0.3">
      <c r="B1532" s="150"/>
    </row>
    <row r="1533" spans="2:2" x14ac:dyDescent="0.3">
      <c r="B1533" s="150"/>
    </row>
    <row r="1534" spans="2:2" x14ac:dyDescent="0.3">
      <c r="B1534" s="150"/>
    </row>
    <row r="1535" spans="2:2" x14ac:dyDescent="0.3">
      <c r="B1535" s="150"/>
    </row>
    <row r="1536" spans="2:2" x14ac:dyDescent="0.3">
      <c r="B1536" s="150"/>
    </row>
    <row r="1537" spans="2:2" x14ac:dyDescent="0.3">
      <c r="B1537" s="150"/>
    </row>
    <row r="1538" spans="2:2" x14ac:dyDescent="0.3">
      <c r="B1538" s="150"/>
    </row>
    <row r="1539" spans="2:2" x14ac:dyDescent="0.3">
      <c r="B1539" s="150"/>
    </row>
    <row r="1540" spans="2:2" x14ac:dyDescent="0.3">
      <c r="B1540" s="150"/>
    </row>
    <row r="1541" spans="2:2" x14ac:dyDescent="0.3">
      <c r="B1541" s="150"/>
    </row>
    <row r="1542" spans="2:2" x14ac:dyDescent="0.3">
      <c r="B1542" s="150"/>
    </row>
    <row r="1543" spans="2:2" x14ac:dyDescent="0.3">
      <c r="B1543" s="150"/>
    </row>
    <row r="1544" spans="2:2" x14ac:dyDescent="0.3">
      <c r="B1544" s="150"/>
    </row>
    <row r="1545" spans="2:2" x14ac:dyDescent="0.3">
      <c r="B1545" s="150"/>
    </row>
    <row r="1546" spans="2:2" x14ac:dyDescent="0.3">
      <c r="B1546" s="150"/>
    </row>
    <row r="1547" spans="2:2" x14ac:dyDescent="0.3">
      <c r="B1547" s="150"/>
    </row>
    <row r="1548" spans="2:2" x14ac:dyDescent="0.3">
      <c r="B1548" s="150"/>
    </row>
    <row r="1549" spans="2:2" x14ac:dyDescent="0.3">
      <c r="B1549" s="150"/>
    </row>
    <row r="1550" spans="2:2" x14ac:dyDescent="0.3">
      <c r="B1550" s="150"/>
    </row>
    <row r="1551" spans="2:2" x14ac:dyDescent="0.3">
      <c r="B1551" s="150"/>
    </row>
    <row r="1552" spans="2:2" x14ac:dyDescent="0.3">
      <c r="B1552" s="150"/>
    </row>
    <row r="1553" spans="2:2" x14ac:dyDescent="0.3">
      <c r="B1553" s="150"/>
    </row>
    <row r="1554" spans="2:2" x14ac:dyDescent="0.3">
      <c r="B1554" s="150"/>
    </row>
    <row r="1555" spans="2:2" x14ac:dyDescent="0.3">
      <c r="B1555" s="150"/>
    </row>
    <row r="1556" spans="2:2" x14ac:dyDescent="0.3">
      <c r="B1556" s="150"/>
    </row>
    <row r="1557" spans="2:2" x14ac:dyDescent="0.3">
      <c r="B1557" s="150"/>
    </row>
    <row r="1558" spans="2:2" x14ac:dyDescent="0.3">
      <c r="B1558" s="150"/>
    </row>
    <row r="1559" spans="2:2" x14ac:dyDescent="0.3">
      <c r="B1559" s="150"/>
    </row>
    <row r="1560" spans="2:2" x14ac:dyDescent="0.3">
      <c r="B1560" s="150"/>
    </row>
    <row r="1561" spans="2:2" x14ac:dyDescent="0.3">
      <c r="B1561" s="150"/>
    </row>
    <row r="1562" spans="2:2" x14ac:dyDescent="0.3">
      <c r="B1562" s="150"/>
    </row>
    <row r="1563" spans="2:2" x14ac:dyDescent="0.3">
      <c r="B1563" s="150"/>
    </row>
    <row r="1564" spans="2:2" x14ac:dyDescent="0.3">
      <c r="B1564" s="150"/>
    </row>
    <row r="1565" spans="2:2" x14ac:dyDescent="0.3">
      <c r="B1565" s="150"/>
    </row>
    <row r="1566" spans="2:2" x14ac:dyDescent="0.3">
      <c r="B1566" s="150"/>
    </row>
    <row r="1567" spans="2:2" x14ac:dyDescent="0.3">
      <c r="B1567" s="150"/>
    </row>
    <row r="1568" spans="2:2" x14ac:dyDescent="0.3">
      <c r="B1568" s="150"/>
    </row>
    <row r="1569" spans="2:2" x14ac:dyDescent="0.3">
      <c r="B1569" s="150"/>
    </row>
    <row r="1570" spans="2:2" x14ac:dyDescent="0.3">
      <c r="B1570" s="150"/>
    </row>
    <row r="1571" spans="2:2" x14ac:dyDescent="0.3">
      <c r="B1571" s="150"/>
    </row>
    <row r="1572" spans="2:2" x14ac:dyDescent="0.3">
      <c r="B1572" s="150"/>
    </row>
    <row r="1573" spans="2:2" x14ac:dyDescent="0.3">
      <c r="B1573" s="150"/>
    </row>
    <row r="1574" spans="2:2" x14ac:dyDescent="0.3">
      <c r="B1574" s="150"/>
    </row>
    <row r="1575" spans="2:2" x14ac:dyDescent="0.3">
      <c r="B1575" s="150"/>
    </row>
    <row r="1576" spans="2:2" x14ac:dyDescent="0.3">
      <c r="B1576" s="150"/>
    </row>
    <row r="1577" spans="2:2" x14ac:dyDescent="0.3">
      <c r="B1577" s="150"/>
    </row>
    <row r="1578" spans="2:2" x14ac:dyDescent="0.3">
      <c r="B1578" s="150"/>
    </row>
    <row r="1579" spans="2:2" x14ac:dyDescent="0.3">
      <c r="B1579" s="150"/>
    </row>
    <row r="1580" spans="2:2" x14ac:dyDescent="0.3">
      <c r="B1580" s="150"/>
    </row>
    <row r="1581" spans="2:2" x14ac:dyDescent="0.3">
      <c r="B1581" s="150"/>
    </row>
    <row r="1582" spans="2:2" x14ac:dyDescent="0.3">
      <c r="B1582" s="150"/>
    </row>
    <row r="1583" spans="2:2" x14ac:dyDescent="0.3">
      <c r="B1583" s="150"/>
    </row>
    <row r="1584" spans="2:2" x14ac:dyDescent="0.3">
      <c r="B1584" s="150"/>
    </row>
    <row r="1585" spans="2:2" x14ac:dyDescent="0.3">
      <c r="B1585" s="150"/>
    </row>
    <row r="1586" spans="2:2" x14ac:dyDescent="0.3">
      <c r="B1586" s="150"/>
    </row>
    <row r="1587" spans="2:2" x14ac:dyDescent="0.3">
      <c r="B1587" s="150"/>
    </row>
    <row r="1588" spans="2:2" x14ac:dyDescent="0.3">
      <c r="B1588" s="150"/>
    </row>
    <row r="1589" spans="2:2" x14ac:dyDescent="0.3">
      <c r="B1589" s="150"/>
    </row>
    <row r="1590" spans="2:2" x14ac:dyDescent="0.3">
      <c r="B1590" s="150"/>
    </row>
    <row r="1591" spans="2:2" x14ac:dyDescent="0.3">
      <c r="B1591" s="150"/>
    </row>
    <row r="1592" spans="2:2" x14ac:dyDescent="0.3">
      <c r="B1592" s="150"/>
    </row>
    <row r="1593" spans="2:2" x14ac:dyDescent="0.3">
      <c r="B1593" s="150"/>
    </row>
    <row r="1594" spans="2:2" x14ac:dyDescent="0.3">
      <c r="B1594" s="150"/>
    </row>
    <row r="1595" spans="2:2" x14ac:dyDescent="0.3">
      <c r="B1595" s="150"/>
    </row>
    <row r="1596" spans="2:2" x14ac:dyDescent="0.3">
      <c r="B1596" s="150"/>
    </row>
    <row r="1597" spans="2:2" x14ac:dyDescent="0.3">
      <c r="B1597" s="150"/>
    </row>
    <row r="1598" spans="2:2" x14ac:dyDescent="0.3">
      <c r="B1598" s="150"/>
    </row>
    <row r="1599" spans="2:2" x14ac:dyDescent="0.3">
      <c r="B1599" s="150"/>
    </row>
    <row r="1600" spans="2:2" x14ac:dyDescent="0.3">
      <c r="B1600" s="150"/>
    </row>
    <row r="1601" spans="2:2" x14ac:dyDescent="0.3">
      <c r="B1601" s="150"/>
    </row>
    <row r="1602" spans="2:2" x14ac:dyDescent="0.3">
      <c r="B1602" s="150"/>
    </row>
    <row r="1603" spans="2:2" x14ac:dyDescent="0.3">
      <c r="B1603" s="150"/>
    </row>
    <row r="1604" spans="2:2" x14ac:dyDescent="0.3">
      <c r="B1604" s="150"/>
    </row>
    <row r="1605" spans="2:2" x14ac:dyDescent="0.3">
      <c r="B1605" s="150"/>
    </row>
    <row r="1606" spans="2:2" x14ac:dyDescent="0.3">
      <c r="B1606" s="150"/>
    </row>
    <row r="1607" spans="2:2" x14ac:dyDescent="0.3">
      <c r="B1607" s="150"/>
    </row>
    <row r="1608" spans="2:2" x14ac:dyDescent="0.3">
      <c r="B1608" s="150"/>
    </row>
    <row r="1609" spans="2:2" x14ac:dyDescent="0.3">
      <c r="B1609" s="150"/>
    </row>
    <row r="1610" spans="2:2" x14ac:dyDescent="0.3">
      <c r="B1610" s="150"/>
    </row>
    <row r="1611" spans="2:2" x14ac:dyDescent="0.3">
      <c r="B1611" s="150"/>
    </row>
    <row r="1612" spans="2:2" x14ac:dyDescent="0.3">
      <c r="B1612" s="150"/>
    </row>
    <row r="1613" spans="2:2" x14ac:dyDescent="0.3">
      <c r="B1613" s="150"/>
    </row>
    <row r="1614" spans="2:2" x14ac:dyDescent="0.3">
      <c r="B1614" s="150"/>
    </row>
    <row r="1615" spans="2:2" x14ac:dyDescent="0.3">
      <c r="B1615" s="150"/>
    </row>
    <row r="1616" spans="2:2" x14ac:dyDescent="0.3">
      <c r="B1616" s="150"/>
    </row>
    <row r="1617" spans="2:2" x14ac:dyDescent="0.3">
      <c r="B1617" s="150"/>
    </row>
    <row r="1618" spans="2:2" x14ac:dyDescent="0.3">
      <c r="B1618" s="150"/>
    </row>
    <row r="1619" spans="2:2" x14ac:dyDescent="0.3">
      <c r="B1619" s="150"/>
    </row>
    <row r="1620" spans="2:2" x14ac:dyDescent="0.3">
      <c r="B1620" s="150"/>
    </row>
    <row r="1621" spans="2:2" x14ac:dyDescent="0.3">
      <c r="B1621" s="150"/>
    </row>
    <row r="1622" spans="2:2" x14ac:dyDescent="0.3">
      <c r="B1622" s="150"/>
    </row>
    <row r="1623" spans="2:2" x14ac:dyDescent="0.3">
      <c r="B1623" s="150"/>
    </row>
    <row r="1624" spans="2:2" x14ac:dyDescent="0.3">
      <c r="B1624" s="150"/>
    </row>
    <row r="1625" spans="2:2" x14ac:dyDescent="0.3">
      <c r="B1625" s="150"/>
    </row>
    <row r="1626" spans="2:2" x14ac:dyDescent="0.3">
      <c r="B1626" s="150"/>
    </row>
    <row r="1627" spans="2:2" x14ac:dyDescent="0.3">
      <c r="B1627" s="150"/>
    </row>
    <row r="1628" spans="2:2" x14ac:dyDescent="0.3">
      <c r="B1628" s="150"/>
    </row>
    <row r="1629" spans="2:2" x14ac:dyDescent="0.3">
      <c r="B1629" s="150"/>
    </row>
    <row r="1630" spans="2:2" x14ac:dyDescent="0.3">
      <c r="B1630" s="150"/>
    </row>
    <row r="1631" spans="2:2" x14ac:dyDescent="0.3">
      <c r="B1631" s="150"/>
    </row>
    <row r="1632" spans="2:2" x14ac:dyDescent="0.3">
      <c r="B1632" s="150"/>
    </row>
    <row r="1633" spans="2:2" x14ac:dyDescent="0.3">
      <c r="B1633" s="150"/>
    </row>
    <row r="1634" spans="2:2" x14ac:dyDescent="0.3">
      <c r="B1634" s="150"/>
    </row>
    <row r="1635" spans="2:2" x14ac:dyDescent="0.3">
      <c r="B1635" s="150"/>
    </row>
    <row r="1636" spans="2:2" x14ac:dyDescent="0.3">
      <c r="B1636" s="150"/>
    </row>
    <row r="1637" spans="2:2" x14ac:dyDescent="0.3">
      <c r="B1637" s="150"/>
    </row>
    <row r="1638" spans="2:2" x14ac:dyDescent="0.3">
      <c r="B1638" s="150"/>
    </row>
    <row r="1639" spans="2:2" x14ac:dyDescent="0.3">
      <c r="B1639" s="150"/>
    </row>
    <row r="1640" spans="2:2" x14ac:dyDescent="0.3">
      <c r="B1640" s="150"/>
    </row>
    <row r="1641" spans="2:2" x14ac:dyDescent="0.3">
      <c r="B1641" s="150"/>
    </row>
    <row r="1642" spans="2:2" x14ac:dyDescent="0.3">
      <c r="B1642" s="150"/>
    </row>
    <row r="1643" spans="2:2" x14ac:dyDescent="0.3">
      <c r="B1643" s="150"/>
    </row>
    <row r="1644" spans="2:2" x14ac:dyDescent="0.3">
      <c r="B1644" s="150"/>
    </row>
    <row r="1645" spans="2:2" x14ac:dyDescent="0.3">
      <c r="B1645" s="150"/>
    </row>
    <row r="1646" spans="2:2" x14ac:dyDescent="0.3">
      <c r="B1646" s="150"/>
    </row>
    <row r="1647" spans="2:2" x14ac:dyDescent="0.3">
      <c r="B1647" s="150"/>
    </row>
    <row r="1648" spans="2:2" x14ac:dyDescent="0.3">
      <c r="B1648" s="150"/>
    </row>
    <row r="1649" spans="2:2" x14ac:dyDescent="0.3">
      <c r="B1649" s="150"/>
    </row>
    <row r="1650" spans="2:2" x14ac:dyDescent="0.3">
      <c r="B1650" s="150"/>
    </row>
    <row r="1651" spans="2:2" x14ac:dyDescent="0.3">
      <c r="B1651" s="150"/>
    </row>
    <row r="1652" spans="2:2" x14ac:dyDescent="0.3">
      <c r="B1652" s="150"/>
    </row>
    <row r="1653" spans="2:2" x14ac:dyDescent="0.3">
      <c r="B1653" s="150"/>
    </row>
    <row r="1654" spans="2:2" x14ac:dyDescent="0.3">
      <c r="B1654" s="150"/>
    </row>
    <row r="1655" spans="2:2" x14ac:dyDescent="0.3">
      <c r="B1655" s="150"/>
    </row>
    <row r="1656" spans="2:2" x14ac:dyDescent="0.3">
      <c r="B1656" s="150"/>
    </row>
    <row r="1657" spans="2:2" x14ac:dyDescent="0.3">
      <c r="B1657" s="150"/>
    </row>
    <row r="1658" spans="2:2" x14ac:dyDescent="0.3">
      <c r="B1658" s="150"/>
    </row>
    <row r="1659" spans="2:2" x14ac:dyDescent="0.3">
      <c r="B1659" s="150"/>
    </row>
    <row r="1660" spans="2:2" x14ac:dyDescent="0.3">
      <c r="B1660" s="150"/>
    </row>
    <row r="1661" spans="2:2" x14ac:dyDescent="0.3">
      <c r="B1661" s="150"/>
    </row>
    <row r="1662" spans="2:2" x14ac:dyDescent="0.3">
      <c r="B1662" s="150"/>
    </row>
    <row r="1663" spans="2:2" x14ac:dyDescent="0.3">
      <c r="B1663" s="150"/>
    </row>
    <row r="1664" spans="2:2" x14ac:dyDescent="0.3">
      <c r="B1664" s="150"/>
    </row>
    <row r="1665" spans="2:2" x14ac:dyDescent="0.3">
      <c r="B1665" s="150"/>
    </row>
    <row r="1666" spans="2:2" x14ac:dyDescent="0.3">
      <c r="B1666" s="150"/>
    </row>
    <row r="1667" spans="2:2" x14ac:dyDescent="0.3">
      <c r="B1667" s="150"/>
    </row>
    <row r="1668" spans="2:2" x14ac:dyDescent="0.3">
      <c r="B1668" s="150"/>
    </row>
    <row r="1669" spans="2:2" x14ac:dyDescent="0.3">
      <c r="B1669" s="150"/>
    </row>
    <row r="1670" spans="2:2" x14ac:dyDescent="0.3">
      <c r="B1670" s="150"/>
    </row>
    <row r="1671" spans="2:2" x14ac:dyDescent="0.3">
      <c r="B1671" s="150"/>
    </row>
    <row r="1672" spans="2:2" x14ac:dyDescent="0.3">
      <c r="B1672" s="150"/>
    </row>
    <row r="1673" spans="2:2" x14ac:dyDescent="0.3">
      <c r="B1673" s="150"/>
    </row>
    <row r="1674" spans="2:2" x14ac:dyDescent="0.3">
      <c r="B1674" s="150"/>
    </row>
    <row r="1675" spans="2:2" x14ac:dyDescent="0.3">
      <c r="B1675" s="150"/>
    </row>
    <row r="1676" spans="2:2" x14ac:dyDescent="0.3">
      <c r="B1676" s="150"/>
    </row>
    <row r="1677" spans="2:2" x14ac:dyDescent="0.3">
      <c r="B1677" s="150"/>
    </row>
    <row r="1678" spans="2:2" x14ac:dyDescent="0.3">
      <c r="B1678" s="150"/>
    </row>
    <row r="1679" spans="2:2" x14ac:dyDescent="0.3">
      <c r="B1679" s="150"/>
    </row>
    <row r="1680" spans="2:2" x14ac:dyDescent="0.3">
      <c r="B1680" s="150"/>
    </row>
    <row r="1681" spans="2:2" x14ac:dyDescent="0.3">
      <c r="B1681" s="150"/>
    </row>
    <row r="1682" spans="2:2" x14ac:dyDescent="0.3">
      <c r="B1682" s="150"/>
    </row>
    <row r="1683" spans="2:2" x14ac:dyDescent="0.3">
      <c r="B1683" s="150"/>
    </row>
    <row r="1684" spans="2:2" x14ac:dyDescent="0.3">
      <c r="B1684" s="150"/>
    </row>
    <row r="1685" spans="2:2" x14ac:dyDescent="0.3">
      <c r="B1685" s="150"/>
    </row>
    <row r="1686" spans="2:2" x14ac:dyDescent="0.3">
      <c r="B1686" s="150"/>
    </row>
    <row r="1687" spans="2:2" x14ac:dyDescent="0.3">
      <c r="B1687" s="150"/>
    </row>
    <row r="1688" spans="2:2" x14ac:dyDescent="0.3">
      <c r="B1688" s="150"/>
    </row>
    <row r="1689" spans="2:2" x14ac:dyDescent="0.3">
      <c r="B1689" s="150"/>
    </row>
    <row r="1690" spans="2:2" x14ac:dyDescent="0.3">
      <c r="B1690" s="150"/>
    </row>
    <row r="1691" spans="2:2" x14ac:dyDescent="0.3">
      <c r="B1691" s="150"/>
    </row>
    <row r="1692" spans="2:2" x14ac:dyDescent="0.3">
      <c r="B1692" s="150"/>
    </row>
    <row r="1693" spans="2:2" x14ac:dyDescent="0.3">
      <c r="B1693" s="150"/>
    </row>
    <row r="1694" spans="2:2" x14ac:dyDescent="0.3">
      <c r="B1694" s="150"/>
    </row>
    <row r="1695" spans="2:2" x14ac:dyDescent="0.3">
      <c r="B1695" s="150"/>
    </row>
    <row r="1696" spans="2:2" x14ac:dyDescent="0.3">
      <c r="B1696" s="150"/>
    </row>
    <row r="1697" spans="2:2" x14ac:dyDescent="0.3">
      <c r="B1697" s="150"/>
    </row>
    <row r="1698" spans="2:2" x14ac:dyDescent="0.3">
      <c r="B1698" s="150"/>
    </row>
    <row r="1699" spans="2:2" x14ac:dyDescent="0.3">
      <c r="B1699" s="150"/>
    </row>
    <row r="1700" spans="2:2" x14ac:dyDescent="0.3">
      <c r="B1700" s="150"/>
    </row>
    <row r="1701" spans="2:2" x14ac:dyDescent="0.3">
      <c r="B1701" s="150"/>
    </row>
    <row r="1702" spans="2:2" x14ac:dyDescent="0.3">
      <c r="B1702" s="150"/>
    </row>
    <row r="1703" spans="2:2" x14ac:dyDescent="0.3">
      <c r="B1703" s="150"/>
    </row>
    <row r="1704" spans="2:2" x14ac:dyDescent="0.3">
      <c r="B1704" s="150"/>
    </row>
    <row r="1705" spans="2:2" x14ac:dyDescent="0.3">
      <c r="B1705" s="150"/>
    </row>
    <row r="1706" spans="2:2" x14ac:dyDescent="0.3">
      <c r="B1706" s="150"/>
    </row>
    <row r="1707" spans="2:2" x14ac:dyDescent="0.3">
      <c r="B1707" s="150"/>
    </row>
    <row r="1708" spans="2:2" x14ac:dyDescent="0.3">
      <c r="B1708" s="150"/>
    </row>
    <row r="1709" spans="2:2" x14ac:dyDescent="0.3">
      <c r="B1709" s="150"/>
    </row>
    <row r="1710" spans="2:2" x14ac:dyDescent="0.3">
      <c r="B1710" s="150"/>
    </row>
    <row r="1711" spans="2:2" x14ac:dyDescent="0.3">
      <c r="B1711" s="150"/>
    </row>
    <row r="1712" spans="2:2" x14ac:dyDescent="0.3">
      <c r="B1712" s="150"/>
    </row>
    <row r="1713" spans="2:2" x14ac:dyDescent="0.3">
      <c r="B1713" s="150"/>
    </row>
    <row r="1714" spans="2:2" x14ac:dyDescent="0.3">
      <c r="B1714" s="150"/>
    </row>
    <row r="1715" spans="2:2" x14ac:dyDescent="0.3">
      <c r="B1715" s="150"/>
    </row>
    <row r="1716" spans="2:2" x14ac:dyDescent="0.3">
      <c r="B1716" s="150"/>
    </row>
    <row r="1717" spans="2:2" x14ac:dyDescent="0.3">
      <c r="B1717" s="150"/>
    </row>
    <row r="1718" spans="2:2" x14ac:dyDescent="0.3">
      <c r="B1718" s="150"/>
    </row>
    <row r="1719" spans="2:2" x14ac:dyDescent="0.3">
      <c r="B1719" s="150"/>
    </row>
    <row r="1720" spans="2:2" x14ac:dyDescent="0.3">
      <c r="B1720" s="150"/>
    </row>
    <row r="1721" spans="2:2" x14ac:dyDescent="0.3">
      <c r="B1721" s="150"/>
    </row>
    <row r="1722" spans="2:2" x14ac:dyDescent="0.3">
      <c r="B1722" s="150"/>
    </row>
    <row r="1723" spans="2:2" x14ac:dyDescent="0.3">
      <c r="B1723" s="150"/>
    </row>
    <row r="1724" spans="2:2" x14ac:dyDescent="0.3">
      <c r="B1724" s="150"/>
    </row>
    <row r="1725" spans="2:2" x14ac:dyDescent="0.3">
      <c r="B1725" s="150"/>
    </row>
    <row r="1726" spans="2:2" x14ac:dyDescent="0.3">
      <c r="B1726" s="150"/>
    </row>
    <row r="1727" spans="2:2" x14ac:dyDescent="0.3">
      <c r="B1727" s="150"/>
    </row>
    <row r="1728" spans="2:2" x14ac:dyDescent="0.3">
      <c r="B1728" s="150"/>
    </row>
    <row r="1729" spans="2:2" x14ac:dyDescent="0.3">
      <c r="B1729" s="150"/>
    </row>
    <row r="1730" spans="2:2" x14ac:dyDescent="0.3">
      <c r="B1730" s="150"/>
    </row>
    <row r="1731" spans="2:2" x14ac:dyDescent="0.3">
      <c r="B1731" s="150"/>
    </row>
    <row r="1732" spans="2:2" x14ac:dyDescent="0.3">
      <c r="B1732" s="150"/>
    </row>
    <row r="1733" spans="2:2" x14ac:dyDescent="0.3">
      <c r="B1733" s="150"/>
    </row>
    <row r="1734" spans="2:2" x14ac:dyDescent="0.3">
      <c r="B1734" s="150"/>
    </row>
    <row r="1735" spans="2:2" x14ac:dyDescent="0.3">
      <c r="B1735" s="150"/>
    </row>
    <row r="1736" spans="2:2" x14ac:dyDescent="0.3">
      <c r="B1736" s="150"/>
    </row>
    <row r="1737" spans="2:2" x14ac:dyDescent="0.3">
      <c r="B1737" s="150"/>
    </row>
    <row r="1738" spans="2:2" x14ac:dyDescent="0.3">
      <c r="B1738" s="150"/>
    </row>
    <row r="1739" spans="2:2" x14ac:dyDescent="0.3">
      <c r="B1739" s="150"/>
    </row>
    <row r="1740" spans="2:2" x14ac:dyDescent="0.3">
      <c r="B1740" s="150"/>
    </row>
    <row r="1741" spans="2:2" x14ac:dyDescent="0.3">
      <c r="B1741" s="150"/>
    </row>
    <row r="1742" spans="2:2" x14ac:dyDescent="0.3">
      <c r="B1742" s="150"/>
    </row>
    <row r="1743" spans="2:2" x14ac:dyDescent="0.3">
      <c r="B1743" s="150"/>
    </row>
    <row r="1744" spans="2:2" x14ac:dyDescent="0.3">
      <c r="B1744" s="150"/>
    </row>
    <row r="1745" spans="2:2" x14ac:dyDescent="0.3">
      <c r="B1745" s="150"/>
    </row>
    <row r="1746" spans="2:2" x14ac:dyDescent="0.3">
      <c r="B1746" s="150"/>
    </row>
    <row r="1747" spans="2:2" x14ac:dyDescent="0.3">
      <c r="B1747" s="150"/>
    </row>
    <row r="1748" spans="2:2" x14ac:dyDescent="0.3">
      <c r="B1748" s="150"/>
    </row>
    <row r="1749" spans="2:2" x14ac:dyDescent="0.3">
      <c r="B1749" s="150"/>
    </row>
    <row r="1750" spans="2:2" x14ac:dyDescent="0.3">
      <c r="B1750" s="150"/>
    </row>
    <row r="1751" spans="2:2" x14ac:dyDescent="0.3">
      <c r="B1751" s="150"/>
    </row>
    <row r="1752" spans="2:2" x14ac:dyDescent="0.3">
      <c r="B1752" s="150"/>
    </row>
    <row r="1753" spans="2:2" x14ac:dyDescent="0.3">
      <c r="B1753" s="150"/>
    </row>
    <row r="1754" spans="2:2" x14ac:dyDescent="0.3">
      <c r="B1754" s="150"/>
    </row>
    <row r="1755" spans="2:2" x14ac:dyDescent="0.3">
      <c r="B1755" s="150"/>
    </row>
    <row r="1756" spans="2:2" x14ac:dyDescent="0.3">
      <c r="B1756" s="150"/>
    </row>
    <row r="1757" spans="2:2" x14ac:dyDescent="0.3">
      <c r="B1757" s="150"/>
    </row>
    <row r="1758" spans="2:2" x14ac:dyDescent="0.3">
      <c r="B1758" s="150"/>
    </row>
    <row r="1759" spans="2:2" x14ac:dyDescent="0.3">
      <c r="B1759" s="150"/>
    </row>
    <row r="1760" spans="2:2" x14ac:dyDescent="0.3">
      <c r="B1760" s="150"/>
    </row>
    <row r="1761" spans="2:2" x14ac:dyDescent="0.3">
      <c r="B1761" s="150"/>
    </row>
    <row r="1762" spans="2:2" x14ac:dyDescent="0.3">
      <c r="B1762" s="150"/>
    </row>
    <row r="1763" spans="2:2" x14ac:dyDescent="0.3">
      <c r="B1763" s="150"/>
    </row>
    <row r="1764" spans="2:2" x14ac:dyDescent="0.3">
      <c r="B1764" s="150"/>
    </row>
    <row r="1765" spans="2:2" x14ac:dyDescent="0.3">
      <c r="B1765" s="150"/>
    </row>
    <row r="1766" spans="2:2" x14ac:dyDescent="0.3">
      <c r="B1766" s="150"/>
    </row>
    <row r="1767" spans="2:2" x14ac:dyDescent="0.3">
      <c r="B1767" s="150"/>
    </row>
    <row r="1768" spans="2:2" x14ac:dyDescent="0.3">
      <c r="B1768" s="150"/>
    </row>
    <row r="1769" spans="2:2" x14ac:dyDescent="0.3">
      <c r="B1769" s="150"/>
    </row>
    <row r="1770" spans="2:2" x14ac:dyDescent="0.3">
      <c r="B1770" s="150"/>
    </row>
    <row r="1771" spans="2:2" x14ac:dyDescent="0.3">
      <c r="B1771" s="150"/>
    </row>
    <row r="1772" spans="2:2" x14ac:dyDescent="0.3">
      <c r="B1772" s="150"/>
    </row>
    <row r="1773" spans="2:2" x14ac:dyDescent="0.3">
      <c r="B1773" s="150"/>
    </row>
    <row r="1774" spans="2:2" x14ac:dyDescent="0.3">
      <c r="B1774" s="150"/>
    </row>
    <row r="1775" spans="2:2" x14ac:dyDescent="0.3">
      <c r="B1775" s="150"/>
    </row>
    <row r="1776" spans="2:2" x14ac:dyDescent="0.3">
      <c r="B1776" s="150"/>
    </row>
    <row r="1777" spans="2:2" x14ac:dyDescent="0.3">
      <c r="B1777" s="150"/>
    </row>
    <row r="1778" spans="2:2" x14ac:dyDescent="0.3">
      <c r="B1778" s="150"/>
    </row>
    <row r="1779" spans="2:2" x14ac:dyDescent="0.3">
      <c r="B1779" s="150"/>
    </row>
    <row r="1780" spans="2:2" x14ac:dyDescent="0.3">
      <c r="B1780" s="150"/>
    </row>
    <row r="1781" spans="2:2" x14ac:dyDescent="0.3">
      <c r="B1781" s="150"/>
    </row>
    <row r="1782" spans="2:2" x14ac:dyDescent="0.3">
      <c r="B1782" s="150"/>
    </row>
    <row r="1783" spans="2:2" x14ac:dyDescent="0.3">
      <c r="B1783" s="150"/>
    </row>
    <row r="1784" spans="2:2" x14ac:dyDescent="0.3">
      <c r="B1784" s="150"/>
    </row>
    <row r="1785" spans="2:2" x14ac:dyDescent="0.3">
      <c r="B1785" s="150"/>
    </row>
    <row r="1786" spans="2:2" x14ac:dyDescent="0.3">
      <c r="B1786" s="150"/>
    </row>
    <row r="1787" spans="2:2" x14ac:dyDescent="0.3">
      <c r="B1787" s="150"/>
    </row>
    <row r="1788" spans="2:2" x14ac:dyDescent="0.3">
      <c r="B1788" s="150"/>
    </row>
    <row r="1789" spans="2:2" x14ac:dyDescent="0.3">
      <c r="B1789" s="150"/>
    </row>
    <row r="1790" spans="2:2" x14ac:dyDescent="0.3">
      <c r="B1790" s="150"/>
    </row>
    <row r="1791" spans="2:2" x14ac:dyDescent="0.3">
      <c r="B1791" s="150"/>
    </row>
    <row r="1792" spans="2:2" x14ac:dyDescent="0.3">
      <c r="B1792" s="150"/>
    </row>
    <row r="1793" spans="2:2" x14ac:dyDescent="0.3">
      <c r="B1793" s="150"/>
    </row>
    <row r="1794" spans="2:2" x14ac:dyDescent="0.3">
      <c r="B1794" s="150"/>
    </row>
    <row r="1795" spans="2:2" x14ac:dyDescent="0.3">
      <c r="B1795" s="150"/>
    </row>
    <row r="1796" spans="2:2" x14ac:dyDescent="0.3">
      <c r="B1796" s="150"/>
    </row>
    <row r="1797" spans="2:2" x14ac:dyDescent="0.3">
      <c r="B1797" s="150"/>
    </row>
    <row r="1798" spans="2:2" x14ac:dyDescent="0.3">
      <c r="B1798" s="150"/>
    </row>
    <row r="1799" spans="2:2" x14ac:dyDescent="0.3">
      <c r="B1799" s="150"/>
    </row>
    <row r="1800" spans="2:2" x14ac:dyDescent="0.3">
      <c r="B1800" s="150"/>
    </row>
    <row r="1801" spans="2:2" x14ac:dyDescent="0.3">
      <c r="B1801" s="150"/>
    </row>
    <row r="1802" spans="2:2" x14ac:dyDescent="0.3">
      <c r="B1802" s="150"/>
    </row>
    <row r="1803" spans="2:2" x14ac:dyDescent="0.3">
      <c r="B1803" s="150"/>
    </row>
    <row r="1804" spans="2:2" x14ac:dyDescent="0.3">
      <c r="B1804" s="150"/>
    </row>
    <row r="1805" spans="2:2" x14ac:dyDescent="0.3">
      <c r="B1805" s="150"/>
    </row>
    <row r="1806" spans="2:2" x14ac:dyDescent="0.3">
      <c r="B1806" s="150"/>
    </row>
    <row r="1807" spans="2:2" x14ac:dyDescent="0.3">
      <c r="B1807" s="150"/>
    </row>
    <row r="1808" spans="2:2" x14ac:dyDescent="0.3">
      <c r="B1808" s="150"/>
    </row>
    <row r="1809" spans="2:2" x14ac:dyDescent="0.3">
      <c r="B1809" s="150"/>
    </row>
    <row r="1810" spans="2:2" x14ac:dyDescent="0.3">
      <c r="B1810" s="150"/>
    </row>
    <row r="1811" spans="2:2" x14ac:dyDescent="0.3">
      <c r="B1811" s="150"/>
    </row>
    <row r="1812" spans="2:2" x14ac:dyDescent="0.3">
      <c r="B1812" s="150"/>
    </row>
    <row r="1813" spans="2:2" x14ac:dyDescent="0.3">
      <c r="B1813" s="150"/>
    </row>
    <row r="1814" spans="2:2" x14ac:dyDescent="0.3">
      <c r="B1814" s="150"/>
    </row>
    <row r="1815" spans="2:2" x14ac:dyDescent="0.3">
      <c r="B1815" s="150"/>
    </row>
    <row r="1816" spans="2:2" x14ac:dyDescent="0.3">
      <c r="B1816" s="150"/>
    </row>
    <row r="1817" spans="2:2" x14ac:dyDescent="0.3">
      <c r="B1817" s="150"/>
    </row>
    <row r="1818" spans="2:2" x14ac:dyDescent="0.3">
      <c r="B1818" s="150"/>
    </row>
    <row r="1819" spans="2:2" x14ac:dyDescent="0.3">
      <c r="B1819" s="150"/>
    </row>
    <row r="1820" spans="2:2" x14ac:dyDescent="0.3">
      <c r="B1820" s="150"/>
    </row>
    <row r="1821" spans="2:2" x14ac:dyDescent="0.3">
      <c r="B1821" s="150"/>
    </row>
    <row r="1822" spans="2:2" x14ac:dyDescent="0.3">
      <c r="B1822" s="150"/>
    </row>
    <row r="1823" spans="2:2" x14ac:dyDescent="0.3">
      <c r="B1823" s="150"/>
    </row>
    <row r="1824" spans="2:2" x14ac:dyDescent="0.3">
      <c r="B1824" s="150"/>
    </row>
    <row r="1825" spans="2:2" x14ac:dyDescent="0.3">
      <c r="B1825" s="150"/>
    </row>
    <row r="1826" spans="2:2" x14ac:dyDescent="0.3">
      <c r="B1826" s="150"/>
    </row>
    <row r="1827" spans="2:2" x14ac:dyDescent="0.3">
      <c r="B1827" s="150"/>
    </row>
    <row r="1828" spans="2:2" x14ac:dyDescent="0.3">
      <c r="B1828" s="150"/>
    </row>
    <row r="1829" spans="2:2" x14ac:dyDescent="0.3">
      <c r="B1829" s="150"/>
    </row>
    <row r="1830" spans="2:2" x14ac:dyDescent="0.3">
      <c r="B1830" s="150"/>
    </row>
    <row r="1831" spans="2:2" x14ac:dyDescent="0.3">
      <c r="B1831" s="150"/>
    </row>
    <row r="1832" spans="2:2" x14ac:dyDescent="0.3">
      <c r="B1832" s="150"/>
    </row>
    <row r="1833" spans="2:2" x14ac:dyDescent="0.3">
      <c r="B1833" s="150"/>
    </row>
    <row r="1834" spans="2:2" x14ac:dyDescent="0.3">
      <c r="B1834" s="150"/>
    </row>
    <row r="1835" spans="2:2" x14ac:dyDescent="0.3">
      <c r="B1835" s="150"/>
    </row>
    <row r="1836" spans="2:2" x14ac:dyDescent="0.3">
      <c r="B1836" s="150"/>
    </row>
    <row r="1837" spans="2:2" x14ac:dyDescent="0.3">
      <c r="B1837" s="150"/>
    </row>
    <row r="1838" spans="2:2" x14ac:dyDescent="0.3">
      <c r="B1838" s="150"/>
    </row>
    <row r="1839" spans="2:2" x14ac:dyDescent="0.3">
      <c r="B1839" s="150"/>
    </row>
    <row r="1840" spans="2:2" x14ac:dyDescent="0.3">
      <c r="B1840" s="150"/>
    </row>
    <row r="1841" spans="2:2" x14ac:dyDescent="0.3">
      <c r="B1841" s="150"/>
    </row>
    <row r="1842" spans="2:2" x14ac:dyDescent="0.3">
      <c r="B1842" s="150"/>
    </row>
    <row r="1843" spans="2:2" x14ac:dyDescent="0.3">
      <c r="B1843" s="150"/>
    </row>
    <row r="1844" spans="2:2" x14ac:dyDescent="0.3">
      <c r="B1844" s="150"/>
    </row>
    <row r="1845" spans="2:2" x14ac:dyDescent="0.3">
      <c r="B1845" s="150"/>
    </row>
    <row r="1846" spans="2:2" x14ac:dyDescent="0.3">
      <c r="B1846" s="150"/>
    </row>
    <row r="1847" spans="2:2" x14ac:dyDescent="0.3">
      <c r="B1847" s="150"/>
    </row>
    <row r="1848" spans="2:2" x14ac:dyDescent="0.3">
      <c r="B1848" s="150"/>
    </row>
    <row r="1849" spans="2:2" x14ac:dyDescent="0.3">
      <c r="B1849" s="150"/>
    </row>
    <row r="1850" spans="2:2" x14ac:dyDescent="0.3">
      <c r="B1850" s="150"/>
    </row>
    <row r="1851" spans="2:2" x14ac:dyDescent="0.3">
      <c r="B1851" s="150"/>
    </row>
    <row r="1852" spans="2:2" x14ac:dyDescent="0.3">
      <c r="B1852" s="150"/>
    </row>
    <row r="1853" spans="2:2" x14ac:dyDescent="0.3">
      <c r="B1853" s="150"/>
    </row>
    <row r="1854" spans="2:2" x14ac:dyDescent="0.3">
      <c r="B1854" s="150"/>
    </row>
    <row r="1855" spans="2:2" x14ac:dyDescent="0.3">
      <c r="B1855" s="150"/>
    </row>
    <row r="1856" spans="2:2" x14ac:dyDescent="0.3">
      <c r="B1856" s="150"/>
    </row>
    <row r="1857" spans="2:2" x14ac:dyDescent="0.3">
      <c r="B1857" s="150"/>
    </row>
    <row r="1858" spans="2:2" x14ac:dyDescent="0.3">
      <c r="B1858" s="150"/>
    </row>
    <row r="1859" spans="2:2" x14ac:dyDescent="0.3">
      <c r="B1859" s="150"/>
    </row>
    <row r="1860" spans="2:2" x14ac:dyDescent="0.3">
      <c r="B1860" s="150"/>
    </row>
    <row r="1861" spans="2:2" x14ac:dyDescent="0.3">
      <c r="B1861" s="150"/>
    </row>
    <row r="1862" spans="2:2" x14ac:dyDescent="0.3">
      <c r="B1862" s="150"/>
    </row>
    <row r="1863" spans="2:2" x14ac:dyDescent="0.3">
      <c r="B1863" s="150"/>
    </row>
    <row r="1864" spans="2:2" x14ac:dyDescent="0.3">
      <c r="B1864" s="150"/>
    </row>
    <row r="1865" spans="2:2" x14ac:dyDescent="0.3">
      <c r="B1865" s="150"/>
    </row>
    <row r="1866" spans="2:2" x14ac:dyDescent="0.3">
      <c r="B1866" s="150"/>
    </row>
    <row r="1867" spans="2:2" x14ac:dyDescent="0.3">
      <c r="B1867" s="150"/>
    </row>
    <row r="1868" spans="2:2" x14ac:dyDescent="0.3">
      <c r="B1868" s="150"/>
    </row>
    <row r="1869" spans="2:2" x14ac:dyDescent="0.3">
      <c r="B1869" s="150"/>
    </row>
    <row r="1870" spans="2:2" x14ac:dyDescent="0.3">
      <c r="B1870" s="150"/>
    </row>
    <row r="1871" spans="2:2" x14ac:dyDescent="0.3">
      <c r="B1871" s="150"/>
    </row>
    <row r="1872" spans="2:2" x14ac:dyDescent="0.3">
      <c r="B1872" s="150"/>
    </row>
    <row r="1873" spans="2:2" x14ac:dyDescent="0.3">
      <c r="B1873" s="150"/>
    </row>
    <row r="1874" spans="2:2" x14ac:dyDescent="0.3">
      <c r="B1874" s="150"/>
    </row>
    <row r="1875" spans="2:2" x14ac:dyDescent="0.3">
      <c r="B1875" s="150"/>
    </row>
    <row r="1876" spans="2:2" x14ac:dyDescent="0.3">
      <c r="B1876" s="150"/>
    </row>
    <row r="1877" spans="2:2" x14ac:dyDescent="0.3">
      <c r="B1877" s="150"/>
    </row>
    <row r="1878" spans="2:2" x14ac:dyDescent="0.3">
      <c r="B1878" s="150"/>
    </row>
    <row r="1879" spans="2:2" x14ac:dyDescent="0.3">
      <c r="B1879" s="150"/>
    </row>
    <row r="1880" spans="2:2" x14ac:dyDescent="0.3">
      <c r="B1880" s="150"/>
    </row>
    <row r="1881" spans="2:2" x14ac:dyDescent="0.3">
      <c r="B1881" s="150"/>
    </row>
    <row r="1882" spans="2:2" x14ac:dyDescent="0.3">
      <c r="B1882" s="150"/>
    </row>
    <row r="1883" spans="2:2" x14ac:dyDescent="0.3">
      <c r="B1883" s="150"/>
    </row>
    <row r="1884" spans="2:2" x14ac:dyDescent="0.3">
      <c r="B1884" s="150"/>
    </row>
    <row r="1885" spans="2:2" x14ac:dyDescent="0.3">
      <c r="B1885" s="150"/>
    </row>
    <row r="1886" spans="2:2" x14ac:dyDescent="0.3">
      <c r="B1886" s="150"/>
    </row>
    <row r="1887" spans="2:2" x14ac:dyDescent="0.3">
      <c r="B1887" s="150"/>
    </row>
    <row r="1888" spans="2:2" x14ac:dyDescent="0.3">
      <c r="B1888" s="150"/>
    </row>
    <row r="1889" spans="2:2" x14ac:dyDescent="0.3">
      <c r="B1889" s="150"/>
    </row>
    <row r="1890" spans="2:2" x14ac:dyDescent="0.3">
      <c r="B1890" s="150"/>
    </row>
    <row r="1891" spans="2:2" x14ac:dyDescent="0.3">
      <c r="B1891" s="150"/>
    </row>
    <row r="1892" spans="2:2" x14ac:dyDescent="0.3">
      <c r="B1892" s="150"/>
    </row>
    <row r="1893" spans="2:2" x14ac:dyDescent="0.3">
      <c r="B1893" s="150"/>
    </row>
    <row r="1894" spans="2:2" x14ac:dyDescent="0.3">
      <c r="B1894" s="150"/>
    </row>
    <row r="1895" spans="2:2" x14ac:dyDescent="0.3">
      <c r="B1895" s="150"/>
    </row>
    <row r="1896" spans="2:2" x14ac:dyDescent="0.3">
      <c r="B1896" s="150"/>
    </row>
    <row r="1897" spans="2:2" x14ac:dyDescent="0.3">
      <c r="B1897" s="150"/>
    </row>
    <row r="1898" spans="2:2" x14ac:dyDescent="0.3">
      <c r="B1898" s="150"/>
    </row>
    <row r="1899" spans="2:2" x14ac:dyDescent="0.3">
      <c r="B1899" s="150"/>
    </row>
    <row r="1900" spans="2:2" x14ac:dyDescent="0.3">
      <c r="B1900" s="150"/>
    </row>
    <row r="1901" spans="2:2" x14ac:dyDescent="0.3">
      <c r="B1901" s="150"/>
    </row>
    <row r="1902" spans="2:2" x14ac:dyDescent="0.3">
      <c r="B1902" s="150"/>
    </row>
    <row r="1903" spans="2:2" x14ac:dyDescent="0.3">
      <c r="B1903" s="150"/>
    </row>
    <row r="1904" spans="2:2" x14ac:dyDescent="0.3">
      <c r="B1904" s="150"/>
    </row>
    <row r="1905" spans="2:2" x14ac:dyDescent="0.3">
      <c r="B1905" s="150"/>
    </row>
    <row r="1906" spans="2:2" x14ac:dyDescent="0.3">
      <c r="B1906" s="150"/>
    </row>
    <row r="1907" spans="2:2" x14ac:dyDescent="0.3">
      <c r="B1907" s="150"/>
    </row>
    <row r="1908" spans="2:2" x14ac:dyDescent="0.3">
      <c r="B1908" s="150"/>
    </row>
    <row r="1909" spans="2:2" x14ac:dyDescent="0.3">
      <c r="B1909" s="150"/>
    </row>
    <row r="1910" spans="2:2" x14ac:dyDescent="0.3">
      <c r="B1910" s="150"/>
    </row>
    <row r="1911" spans="2:2" x14ac:dyDescent="0.3">
      <c r="B1911" s="150"/>
    </row>
    <row r="1912" spans="2:2" x14ac:dyDescent="0.3">
      <c r="B1912" s="150"/>
    </row>
    <row r="1913" spans="2:2" x14ac:dyDescent="0.3">
      <c r="B1913" s="150"/>
    </row>
    <row r="1914" spans="2:2" x14ac:dyDescent="0.3">
      <c r="B1914" s="150"/>
    </row>
    <row r="1915" spans="2:2" x14ac:dyDescent="0.3">
      <c r="B1915" s="150"/>
    </row>
    <row r="1916" spans="2:2" x14ac:dyDescent="0.3">
      <c r="B1916" s="150"/>
    </row>
    <row r="1917" spans="2:2" x14ac:dyDescent="0.3">
      <c r="B1917" s="150"/>
    </row>
    <row r="1918" spans="2:2" x14ac:dyDescent="0.3">
      <c r="B1918" s="150"/>
    </row>
    <row r="1919" spans="2:2" x14ac:dyDescent="0.3">
      <c r="B1919" s="150"/>
    </row>
    <row r="1920" spans="2:2" x14ac:dyDescent="0.3">
      <c r="B1920" s="150"/>
    </row>
    <row r="1921" spans="2:2" x14ac:dyDescent="0.3">
      <c r="B1921" s="150"/>
    </row>
    <row r="1922" spans="2:2" x14ac:dyDescent="0.3">
      <c r="B1922" s="150"/>
    </row>
    <row r="1923" spans="2:2" x14ac:dyDescent="0.3">
      <c r="B1923" s="150"/>
    </row>
    <row r="1924" spans="2:2" x14ac:dyDescent="0.3">
      <c r="B1924" s="150"/>
    </row>
    <row r="1925" spans="2:2" x14ac:dyDescent="0.3">
      <c r="B1925" s="150"/>
    </row>
    <row r="1926" spans="2:2" x14ac:dyDescent="0.3">
      <c r="B1926" s="150"/>
    </row>
    <row r="1927" spans="2:2" x14ac:dyDescent="0.3">
      <c r="B1927" s="150"/>
    </row>
    <row r="1928" spans="2:2" x14ac:dyDescent="0.3">
      <c r="B1928" s="150"/>
    </row>
    <row r="1929" spans="2:2" x14ac:dyDescent="0.3">
      <c r="B1929" s="150"/>
    </row>
    <row r="1930" spans="2:2" x14ac:dyDescent="0.3">
      <c r="B1930" s="150"/>
    </row>
    <row r="1931" spans="2:2" x14ac:dyDescent="0.3">
      <c r="B1931" s="150"/>
    </row>
    <row r="1932" spans="2:2" x14ac:dyDescent="0.3">
      <c r="B1932" s="150"/>
    </row>
    <row r="1933" spans="2:2" x14ac:dyDescent="0.3">
      <c r="B1933" s="150"/>
    </row>
    <row r="1934" spans="2:2" x14ac:dyDescent="0.3">
      <c r="B1934" s="150"/>
    </row>
    <row r="1935" spans="2:2" x14ac:dyDescent="0.3">
      <c r="B1935" s="150"/>
    </row>
    <row r="1936" spans="2:2" x14ac:dyDescent="0.3">
      <c r="B1936" s="150"/>
    </row>
    <row r="1937" spans="2:2" x14ac:dyDescent="0.3">
      <c r="B1937" s="150"/>
    </row>
    <row r="1938" spans="2:2" x14ac:dyDescent="0.3">
      <c r="B1938" s="150"/>
    </row>
    <row r="1939" spans="2:2" x14ac:dyDescent="0.3">
      <c r="B1939" s="150"/>
    </row>
    <row r="1940" spans="2:2" x14ac:dyDescent="0.3">
      <c r="B1940" s="150"/>
    </row>
    <row r="1941" spans="2:2" x14ac:dyDescent="0.3">
      <c r="B1941" s="150"/>
    </row>
    <row r="1942" spans="2:2" x14ac:dyDescent="0.3">
      <c r="B1942" s="150"/>
    </row>
    <row r="1943" spans="2:2" x14ac:dyDescent="0.3">
      <c r="B1943" s="150"/>
    </row>
    <row r="1944" spans="2:2" x14ac:dyDescent="0.3">
      <c r="B1944" s="150"/>
    </row>
    <row r="1945" spans="2:2" x14ac:dyDescent="0.3">
      <c r="B1945" s="150"/>
    </row>
    <row r="1946" spans="2:2" x14ac:dyDescent="0.3">
      <c r="B1946" s="150"/>
    </row>
    <row r="1947" spans="2:2" x14ac:dyDescent="0.3">
      <c r="B1947" s="150"/>
    </row>
    <row r="1948" spans="2:2" x14ac:dyDescent="0.3">
      <c r="B1948" s="150"/>
    </row>
    <row r="1949" spans="2:2" x14ac:dyDescent="0.3">
      <c r="B1949" s="150"/>
    </row>
    <row r="1950" spans="2:2" x14ac:dyDescent="0.3">
      <c r="B1950" s="150"/>
    </row>
    <row r="1951" spans="2:2" x14ac:dyDescent="0.3">
      <c r="B1951" s="150"/>
    </row>
    <row r="1952" spans="2:2" x14ac:dyDescent="0.3">
      <c r="B1952" s="150"/>
    </row>
    <row r="1953" spans="2:2" x14ac:dyDescent="0.3">
      <c r="B1953" s="150"/>
    </row>
    <row r="1954" spans="2:2" x14ac:dyDescent="0.3">
      <c r="B1954" s="150"/>
    </row>
    <row r="1955" spans="2:2" x14ac:dyDescent="0.3">
      <c r="B1955" s="150"/>
    </row>
    <row r="1956" spans="2:2" x14ac:dyDescent="0.3">
      <c r="B1956" s="150"/>
    </row>
    <row r="1957" spans="2:2" x14ac:dyDescent="0.3">
      <c r="B1957" s="150"/>
    </row>
    <row r="1958" spans="2:2" x14ac:dyDescent="0.3">
      <c r="B1958" s="150"/>
    </row>
    <row r="1959" spans="2:2" x14ac:dyDescent="0.3">
      <c r="B1959" s="150"/>
    </row>
    <row r="1960" spans="2:2" x14ac:dyDescent="0.3">
      <c r="B1960" s="150"/>
    </row>
    <row r="1961" spans="2:2" x14ac:dyDescent="0.3">
      <c r="B1961" s="150"/>
    </row>
    <row r="1962" spans="2:2" x14ac:dyDescent="0.3">
      <c r="B1962" s="150"/>
    </row>
    <row r="1963" spans="2:2" x14ac:dyDescent="0.3">
      <c r="B1963" s="150"/>
    </row>
    <row r="1964" spans="2:2" x14ac:dyDescent="0.3">
      <c r="B1964" s="150"/>
    </row>
    <row r="1965" spans="2:2" x14ac:dyDescent="0.3">
      <c r="B1965" s="150"/>
    </row>
    <row r="1966" spans="2:2" x14ac:dyDescent="0.3">
      <c r="B1966" s="150"/>
    </row>
    <row r="1967" spans="2:2" x14ac:dyDescent="0.3">
      <c r="B1967" s="150"/>
    </row>
    <row r="1968" spans="2:2" x14ac:dyDescent="0.3">
      <c r="B1968" s="150"/>
    </row>
    <row r="1969" spans="2:2" x14ac:dyDescent="0.3">
      <c r="B1969" s="150"/>
    </row>
    <row r="1970" spans="2:2" x14ac:dyDescent="0.3">
      <c r="B1970" s="150"/>
    </row>
    <row r="1971" spans="2:2" x14ac:dyDescent="0.3">
      <c r="B1971" s="150"/>
    </row>
    <row r="1972" spans="2:2" x14ac:dyDescent="0.3">
      <c r="B1972" s="150"/>
    </row>
    <row r="1973" spans="2:2" x14ac:dyDescent="0.3">
      <c r="B1973" s="150"/>
    </row>
    <row r="1974" spans="2:2" x14ac:dyDescent="0.3">
      <c r="B1974" s="150"/>
    </row>
    <row r="1975" spans="2:2" x14ac:dyDescent="0.3">
      <c r="B1975" s="150"/>
    </row>
    <row r="1976" spans="2:2" x14ac:dyDescent="0.3">
      <c r="B1976" s="150"/>
    </row>
    <row r="1977" spans="2:2" x14ac:dyDescent="0.3">
      <c r="B1977" s="150"/>
    </row>
    <row r="1978" spans="2:2" x14ac:dyDescent="0.3">
      <c r="B1978" s="150"/>
    </row>
    <row r="1979" spans="2:2" x14ac:dyDescent="0.3">
      <c r="B1979" s="150"/>
    </row>
    <row r="1980" spans="2:2" x14ac:dyDescent="0.3">
      <c r="B1980" s="150"/>
    </row>
    <row r="1981" spans="2:2" x14ac:dyDescent="0.3">
      <c r="B1981" s="150"/>
    </row>
    <row r="1982" spans="2:2" x14ac:dyDescent="0.3">
      <c r="B1982" s="150"/>
    </row>
    <row r="1983" spans="2:2" x14ac:dyDescent="0.3">
      <c r="B1983" s="150"/>
    </row>
    <row r="1984" spans="2:2" x14ac:dyDescent="0.3">
      <c r="B1984" s="150"/>
    </row>
    <row r="1985" spans="2:2" x14ac:dyDescent="0.3">
      <c r="B1985" s="150"/>
    </row>
    <row r="1986" spans="2:2" x14ac:dyDescent="0.3">
      <c r="B1986" s="150"/>
    </row>
    <row r="1987" spans="2:2" x14ac:dyDescent="0.3">
      <c r="B1987" s="150"/>
    </row>
    <row r="1988" spans="2:2" x14ac:dyDescent="0.3">
      <c r="B1988" s="150"/>
    </row>
    <row r="1989" spans="2:2" x14ac:dyDescent="0.3">
      <c r="B1989" s="150"/>
    </row>
    <row r="1990" spans="2:2" x14ac:dyDescent="0.3">
      <c r="B1990" s="150"/>
    </row>
    <row r="1991" spans="2:2" x14ac:dyDescent="0.3">
      <c r="B1991" s="150"/>
    </row>
    <row r="1992" spans="2:2" x14ac:dyDescent="0.3">
      <c r="B1992" s="150"/>
    </row>
    <row r="1993" spans="2:2" x14ac:dyDescent="0.3">
      <c r="B1993" s="150"/>
    </row>
    <row r="1994" spans="2:2" x14ac:dyDescent="0.3">
      <c r="B1994" s="150"/>
    </row>
    <row r="1995" spans="2:2" x14ac:dyDescent="0.3">
      <c r="B1995" s="150"/>
    </row>
    <row r="1996" spans="2:2" x14ac:dyDescent="0.3">
      <c r="B1996" s="150"/>
    </row>
    <row r="1997" spans="2:2" x14ac:dyDescent="0.3">
      <c r="B1997" s="150"/>
    </row>
    <row r="1998" spans="2:2" x14ac:dyDescent="0.3">
      <c r="B1998" s="150"/>
    </row>
    <row r="1999" spans="2:2" x14ac:dyDescent="0.3">
      <c r="B1999" s="150"/>
    </row>
    <row r="2000" spans="2:2" x14ac:dyDescent="0.3">
      <c r="B2000" s="150"/>
    </row>
    <row r="2001" spans="2:2" x14ac:dyDescent="0.3">
      <c r="B2001" s="150"/>
    </row>
    <row r="2002" spans="2:2" x14ac:dyDescent="0.3">
      <c r="B2002" s="150"/>
    </row>
    <row r="2003" spans="2:2" x14ac:dyDescent="0.3">
      <c r="B2003" s="150"/>
    </row>
    <row r="2004" spans="2:2" x14ac:dyDescent="0.3">
      <c r="B2004" s="150"/>
    </row>
    <row r="2005" spans="2:2" x14ac:dyDescent="0.3">
      <c r="B2005" s="150"/>
    </row>
    <row r="2006" spans="2:2" x14ac:dyDescent="0.3">
      <c r="B2006" s="150"/>
    </row>
    <row r="2007" spans="2:2" x14ac:dyDescent="0.3">
      <c r="B2007" s="150"/>
    </row>
    <row r="2008" spans="2:2" x14ac:dyDescent="0.3">
      <c r="B2008" s="150"/>
    </row>
    <row r="2009" spans="2:2" x14ac:dyDescent="0.3">
      <c r="B2009" s="150"/>
    </row>
    <row r="2010" spans="2:2" x14ac:dyDescent="0.3">
      <c r="B2010" s="150"/>
    </row>
    <row r="2011" spans="2:2" x14ac:dyDescent="0.3">
      <c r="B2011" s="150"/>
    </row>
    <row r="2012" spans="2:2" x14ac:dyDescent="0.3">
      <c r="B2012" s="150"/>
    </row>
    <row r="2013" spans="2:2" x14ac:dyDescent="0.3">
      <c r="B2013" s="150"/>
    </row>
    <row r="2014" spans="2:2" x14ac:dyDescent="0.3">
      <c r="B2014" s="150"/>
    </row>
    <row r="2015" spans="2:2" x14ac:dyDescent="0.3">
      <c r="B2015" s="150"/>
    </row>
    <row r="2016" spans="2:2" x14ac:dyDescent="0.3">
      <c r="B2016" s="150"/>
    </row>
    <row r="2017" spans="2:2" x14ac:dyDescent="0.3">
      <c r="B2017" s="150"/>
    </row>
    <row r="2018" spans="2:2" x14ac:dyDescent="0.3">
      <c r="B2018" s="150"/>
    </row>
    <row r="2019" spans="2:2" x14ac:dyDescent="0.3">
      <c r="B2019" s="150"/>
    </row>
    <row r="2020" spans="2:2" x14ac:dyDescent="0.3">
      <c r="B2020" s="150"/>
    </row>
    <row r="2021" spans="2:2" x14ac:dyDescent="0.3">
      <c r="B2021" s="150"/>
    </row>
    <row r="2022" spans="2:2" x14ac:dyDescent="0.3">
      <c r="B2022" s="150"/>
    </row>
    <row r="2023" spans="2:2" x14ac:dyDescent="0.3">
      <c r="B2023" s="150"/>
    </row>
    <row r="2024" spans="2:2" x14ac:dyDescent="0.3">
      <c r="B2024" s="150"/>
    </row>
    <row r="2025" spans="2:2" x14ac:dyDescent="0.3">
      <c r="B2025" s="150"/>
    </row>
    <row r="2026" spans="2:2" x14ac:dyDescent="0.3">
      <c r="B2026" s="150"/>
    </row>
    <row r="2027" spans="2:2" x14ac:dyDescent="0.3">
      <c r="B2027" s="150"/>
    </row>
    <row r="2028" spans="2:2" x14ac:dyDescent="0.3">
      <c r="B2028" s="150"/>
    </row>
    <row r="2029" spans="2:2" x14ac:dyDescent="0.3">
      <c r="B2029" s="150"/>
    </row>
    <row r="2030" spans="2:2" x14ac:dyDescent="0.3">
      <c r="B2030" s="150"/>
    </row>
    <row r="2031" spans="2:2" x14ac:dyDescent="0.3">
      <c r="B2031" s="150"/>
    </row>
    <row r="2032" spans="2:2" x14ac:dyDescent="0.3">
      <c r="B2032" s="150"/>
    </row>
    <row r="2033" spans="2:2" x14ac:dyDescent="0.3">
      <c r="B2033" s="150"/>
    </row>
    <row r="2034" spans="2:2" x14ac:dyDescent="0.3">
      <c r="B2034" s="150"/>
    </row>
    <row r="2035" spans="2:2" x14ac:dyDescent="0.3">
      <c r="B2035" s="150"/>
    </row>
    <row r="2036" spans="2:2" x14ac:dyDescent="0.3">
      <c r="B2036" s="150"/>
    </row>
    <row r="2037" spans="2:2" x14ac:dyDescent="0.3">
      <c r="B2037" s="150"/>
    </row>
    <row r="2038" spans="2:2" x14ac:dyDescent="0.3">
      <c r="B2038" s="150"/>
    </row>
    <row r="2039" spans="2:2" x14ac:dyDescent="0.3">
      <c r="B2039" s="150"/>
    </row>
    <row r="2040" spans="2:2" x14ac:dyDescent="0.3">
      <c r="B2040" s="150"/>
    </row>
    <row r="2041" spans="2:2" x14ac:dyDescent="0.3">
      <c r="B2041" s="150"/>
    </row>
    <row r="2042" spans="2:2" x14ac:dyDescent="0.3">
      <c r="B2042" s="150"/>
    </row>
    <row r="2043" spans="2:2" x14ac:dyDescent="0.3">
      <c r="B2043" s="150"/>
    </row>
    <row r="2044" spans="2:2" x14ac:dyDescent="0.3">
      <c r="B2044" s="150"/>
    </row>
    <row r="2045" spans="2:2" x14ac:dyDescent="0.3">
      <c r="B2045" s="150"/>
    </row>
    <row r="2046" spans="2:2" x14ac:dyDescent="0.3">
      <c r="B2046" s="150"/>
    </row>
    <row r="2047" spans="2:2" x14ac:dyDescent="0.3">
      <c r="B2047" s="150"/>
    </row>
    <row r="2048" spans="2:2" x14ac:dyDescent="0.3">
      <c r="B2048" s="150"/>
    </row>
    <row r="2049" spans="2:2" x14ac:dyDescent="0.3">
      <c r="B2049" s="150"/>
    </row>
    <row r="2050" spans="2:2" x14ac:dyDescent="0.3">
      <c r="B2050" s="150"/>
    </row>
    <row r="2051" spans="2:2" x14ac:dyDescent="0.3">
      <c r="B2051" s="150"/>
    </row>
    <row r="2052" spans="2:2" x14ac:dyDescent="0.3">
      <c r="B2052" s="150"/>
    </row>
    <row r="2053" spans="2:2" x14ac:dyDescent="0.3">
      <c r="B2053" s="150"/>
    </row>
    <row r="2054" spans="2:2" x14ac:dyDescent="0.3">
      <c r="B2054" s="150"/>
    </row>
    <row r="2055" spans="2:2" x14ac:dyDescent="0.3">
      <c r="B2055" s="150"/>
    </row>
    <row r="2056" spans="2:2" x14ac:dyDescent="0.3">
      <c r="B2056" s="150"/>
    </row>
    <row r="2057" spans="2:2" x14ac:dyDescent="0.3">
      <c r="B2057" s="150"/>
    </row>
    <row r="2058" spans="2:2" x14ac:dyDescent="0.3">
      <c r="B2058" s="150"/>
    </row>
    <row r="2059" spans="2:2" x14ac:dyDescent="0.3">
      <c r="B2059" s="150"/>
    </row>
    <row r="2060" spans="2:2" x14ac:dyDescent="0.3">
      <c r="B2060" s="150"/>
    </row>
    <row r="2061" spans="2:2" x14ac:dyDescent="0.3">
      <c r="B2061" s="150"/>
    </row>
    <row r="2062" spans="2:2" x14ac:dyDescent="0.3">
      <c r="B2062" s="150"/>
    </row>
    <row r="2063" spans="2:2" x14ac:dyDescent="0.3">
      <c r="B2063" s="150"/>
    </row>
    <row r="2064" spans="2:2" x14ac:dyDescent="0.3">
      <c r="B2064" s="150"/>
    </row>
    <row r="2065" spans="2:2" x14ac:dyDescent="0.3">
      <c r="B2065" s="150"/>
    </row>
    <row r="2066" spans="2:2" x14ac:dyDescent="0.3">
      <c r="B2066" s="150"/>
    </row>
    <row r="2067" spans="2:2" x14ac:dyDescent="0.3">
      <c r="B2067" s="150"/>
    </row>
    <row r="2068" spans="2:2" x14ac:dyDescent="0.3">
      <c r="B2068" s="150"/>
    </row>
    <row r="2069" spans="2:2" x14ac:dyDescent="0.3">
      <c r="B2069" s="150"/>
    </row>
    <row r="2070" spans="2:2" x14ac:dyDescent="0.3">
      <c r="B2070" s="150"/>
    </row>
    <row r="2071" spans="2:2" x14ac:dyDescent="0.3">
      <c r="B2071" s="150"/>
    </row>
    <row r="2072" spans="2:2" x14ac:dyDescent="0.3">
      <c r="B2072" s="150"/>
    </row>
    <row r="2073" spans="2:2" x14ac:dyDescent="0.3">
      <c r="B2073" s="150"/>
    </row>
    <row r="2074" spans="2:2" x14ac:dyDescent="0.3">
      <c r="B2074" s="150"/>
    </row>
    <row r="2075" spans="2:2" x14ac:dyDescent="0.3">
      <c r="B2075" s="150"/>
    </row>
    <row r="2076" spans="2:2" x14ac:dyDescent="0.3">
      <c r="B2076" s="150"/>
    </row>
    <row r="2077" spans="2:2" x14ac:dyDescent="0.3">
      <c r="B2077" s="150"/>
    </row>
    <row r="2078" spans="2:2" x14ac:dyDescent="0.3">
      <c r="B2078" s="150"/>
    </row>
    <row r="2079" spans="2:2" x14ac:dyDescent="0.3">
      <c r="B2079" s="150"/>
    </row>
    <row r="2080" spans="2:2" x14ac:dyDescent="0.3">
      <c r="B2080" s="150"/>
    </row>
    <row r="2081" spans="2:2" x14ac:dyDescent="0.3">
      <c r="B2081" s="150"/>
    </row>
    <row r="2082" spans="2:2" x14ac:dyDescent="0.3">
      <c r="B2082" s="150"/>
    </row>
    <row r="2083" spans="2:2" x14ac:dyDescent="0.3">
      <c r="B2083" s="150"/>
    </row>
    <row r="2084" spans="2:2" x14ac:dyDescent="0.3">
      <c r="B2084" s="150"/>
    </row>
    <row r="2085" spans="2:2" x14ac:dyDescent="0.3">
      <c r="B2085" s="150"/>
    </row>
    <row r="2086" spans="2:2" x14ac:dyDescent="0.3">
      <c r="B2086" s="150"/>
    </row>
    <row r="2087" spans="2:2" x14ac:dyDescent="0.3">
      <c r="B2087" s="150"/>
    </row>
    <row r="2088" spans="2:2" x14ac:dyDescent="0.3">
      <c r="B2088" s="150"/>
    </row>
    <row r="2089" spans="2:2" x14ac:dyDescent="0.3">
      <c r="B2089" s="150"/>
    </row>
    <row r="2090" spans="2:2" x14ac:dyDescent="0.3">
      <c r="B2090" s="150"/>
    </row>
    <row r="2091" spans="2:2" x14ac:dyDescent="0.3">
      <c r="B2091" s="150"/>
    </row>
    <row r="2092" spans="2:2" x14ac:dyDescent="0.3">
      <c r="B2092" s="150"/>
    </row>
    <row r="2093" spans="2:2" x14ac:dyDescent="0.3">
      <c r="B2093" s="150"/>
    </row>
    <row r="2094" spans="2:2" x14ac:dyDescent="0.3">
      <c r="B2094" s="150"/>
    </row>
    <row r="2095" spans="2:2" x14ac:dyDescent="0.3">
      <c r="B2095" s="150"/>
    </row>
    <row r="2096" spans="2:2" x14ac:dyDescent="0.3">
      <c r="B2096" s="150"/>
    </row>
    <row r="2097" spans="2:2" x14ac:dyDescent="0.3">
      <c r="B2097" s="150"/>
    </row>
    <row r="2098" spans="2:2" x14ac:dyDescent="0.3">
      <c r="B2098" s="150"/>
    </row>
    <row r="2099" spans="2:2" x14ac:dyDescent="0.3">
      <c r="B2099" s="150"/>
    </row>
    <row r="2100" spans="2:2" x14ac:dyDescent="0.3">
      <c r="B2100" s="150"/>
    </row>
    <row r="2101" spans="2:2" x14ac:dyDescent="0.3">
      <c r="B2101" s="150"/>
    </row>
    <row r="2102" spans="2:2" x14ac:dyDescent="0.3">
      <c r="B2102" s="150"/>
    </row>
    <row r="2103" spans="2:2" x14ac:dyDescent="0.3">
      <c r="B2103" s="150"/>
    </row>
    <row r="2104" spans="2:2" x14ac:dyDescent="0.3">
      <c r="B2104" s="150"/>
    </row>
    <row r="2105" spans="2:2" x14ac:dyDescent="0.3">
      <c r="B2105" s="150"/>
    </row>
    <row r="2106" spans="2:2" x14ac:dyDescent="0.3">
      <c r="B2106" s="150"/>
    </row>
    <row r="2107" spans="2:2" x14ac:dyDescent="0.3">
      <c r="B2107" s="150"/>
    </row>
    <row r="2108" spans="2:2" x14ac:dyDescent="0.3">
      <c r="B2108" s="150"/>
    </row>
    <row r="2109" spans="2:2" x14ac:dyDescent="0.3">
      <c r="B2109" s="150"/>
    </row>
    <row r="2110" spans="2:2" x14ac:dyDescent="0.3">
      <c r="B2110" s="150"/>
    </row>
    <row r="2111" spans="2:2" x14ac:dyDescent="0.3">
      <c r="B2111" s="150"/>
    </row>
    <row r="2112" spans="2:2" x14ac:dyDescent="0.3">
      <c r="B2112" s="150"/>
    </row>
    <row r="2113" spans="2:2" x14ac:dyDescent="0.3">
      <c r="B2113" s="150"/>
    </row>
    <row r="2114" spans="2:2" x14ac:dyDescent="0.3">
      <c r="B2114" s="150"/>
    </row>
    <row r="2115" spans="2:2" x14ac:dyDescent="0.3">
      <c r="B2115" s="150"/>
    </row>
    <row r="2116" spans="2:2" x14ac:dyDescent="0.3">
      <c r="B2116" s="150"/>
    </row>
    <row r="2117" spans="2:2" x14ac:dyDescent="0.3">
      <c r="B2117" s="150"/>
    </row>
    <row r="2118" spans="2:2" x14ac:dyDescent="0.3">
      <c r="B2118" s="150"/>
    </row>
    <row r="2119" spans="2:2" x14ac:dyDescent="0.3">
      <c r="B2119" s="150"/>
    </row>
    <row r="2120" spans="2:2" x14ac:dyDescent="0.3">
      <c r="B2120" s="150"/>
    </row>
    <row r="2121" spans="2:2" x14ac:dyDescent="0.3">
      <c r="B2121" s="150"/>
    </row>
    <row r="2122" spans="2:2" x14ac:dyDescent="0.3">
      <c r="B2122" s="150"/>
    </row>
    <row r="2123" spans="2:2" x14ac:dyDescent="0.3">
      <c r="B2123" s="150"/>
    </row>
    <row r="2124" spans="2:2" x14ac:dyDescent="0.3">
      <c r="B2124" s="150"/>
    </row>
    <row r="2125" spans="2:2" x14ac:dyDescent="0.3">
      <c r="B2125" s="150"/>
    </row>
    <row r="2126" spans="2:2" x14ac:dyDescent="0.3">
      <c r="B2126" s="150"/>
    </row>
    <row r="2127" spans="2:2" x14ac:dyDescent="0.3">
      <c r="B2127" s="150"/>
    </row>
    <row r="2128" spans="2:2" x14ac:dyDescent="0.3">
      <c r="B2128" s="150"/>
    </row>
    <row r="2129" spans="2:2" x14ac:dyDescent="0.3">
      <c r="B2129" s="150"/>
    </row>
    <row r="2130" spans="2:2" x14ac:dyDescent="0.3">
      <c r="B2130" s="150"/>
    </row>
    <row r="2131" spans="2:2" x14ac:dyDescent="0.3">
      <c r="B2131" s="150"/>
    </row>
    <row r="2132" spans="2:2" x14ac:dyDescent="0.3">
      <c r="B2132" s="150"/>
    </row>
    <row r="2133" spans="2:2" x14ac:dyDescent="0.3">
      <c r="B2133" s="150"/>
    </row>
    <row r="2134" spans="2:2" x14ac:dyDescent="0.3">
      <c r="B2134" s="150"/>
    </row>
    <row r="2135" spans="2:2" x14ac:dyDescent="0.3">
      <c r="B2135" s="150"/>
    </row>
    <row r="2136" spans="2:2" x14ac:dyDescent="0.3">
      <c r="B2136" s="150"/>
    </row>
    <row r="2137" spans="2:2" x14ac:dyDescent="0.3">
      <c r="B2137" s="150"/>
    </row>
    <row r="2138" spans="2:2" x14ac:dyDescent="0.3">
      <c r="B2138" s="150"/>
    </row>
    <row r="2139" spans="2:2" x14ac:dyDescent="0.3">
      <c r="B2139" s="150"/>
    </row>
    <row r="2140" spans="2:2" x14ac:dyDescent="0.3">
      <c r="B2140" s="150"/>
    </row>
    <row r="2141" spans="2:2" x14ac:dyDescent="0.3">
      <c r="B2141" s="150"/>
    </row>
    <row r="2142" spans="2:2" x14ac:dyDescent="0.3">
      <c r="B2142" s="150"/>
    </row>
    <row r="2143" spans="2:2" x14ac:dyDescent="0.3">
      <c r="B2143" s="150"/>
    </row>
    <row r="2144" spans="2:2" x14ac:dyDescent="0.3">
      <c r="B2144" s="150"/>
    </row>
    <row r="2145" spans="2:2" x14ac:dyDescent="0.3">
      <c r="B2145" s="150"/>
    </row>
    <row r="2146" spans="2:2" x14ac:dyDescent="0.3">
      <c r="B2146" s="150"/>
    </row>
    <row r="2147" spans="2:2" x14ac:dyDescent="0.3">
      <c r="B2147" s="150"/>
    </row>
    <row r="2148" spans="2:2" x14ac:dyDescent="0.3">
      <c r="B2148" s="150"/>
    </row>
    <row r="2149" spans="2:2" x14ac:dyDescent="0.3">
      <c r="B2149" s="150"/>
    </row>
    <row r="2150" spans="2:2" x14ac:dyDescent="0.3">
      <c r="B2150" s="150"/>
    </row>
    <row r="2151" spans="2:2" x14ac:dyDescent="0.3">
      <c r="B2151" s="150"/>
    </row>
    <row r="2152" spans="2:2" x14ac:dyDescent="0.3">
      <c r="B2152" s="150"/>
    </row>
    <row r="2153" spans="2:2" x14ac:dyDescent="0.3">
      <c r="B2153" s="150"/>
    </row>
    <row r="2154" spans="2:2" x14ac:dyDescent="0.3">
      <c r="B2154" s="150"/>
    </row>
    <row r="2155" spans="2:2" x14ac:dyDescent="0.3">
      <c r="B2155" s="150"/>
    </row>
    <row r="2156" spans="2:2" x14ac:dyDescent="0.3">
      <c r="B2156" s="150"/>
    </row>
    <row r="2157" spans="2:2" x14ac:dyDescent="0.3">
      <c r="B2157" s="150"/>
    </row>
    <row r="2158" spans="2:2" x14ac:dyDescent="0.3">
      <c r="B2158" s="150"/>
    </row>
    <row r="2159" spans="2:2" x14ac:dyDescent="0.3">
      <c r="B2159" s="150"/>
    </row>
    <row r="2160" spans="2:2" x14ac:dyDescent="0.3">
      <c r="B2160" s="150"/>
    </row>
    <row r="2161" spans="2:2" x14ac:dyDescent="0.3">
      <c r="B2161" s="150"/>
    </row>
    <row r="2162" spans="2:2" x14ac:dyDescent="0.3">
      <c r="B2162" s="150"/>
    </row>
    <row r="2163" spans="2:2" x14ac:dyDescent="0.3">
      <c r="B2163" s="150"/>
    </row>
    <row r="2164" spans="2:2" x14ac:dyDescent="0.3">
      <c r="B2164" s="150"/>
    </row>
    <row r="2165" spans="2:2" x14ac:dyDescent="0.3">
      <c r="B2165" s="150"/>
    </row>
    <row r="2166" spans="2:2" x14ac:dyDescent="0.3">
      <c r="B2166" s="150"/>
    </row>
    <row r="2167" spans="2:2" x14ac:dyDescent="0.3">
      <c r="B2167" s="150"/>
    </row>
    <row r="2168" spans="2:2" x14ac:dyDescent="0.3">
      <c r="B2168" s="150"/>
    </row>
    <row r="2169" spans="2:2" x14ac:dyDescent="0.3">
      <c r="B2169" s="150"/>
    </row>
    <row r="2170" spans="2:2" x14ac:dyDescent="0.3">
      <c r="B2170" s="150"/>
    </row>
    <row r="2171" spans="2:2" x14ac:dyDescent="0.3">
      <c r="B2171" s="150"/>
    </row>
    <row r="2172" spans="2:2" x14ac:dyDescent="0.3">
      <c r="B2172" s="150"/>
    </row>
    <row r="2173" spans="2:2" x14ac:dyDescent="0.3">
      <c r="B2173" s="150"/>
    </row>
    <row r="2174" spans="2:2" x14ac:dyDescent="0.3">
      <c r="B2174" s="150"/>
    </row>
    <row r="2175" spans="2:2" x14ac:dyDescent="0.3">
      <c r="B2175" s="150"/>
    </row>
    <row r="2176" spans="2:2" x14ac:dyDescent="0.3">
      <c r="B2176" s="150"/>
    </row>
    <row r="2177" spans="2:2" x14ac:dyDescent="0.3">
      <c r="B2177" s="150"/>
    </row>
    <row r="2178" spans="2:2" x14ac:dyDescent="0.3">
      <c r="B2178" s="150"/>
    </row>
    <row r="2179" spans="2:2" x14ac:dyDescent="0.3">
      <c r="B2179" s="150"/>
    </row>
    <row r="2180" spans="2:2" x14ac:dyDescent="0.3">
      <c r="B2180" s="150"/>
    </row>
    <row r="2181" spans="2:2" x14ac:dyDescent="0.3">
      <c r="B2181" s="150"/>
    </row>
    <row r="2182" spans="2:2" x14ac:dyDescent="0.3">
      <c r="B2182" s="150"/>
    </row>
    <row r="2183" spans="2:2" x14ac:dyDescent="0.3">
      <c r="B2183" s="150"/>
    </row>
    <row r="2184" spans="2:2" x14ac:dyDescent="0.3">
      <c r="B2184" s="150"/>
    </row>
    <row r="2185" spans="2:2" x14ac:dyDescent="0.3">
      <c r="B2185" s="150"/>
    </row>
    <row r="2186" spans="2:2" x14ac:dyDescent="0.3">
      <c r="B2186" s="150"/>
    </row>
    <row r="2187" spans="2:2" x14ac:dyDescent="0.3">
      <c r="B2187" s="150"/>
    </row>
    <row r="2188" spans="2:2" x14ac:dyDescent="0.3">
      <c r="B2188" s="150"/>
    </row>
    <row r="2189" spans="2:2" x14ac:dyDescent="0.3">
      <c r="B2189" s="150"/>
    </row>
    <row r="2190" spans="2:2" x14ac:dyDescent="0.3">
      <c r="B2190" s="150"/>
    </row>
    <row r="2191" spans="2:2" x14ac:dyDescent="0.3">
      <c r="B2191" s="150"/>
    </row>
    <row r="2192" spans="2:2" x14ac:dyDescent="0.3">
      <c r="B2192" s="150"/>
    </row>
    <row r="2193" spans="2:2" x14ac:dyDescent="0.3">
      <c r="B2193" s="150"/>
    </row>
    <row r="2194" spans="2:2" x14ac:dyDescent="0.3">
      <c r="B2194" s="150"/>
    </row>
    <row r="2195" spans="2:2" x14ac:dyDescent="0.3">
      <c r="B2195" s="150"/>
    </row>
    <row r="2196" spans="2:2" x14ac:dyDescent="0.3">
      <c r="B2196" s="150"/>
    </row>
    <row r="2197" spans="2:2" x14ac:dyDescent="0.3">
      <c r="B2197" s="150"/>
    </row>
    <row r="2198" spans="2:2" x14ac:dyDescent="0.3">
      <c r="B2198" s="150"/>
    </row>
    <row r="2199" spans="2:2" x14ac:dyDescent="0.3">
      <c r="B2199" s="150"/>
    </row>
    <row r="2200" spans="2:2" x14ac:dyDescent="0.3">
      <c r="B2200" s="150"/>
    </row>
    <row r="2201" spans="2:2" x14ac:dyDescent="0.3">
      <c r="B2201" s="150"/>
    </row>
    <row r="2202" spans="2:2" x14ac:dyDescent="0.3">
      <c r="B2202" s="150"/>
    </row>
    <row r="2203" spans="2:2" x14ac:dyDescent="0.3">
      <c r="B2203" s="150"/>
    </row>
    <row r="2204" spans="2:2" x14ac:dyDescent="0.3">
      <c r="B2204" s="150"/>
    </row>
    <row r="2205" spans="2:2" x14ac:dyDescent="0.3">
      <c r="B2205" s="150"/>
    </row>
    <row r="2206" spans="2:2" x14ac:dyDescent="0.3">
      <c r="B2206" s="150"/>
    </row>
    <row r="2207" spans="2:2" x14ac:dyDescent="0.3">
      <c r="B2207" s="150"/>
    </row>
    <row r="2208" spans="2:2" x14ac:dyDescent="0.3">
      <c r="B2208" s="150"/>
    </row>
    <row r="2209" spans="2:2" x14ac:dyDescent="0.3">
      <c r="B2209" s="150"/>
    </row>
    <row r="2210" spans="2:2" x14ac:dyDescent="0.3">
      <c r="B2210" s="150"/>
    </row>
    <row r="2211" spans="2:2" x14ac:dyDescent="0.3">
      <c r="B2211" s="150"/>
    </row>
    <row r="2212" spans="2:2" x14ac:dyDescent="0.3">
      <c r="B2212" s="150"/>
    </row>
    <row r="2213" spans="2:2" x14ac:dyDescent="0.3">
      <c r="B2213" s="150"/>
    </row>
    <row r="2214" spans="2:2" x14ac:dyDescent="0.3">
      <c r="B2214" s="150"/>
    </row>
    <row r="2215" spans="2:2" x14ac:dyDescent="0.3">
      <c r="B2215" s="150"/>
    </row>
    <row r="2216" spans="2:2" x14ac:dyDescent="0.3">
      <c r="B2216" s="150"/>
    </row>
    <row r="2217" spans="2:2" x14ac:dyDescent="0.3">
      <c r="B2217" s="150"/>
    </row>
    <row r="2218" spans="2:2" x14ac:dyDescent="0.3">
      <c r="B2218" s="150"/>
    </row>
    <row r="2219" spans="2:2" x14ac:dyDescent="0.3">
      <c r="B2219" s="150"/>
    </row>
    <row r="2220" spans="2:2" x14ac:dyDescent="0.3">
      <c r="B2220" s="150"/>
    </row>
    <row r="2221" spans="2:2" x14ac:dyDescent="0.3">
      <c r="B2221" s="150"/>
    </row>
    <row r="2222" spans="2:2" x14ac:dyDescent="0.3">
      <c r="B2222" s="150"/>
    </row>
    <row r="2223" spans="2:2" x14ac:dyDescent="0.3">
      <c r="B2223" s="150"/>
    </row>
    <row r="2224" spans="2:2" x14ac:dyDescent="0.3">
      <c r="B2224" s="150"/>
    </row>
    <row r="2225" spans="2:2" x14ac:dyDescent="0.3">
      <c r="B2225" s="150"/>
    </row>
    <row r="2226" spans="2:2" x14ac:dyDescent="0.3">
      <c r="B2226" s="150"/>
    </row>
    <row r="2227" spans="2:2" x14ac:dyDescent="0.3">
      <c r="B2227" s="150"/>
    </row>
    <row r="2228" spans="2:2" x14ac:dyDescent="0.3">
      <c r="B2228" s="150"/>
    </row>
    <row r="2229" spans="2:2" x14ac:dyDescent="0.3">
      <c r="B2229" s="150"/>
    </row>
    <row r="2230" spans="2:2" x14ac:dyDescent="0.3">
      <c r="B2230" s="150"/>
    </row>
    <row r="2231" spans="2:2" x14ac:dyDescent="0.3">
      <c r="B2231" s="150"/>
    </row>
    <row r="2232" spans="2:2" x14ac:dyDescent="0.3">
      <c r="B2232" s="150"/>
    </row>
    <row r="2233" spans="2:2" x14ac:dyDescent="0.3">
      <c r="B2233" s="150"/>
    </row>
    <row r="2234" spans="2:2" x14ac:dyDescent="0.3">
      <c r="B2234" s="150"/>
    </row>
    <row r="2235" spans="2:2" x14ac:dyDescent="0.3">
      <c r="B2235" s="150"/>
    </row>
    <row r="2236" spans="2:2" x14ac:dyDescent="0.3">
      <c r="B2236" s="150"/>
    </row>
    <row r="2237" spans="2:2" x14ac:dyDescent="0.3">
      <c r="B2237" s="150"/>
    </row>
    <row r="2238" spans="2:2" x14ac:dyDescent="0.3">
      <c r="B2238" s="150"/>
    </row>
    <row r="2239" spans="2:2" x14ac:dyDescent="0.3">
      <c r="B2239" s="150"/>
    </row>
    <row r="2240" spans="2:2" x14ac:dyDescent="0.3">
      <c r="B2240" s="150"/>
    </row>
    <row r="2241" spans="2:2" x14ac:dyDescent="0.3">
      <c r="B2241" s="150"/>
    </row>
    <row r="2242" spans="2:2" x14ac:dyDescent="0.3">
      <c r="B2242" s="150"/>
    </row>
    <row r="2243" spans="2:2" x14ac:dyDescent="0.3">
      <c r="B2243" s="150"/>
    </row>
    <row r="2244" spans="2:2" x14ac:dyDescent="0.3">
      <c r="B2244" s="150"/>
    </row>
    <row r="2245" spans="2:2" x14ac:dyDescent="0.3">
      <c r="B2245" s="150"/>
    </row>
    <row r="2246" spans="2:2" x14ac:dyDescent="0.3">
      <c r="B2246" s="150"/>
    </row>
    <row r="2247" spans="2:2" x14ac:dyDescent="0.3">
      <c r="B2247" s="150"/>
    </row>
    <row r="2248" spans="2:2" x14ac:dyDescent="0.3">
      <c r="B2248" s="150"/>
    </row>
    <row r="2249" spans="2:2" x14ac:dyDescent="0.3">
      <c r="B2249" s="150"/>
    </row>
    <row r="2250" spans="2:2" x14ac:dyDescent="0.3">
      <c r="B2250" s="150"/>
    </row>
    <row r="2251" spans="2:2" x14ac:dyDescent="0.3">
      <c r="B2251" s="150"/>
    </row>
    <row r="2252" spans="2:2" x14ac:dyDescent="0.3">
      <c r="B2252" s="150"/>
    </row>
    <row r="2253" spans="2:2" x14ac:dyDescent="0.3">
      <c r="B2253" s="150"/>
    </row>
    <row r="2254" spans="2:2" x14ac:dyDescent="0.3">
      <c r="B2254" s="150"/>
    </row>
    <row r="2255" spans="2:2" x14ac:dyDescent="0.3">
      <c r="B2255" s="150"/>
    </row>
    <row r="2256" spans="2:2" x14ac:dyDescent="0.3">
      <c r="B2256" s="150"/>
    </row>
    <row r="2257" spans="2:2" x14ac:dyDescent="0.3">
      <c r="B2257" s="150"/>
    </row>
    <row r="2258" spans="2:2" x14ac:dyDescent="0.3">
      <c r="B2258" s="150"/>
    </row>
    <row r="2259" spans="2:2" x14ac:dyDescent="0.3">
      <c r="B2259" s="150"/>
    </row>
    <row r="2260" spans="2:2" x14ac:dyDescent="0.3">
      <c r="B2260" s="150"/>
    </row>
    <row r="2261" spans="2:2" x14ac:dyDescent="0.3">
      <c r="B2261" s="150"/>
    </row>
    <row r="2262" spans="2:2" x14ac:dyDescent="0.3">
      <c r="B2262" s="150"/>
    </row>
    <row r="2263" spans="2:2" x14ac:dyDescent="0.3">
      <c r="B2263" s="150"/>
    </row>
    <row r="2264" spans="2:2" x14ac:dyDescent="0.3">
      <c r="B2264" s="150"/>
    </row>
    <row r="2265" spans="2:2" x14ac:dyDescent="0.3">
      <c r="B2265" s="150"/>
    </row>
    <row r="2266" spans="2:2" x14ac:dyDescent="0.3">
      <c r="B2266" s="150"/>
    </row>
    <row r="2267" spans="2:2" x14ac:dyDescent="0.3">
      <c r="B2267" s="150"/>
    </row>
    <row r="2268" spans="2:2" x14ac:dyDescent="0.3">
      <c r="B2268" s="150"/>
    </row>
    <row r="2269" spans="2:2" x14ac:dyDescent="0.3">
      <c r="B2269" s="150"/>
    </row>
    <row r="2270" spans="2:2" x14ac:dyDescent="0.3">
      <c r="B2270" s="150"/>
    </row>
    <row r="2271" spans="2:2" x14ac:dyDescent="0.3">
      <c r="B2271" s="150"/>
    </row>
    <row r="2272" spans="2:2" x14ac:dyDescent="0.3">
      <c r="B2272" s="150"/>
    </row>
    <row r="2273" spans="2:2" x14ac:dyDescent="0.3">
      <c r="B2273" s="150"/>
    </row>
    <row r="2274" spans="2:2" x14ac:dyDescent="0.3">
      <c r="B2274" s="150"/>
    </row>
    <row r="2275" spans="2:2" x14ac:dyDescent="0.3">
      <c r="B2275" s="150"/>
    </row>
    <row r="2276" spans="2:2" x14ac:dyDescent="0.3">
      <c r="B2276" s="150"/>
    </row>
    <row r="2277" spans="2:2" x14ac:dyDescent="0.3">
      <c r="B2277" s="150"/>
    </row>
    <row r="2278" spans="2:2" x14ac:dyDescent="0.3">
      <c r="B2278" s="150"/>
    </row>
    <row r="2279" spans="2:2" x14ac:dyDescent="0.3">
      <c r="B2279" s="150"/>
    </row>
    <row r="2280" spans="2:2" x14ac:dyDescent="0.3">
      <c r="B2280" s="150"/>
    </row>
    <row r="2281" spans="2:2" x14ac:dyDescent="0.3">
      <c r="B2281" s="150"/>
    </row>
    <row r="2282" spans="2:2" x14ac:dyDescent="0.3">
      <c r="B2282" s="150"/>
    </row>
    <row r="2283" spans="2:2" x14ac:dyDescent="0.3">
      <c r="B2283" s="150"/>
    </row>
    <row r="2284" spans="2:2" x14ac:dyDescent="0.3">
      <c r="B2284" s="150"/>
    </row>
    <row r="2285" spans="2:2" x14ac:dyDescent="0.3">
      <c r="B2285" s="150"/>
    </row>
    <row r="2286" spans="2:2" x14ac:dyDescent="0.3">
      <c r="B2286" s="150"/>
    </row>
    <row r="2287" spans="2:2" x14ac:dyDescent="0.3">
      <c r="B2287" s="150"/>
    </row>
    <row r="2288" spans="2:2" x14ac:dyDescent="0.3">
      <c r="B2288" s="150"/>
    </row>
    <row r="2289" spans="2:2" x14ac:dyDescent="0.3">
      <c r="B2289" s="150"/>
    </row>
    <row r="2290" spans="2:2" x14ac:dyDescent="0.3">
      <c r="B2290" s="150"/>
    </row>
    <row r="2291" spans="2:2" x14ac:dyDescent="0.3">
      <c r="B2291" s="150"/>
    </row>
    <row r="2292" spans="2:2" x14ac:dyDescent="0.3">
      <c r="B2292" s="150"/>
    </row>
    <row r="2293" spans="2:2" x14ac:dyDescent="0.3">
      <c r="B2293" s="150"/>
    </row>
    <row r="2294" spans="2:2" x14ac:dyDescent="0.3">
      <c r="B2294" s="150"/>
    </row>
    <row r="2295" spans="2:2" x14ac:dyDescent="0.3">
      <c r="B2295" s="150"/>
    </row>
    <row r="2296" spans="2:2" x14ac:dyDescent="0.3">
      <c r="B2296" s="150"/>
    </row>
    <row r="2297" spans="2:2" x14ac:dyDescent="0.3">
      <c r="B2297" s="150"/>
    </row>
    <row r="2298" spans="2:2" x14ac:dyDescent="0.3">
      <c r="B2298" s="150"/>
    </row>
    <row r="2299" spans="2:2" x14ac:dyDescent="0.3">
      <c r="B2299" s="150"/>
    </row>
    <row r="2300" spans="2:2" x14ac:dyDescent="0.3">
      <c r="B2300" s="150"/>
    </row>
    <row r="2301" spans="2:2" x14ac:dyDescent="0.3">
      <c r="B2301" s="150"/>
    </row>
    <row r="2302" spans="2:2" x14ac:dyDescent="0.3">
      <c r="B2302" s="150"/>
    </row>
    <row r="2303" spans="2:2" x14ac:dyDescent="0.3">
      <c r="B2303" s="150"/>
    </row>
    <row r="2304" spans="2:2" x14ac:dyDescent="0.3">
      <c r="B2304" s="150"/>
    </row>
    <row r="2305" spans="2:2" x14ac:dyDescent="0.3">
      <c r="B2305" s="150"/>
    </row>
    <row r="2306" spans="2:2" x14ac:dyDescent="0.3">
      <c r="B2306" s="150"/>
    </row>
    <row r="2307" spans="2:2" x14ac:dyDescent="0.3">
      <c r="B2307" s="150"/>
    </row>
    <row r="2308" spans="2:2" x14ac:dyDescent="0.3">
      <c r="B2308" s="150"/>
    </row>
    <row r="2309" spans="2:2" x14ac:dyDescent="0.3">
      <c r="B2309" s="150"/>
    </row>
    <row r="2310" spans="2:2" x14ac:dyDescent="0.3">
      <c r="B2310" s="150"/>
    </row>
    <row r="2311" spans="2:2" x14ac:dyDescent="0.3">
      <c r="B2311" s="150"/>
    </row>
    <row r="2312" spans="2:2" x14ac:dyDescent="0.3">
      <c r="B2312" s="150"/>
    </row>
    <row r="2313" spans="2:2" x14ac:dyDescent="0.3">
      <c r="B2313" s="150"/>
    </row>
    <row r="2314" spans="2:2" x14ac:dyDescent="0.3">
      <c r="B2314" s="150"/>
    </row>
    <row r="2315" spans="2:2" x14ac:dyDescent="0.3">
      <c r="B2315" s="150"/>
    </row>
    <row r="2316" spans="2:2" x14ac:dyDescent="0.3">
      <c r="B2316" s="150"/>
    </row>
    <row r="2317" spans="2:2" x14ac:dyDescent="0.3">
      <c r="B2317" s="150"/>
    </row>
    <row r="2318" spans="2:2" x14ac:dyDescent="0.3">
      <c r="B2318" s="150"/>
    </row>
    <row r="2319" spans="2:2" x14ac:dyDescent="0.3">
      <c r="B2319" s="150"/>
    </row>
    <row r="2320" spans="2:2" x14ac:dyDescent="0.3">
      <c r="B2320" s="150"/>
    </row>
    <row r="2321" spans="2:2" x14ac:dyDescent="0.3">
      <c r="B2321" s="150"/>
    </row>
    <row r="2322" spans="2:2" x14ac:dyDescent="0.3">
      <c r="B2322" s="150"/>
    </row>
    <row r="2323" spans="2:2" x14ac:dyDescent="0.3">
      <c r="B2323" s="150"/>
    </row>
    <row r="2324" spans="2:2" x14ac:dyDescent="0.3">
      <c r="B2324" s="150"/>
    </row>
    <row r="2325" spans="2:2" x14ac:dyDescent="0.3">
      <c r="B2325" s="150"/>
    </row>
    <row r="2326" spans="2:2" x14ac:dyDescent="0.3">
      <c r="B2326" s="150"/>
    </row>
    <row r="2327" spans="2:2" x14ac:dyDescent="0.3">
      <c r="B2327" s="150"/>
    </row>
    <row r="2328" spans="2:2" x14ac:dyDescent="0.3">
      <c r="B2328" s="150"/>
    </row>
    <row r="2329" spans="2:2" x14ac:dyDescent="0.3">
      <c r="B2329" s="150"/>
    </row>
    <row r="2330" spans="2:2" x14ac:dyDescent="0.3">
      <c r="B2330" s="150"/>
    </row>
    <row r="2331" spans="2:2" x14ac:dyDescent="0.3">
      <c r="B2331" s="150"/>
    </row>
    <row r="2332" spans="2:2" x14ac:dyDescent="0.3">
      <c r="B2332" s="150"/>
    </row>
    <row r="2333" spans="2:2" x14ac:dyDescent="0.3">
      <c r="B2333" s="150"/>
    </row>
    <row r="2334" spans="2:2" x14ac:dyDescent="0.3">
      <c r="B2334" s="150"/>
    </row>
    <row r="2335" spans="2:2" x14ac:dyDescent="0.3">
      <c r="B2335" s="150"/>
    </row>
    <row r="2336" spans="2:2" x14ac:dyDescent="0.3">
      <c r="B2336" s="150"/>
    </row>
    <row r="2337" spans="2:2" x14ac:dyDescent="0.3">
      <c r="B2337" s="150"/>
    </row>
    <row r="2338" spans="2:2" x14ac:dyDescent="0.3">
      <c r="B2338" s="150"/>
    </row>
    <row r="2339" spans="2:2" x14ac:dyDescent="0.3">
      <c r="B2339" s="150"/>
    </row>
    <row r="2340" spans="2:2" x14ac:dyDescent="0.3">
      <c r="B2340" s="150"/>
    </row>
    <row r="2341" spans="2:2" x14ac:dyDescent="0.3">
      <c r="B2341" s="150"/>
    </row>
    <row r="2342" spans="2:2" x14ac:dyDescent="0.3">
      <c r="B2342" s="150"/>
    </row>
    <row r="2343" spans="2:2" x14ac:dyDescent="0.3">
      <c r="B2343" s="150"/>
    </row>
    <row r="2344" spans="2:2" x14ac:dyDescent="0.3">
      <c r="B2344" s="150"/>
    </row>
    <row r="2345" spans="2:2" x14ac:dyDescent="0.3">
      <c r="B2345" s="150"/>
    </row>
    <row r="2346" spans="2:2" x14ac:dyDescent="0.3">
      <c r="B2346" s="150"/>
    </row>
    <row r="2347" spans="2:2" x14ac:dyDescent="0.3">
      <c r="B2347" s="150"/>
    </row>
    <row r="2348" spans="2:2" x14ac:dyDescent="0.3">
      <c r="B2348" s="150"/>
    </row>
    <row r="2349" spans="2:2" x14ac:dyDescent="0.3">
      <c r="B2349" s="150"/>
    </row>
    <row r="2350" spans="2:2" x14ac:dyDescent="0.3">
      <c r="B2350" s="150"/>
    </row>
    <row r="2351" spans="2:2" x14ac:dyDescent="0.3">
      <c r="B2351" s="150"/>
    </row>
    <row r="2352" spans="2:2" x14ac:dyDescent="0.3">
      <c r="B2352" s="150"/>
    </row>
    <row r="2353" spans="2:2" x14ac:dyDescent="0.3">
      <c r="B2353" s="150"/>
    </row>
    <row r="2354" spans="2:2" x14ac:dyDescent="0.3">
      <c r="B2354" s="150"/>
    </row>
    <row r="2355" spans="2:2" x14ac:dyDescent="0.3">
      <c r="B2355" s="150"/>
    </row>
    <row r="2356" spans="2:2" x14ac:dyDescent="0.3">
      <c r="B2356" s="150"/>
    </row>
    <row r="2357" spans="2:2" x14ac:dyDescent="0.3">
      <c r="B2357" s="150"/>
    </row>
    <row r="2358" spans="2:2" x14ac:dyDescent="0.3">
      <c r="B2358" s="150"/>
    </row>
    <row r="2359" spans="2:2" x14ac:dyDescent="0.3">
      <c r="B2359" s="150"/>
    </row>
    <row r="2360" spans="2:2" x14ac:dyDescent="0.3">
      <c r="B2360" s="150"/>
    </row>
    <row r="2361" spans="2:2" x14ac:dyDescent="0.3">
      <c r="B2361" s="150"/>
    </row>
    <row r="2362" spans="2:2" x14ac:dyDescent="0.3">
      <c r="B2362" s="150"/>
    </row>
    <row r="2363" spans="2:2" x14ac:dyDescent="0.3">
      <c r="B2363" s="150"/>
    </row>
    <row r="2364" spans="2:2" x14ac:dyDescent="0.3">
      <c r="B2364" s="150"/>
    </row>
    <row r="2365" spans="2:2" x14ac:dyDescent="0.3">
      <c r="B2365" s="150"/>
    </row>
    <row r="2366" spans="2:2" x14ac:dyDescent="0.3">
      <c r="B2366" s="150"/>
    </row>
    <row r="2367" spans="2:2" x14ac:dyDescent="0.3">
      <c r="B2367" s="150"/>
    </row>
    <row r="2368" spans="2:2" x14ac:dyDescent="0.3">
      <c r="B2368" s="150"/>
    </row>
    <row r="2369" spans="2:2" x14ac:dyDescent="0.3">
      <c r="B2369" s="150"/>
    </row>
    <row r="2370" spans="2:2" x14ac:dyDescent="0.3">
      <c r="B2370" s="150"/>
    </row>
    <row r="2371" spans="2:2" x14ac:dyDescent="0.3">
      <c r="B2371" s="150"/>
    </row>
    <row r="2372" spans="2:2" x14ac:dyDescent="0.3">
      <c r="B2372" s="150"/>
    </row>
    <row r="2373" spans="2:2" x14ac:dyDescent="0.3">
      <c r="B2373" s="150"/>
    </row>
    <row r="2374" spans="2:2" x14ac:dyDescent="0.3">
      <c r="B2374" s="150"/>
    </row>
    <row r="2375" spans="2:2" x14ac:dyDescent="0.3">
      <c r="B2375" s="150"/>
    </row>
    <row r="2376" spans="2:2" x14ac:dyDescent="0.3">
      <c r="B2376" s="150"/>
    </row>
    <row r="2377" spans="2:2" x14ac:dyDescent="0.3">
      <c r="B2377" s="150"/>
    </row>
    <row r="2378" spans="2:2" x14ac:dyDescent="0.3">
      <c r="B2378" s="150"/>
    </row>
    <row r="2379" spans="2:2" x14ac:dyDescent="0.3">
      <c r="B2379" s="150"/>
    </row>
    <row r="2380" spans="2:2" x14ac:dyDescent="0.3">
      <c r="B2380" s="150"/>
    </row>
    <row r="2381" spans="2:2" x14ac:dyDescent="0.3">
      <c r="B2381" s="150"/>
    </row>
    <row r="2382" spans="2:2" x14ac:dyDescent="0.3">
      <c r="B2382" s="150"/>
    </row>
    <row r="2383" spans="2:2" x14ac:dyDescent="0.3">
      <c r="B2383" s="150"/>
    </row>
    <row r="2384" spans="2:2" x14ac:dyDescent="0.3">
      <c r="B2384" s="150"/>
    </row>
    <row r="2385" spans="2:2" x14ac:dyDescent="0.3">
      <c r="B2385" s="150"/>
    </row>
    <row r="2386" spans="2:2" x14ac:dyDescent="0.3">
      <c r="B2386" s="150"/>
    </row>
    <row r="2387" spans="2:2" x14ac:dyDescent="0.3">
      <c r="B2387" s="150"/>
    </row>
    <row r="2388" spans="2:2" x14ac:dyDescent="0.3">
      <c r="B2388" s="150"/>
    </row>
    <row r="2389" spans="2:2" x14ac:dyDescent="0.3">
      <c r="B2389" s="150"/>
    </row>
    <row r="2390" spans="2:2" x14ac:dyDescent="0.3">
      <c r="B2390" s="150"/>
    </row>
    <row r="2391" spans="2:2" x14ac:dyDescent="0.3">
      <c r="B2391" s="150"/>
    </row>
    <row r="2392" spans="2:2" x14ac:dyDescent="0.3">
      <c r="B2392" s="150"/>
    </row>
    <row r="2393" spans="2:2" x14ac:dyDescent="0.3">
      <c r="B2393" s="150"/>
    </row>
    <row r="2394" spans="2:2" x14ac:dyDescent="0.3">
      <c r="B2394" s="150"/>
    </row>
    <row r="2395" spans="2:2" x14ac:dyDescent="0.3">
      <c r="B2395" s="150"/>
    </row>
    <row r="2396" spans="2:2" x14ac:dyDescent="0.3">
      <c r="B2396" s="150"/>
    </row>
    <row r="2397" spans="2:2" x14ac:dyDescent="0.3">
      <c r="B2397" s="150"/>
    </row>
    <row r="2398" spans="2:2" x14ac:dyDescent="0.3">
      <c r="B2398" s="150"/>
    </row>
    <row r="2399" spans="2:2" x14ac:dyDescent="0.3">
      <c r="B2399" s="150"/>
    </row>
    <row r="2400" spans="2:2" x14ac:dyDescent="0.3">
      <c r="B2400" s="150"/>
    </row>
    <row r="2401" spans="2:2" x14ac:dyDescent="0.3">
      <c r="B2401" s="150"/>
    </row>
    <row r="2402" spans="2:2" x14ac:dyDescent="0.3">
      <c r="B2402" s="150"/>
    </row>
    <row r="2403" spans="2:2" x14ac:dyDescent="0.3">
      <c r="B2403" s="150"/>
    </row>
    <row r="2404" spans="2:2" x14ac:dyDescent="0.3">
      <c r="B2404" s="150"/>
    </row>
    <row r="2405" spans="2:2" x14ac:dyDescent="0.3">
      <c r="B2405" s="150"/>
    </row>
    <row r="2406" spans="2:2" x14ac:dyDescent="0.3">
      <c r="B2406" s="150"/>
    </row>
    <row r="2407" spans="2:2" x14ac:dyDescent="0.3">
      <c r="B2407" s="150"/>
    </row>
    <row r="2408" spans="2:2" x14ac:dyDescent="0.3">
      <c r="B2408" s="150"/>
    </row>
    <row r="2409" spans="2:2" x14ac:dyDescent="0.3">
      <c r="B2409" s="150"/>
    </row>
    <row r="2410" spans="2:2" x14ac:dyDescent="0.3">
      <c r="B2410" s="150"/>
    </row>
    <row r="2411" spans="2:2" x14ac:dyDescent="0.3">
      <c r="B2411" s="150"/>
    </row>
    <row r="2412" spans="2:2" x14ac:dyDescent="0.3">
      <c r="B2412" s="150"/>
    </row>
    <row r="2413" spans="2:2" x14ac:dyDescent="0.3">
      <c r="B2413" s="150"/>
    </row>
    <row r="2414" spans="2:2" x14ac:dyDescent="0.3">
      <c r="B2414" s="150"/>
    </row>
    <row r="2415" spans="2:2" x14ac:dyDescent="0.3">
      <c r="B2415" s="150"/>
    </row>
    <row r="2416" spans="2:2" x14ac:dyDescent="0.3">
      <c r="B2416" s="150"/>
    </row>
    <row r="2417" spans="2:2" x14ac:dyDescent="0.3">
      <c r="B2417" s="150"/>
    </row>
    <row r="2418" spans="2:2" x14ac:dyDescent="0.3">
      <c r="B2418" s="150"/>
    </row>
    <row r="2419" spans="2:2" x14ac:dyDescent="0.3">
      <c r="B2419" s="150"/>
    </row>
    <row r="2420" spans="2:2" x14ac:dyDescent="0.3">
      <c r="B2420" s="150"/>
    </row>
    <row r="2421" spans="2:2" x14ac:dyDescent="0.3">
      <c r="B2421" s="150"/>
    </row>
    <row r="2422" spans="2:2" x14ac:dyDescent="0.3">
      <c r="B2422" s="150"/>
    </row>
    <row r="2423" spans="2:2" x14ac:dyDescent="0.3">
      <c r="B2423" s="150"/>
    </row>
    <row r="2424" spans="2:2" x14ac:dyDescent="0.3">
      <c r="B2424" s="150"/>
    </row>
    <row r="2425" spans="2:2" x14ac:dyDescent="0.3">
      <c r="B2425" s="150"/>
    </row>
    <row r="2426" spans="2:2" x14ac:dyDescent="0.3">
      <c r="B2426" s="150"/>
    </row>
    <row r="2427" spans="2:2" x14ac:dyDescent="0.3">
      <c r="B2427" s="150"/>
    </row>
    <row r="2428" spans="2:2" x14ac:dyDescent="0.3">
      <c r="B2428" s="150"/>
    </row>
    <row r="2429" spans="2:2" x14ac:dyDescent="0.3">
      <c r="B2429" s="150"/>
    </row>
    <row r="2430" spans="2:2" x14ac:dyDescent="0.3">
      <c r="B2430" s="150"/>
    </row>
    <row r="2431" spans="2:2" x14ac:dyDescent="0.3">
      <c r="B2431" s="150"/>
    </row>
    <row r="2432" spans="2:2" x14ac:dyDescent="0.3">
      <c r="B2432" s="150"/>
    </row>
    <row r="2433" spans="2:2" x14ac:dyDescent="0.3">
      <c r="B2433" s="150"/>
    </row>
    <row r="2434" spans="2:2" x14ac:dyDescent="0.3">
      <c r="B2434" s="150"/>
    </row>
    <row r="2435" spans="2:2" x14ac:dyDescent="0.3">
      <c r="B2435" s="150"/>
    </row>
    <row r="2436" spans="2:2" x14ac:dyDescent="0.3">
      <c r="B2436" s="150"/>
    </row>
    <row r="2437" spans="2:2" x14ac:dyDescent="0.3">
      <c r="B2437" s="150"/>
    </row>
    <row r="2438" spans="2:2" x14ac:dyDescent="0.3">
      <c r="B2438" s="150"/>
    </row>
    <row r="2439" spans="2:2" x14ac:dyDescent="0.3">
      <c r="B2439" s="150"/>
    </row>
    <row r="2440" spans="2:2" x14ac:dyDescent="0.3">
      <c r="B2440" s="150"/>
    </row>
    <row r="2441" spans="2:2" x14ac:dyDescent="0.3">
      <c r="B2441" s="150"/>
    </row>
    <row r="2442" spans="2:2" x14ac:dyDescent="0.3">
      <c r="B2442" s="150"/>
    </row>
    <row r="2443" spans="2:2" x14ac:dyDescent="0.3">
      <c r="B2443" s="150"/>
    </row>
    <row r="2444" spans="2:2" x14ac:dyDescent="0.3">
      <c r="B2444" s="150"/>
    </row>
    <row r="2445" spans="2:2" x14ac:dyDescent="0.3">
      <c r="B2445" s="150"/>
    </row>
    <row r="2446" spans="2:2" x14ac:dyDescent="0.3">
      <c r="B2446" s="150"/>
    </row>
    <row r="2447" spans="2:2" x14ac:dyDescent="0.3">
      <c r="B2447" s="150"/>
    </row>
    <row r="2448" spans="2:2" x14ac:dyDescent="0.3">
      <c r="B2448" s="150"/>
    </row>
    <row r="2449" spans="2:2" x14ac:dyDescent="0.3">
      <c r="B2449" s="150"/>
    </row>
    <row r="2450" spans="2:2" x14ac:dyDescent="0.3">
      <c r="B2450" s="150"/>
    </row>
    <row r="2451" spans="2:2" x14ac:dyDescent="0.3">
      <c r="B2451" s="150"/>
    </row>
    <row r="2452" spans="2:2" x14ac:dyDescent="0.3">
      <c r="B2452" s="150"/>
    </row>
    <row r="2453" spans="2:2" x14ac:dyDescent="0.3">
      <c r="B2453" s="150"/>
    </row>
    <row r="2454" spans="2:2" x14ac:dyDescent="0.3">
      <c r="B2454" s="150"/>
    </row>
    <row r="2455" spans="2:2" x14ac:dyDescent="0.3">
      <c r="B2455" s="150"/>
    </row>
    <row r="2456" spans="2:2" x14ac:dyDescent="0.3">
      <c r="B2456" s="150"/>
    </row>
    <row r="2457" spans="2:2" x14ac:dyDescent="0.3">
      <c r="B2457" s="150"/>
    </row>
    <row r="2458" spans="2:2" x14ac:dyDescent="0.3">
      <c r="B2458" s="150"/>
    </row>
    <row r="2459" spans="2:2" x14ac:dyDescent="0.3">
      <c r="B2459" s="150"/>
    </row>
    <row r="2460" spans="2:2" x14ac:dyDescent="0.3">
      <c r="B2460" s="150"/>
    </row>
    <row r="2461" spans="2:2" x14ac:dyDescent="0.3">
      <c r="B2461" s="150"/>
    </row>
    <row r="2462" spans="2:2" x14ac:dyDescent="0.3">
      <c r="B2462" s="150"/>
    </row>
    <row r="2463" spans="2:2" x14ac:dyDescent="0.3">
      <c r="B2463" s="150"/>
    </row>
    <row r="2464" spans="2:2" x14ac:dyDescent="0.3">
      <c r="B2464" s="150"/>
    </row>
    <row r="2465" spans="2:2" x14ac:dyDescent="0.3">
      <c r="B2465" s="150"/>
    </row>
    <row r="2466" spans="2:2" x14ac:dyDescent="0.3">
      <c r="B2466" s="150"/>
    </row>
    <row r="2467" spans="2:2" x14ac:dyDescent="0.3">
      <c r="B2467" s="150"/>
    </row>
    <row r="2468" spans="2:2" x14ac:dyDescent="0.3">
      <c r="B2468" s="150"/>
    </row>
    <row r="2469" spans="2:2" x14ac:dyDescent="0.3">
      <c r="B2469" s="150"/>
    </row>
    <row r="2470" spans="2:2" x14ac:dyDescent="0.3">
      <c r="B2470" s="150"/>
    </row>
    <row r="2471" spans="2:2" x14ac:dyDescent="0.3">
      <c r="B2471" s="150"/>
    </row>
    <row r="2472" spans="2:2" x14ac:dyDescent="0.3">
      <c r="B2472" s="150"/>
    </row>
    <row r="2473" spans="2:2" x14ac:dyDescent="0.3">
      <c r="B2473" s="150"/>
    </row>
    <row r="2474" spans="2:2" x14ac:dyDescent="0.3">
      <c r="B2474" s="150"/>
    </row>
    <row r="2475" spans="2:2" x14ac:dyDescent="0.3">
      <c r="B2475" s="150"/>
    </row>
    <row r="2476" spans="2:2" x14ac:dyDescent="0.3">
      <c r="B2476" s="150"/>
    </row>
    <row r="2477" spans="2:2" x14ac:dyDescent="0.3">
      <c r="B2477" s="150"/>
    </row>
    <row r="2478" spans="2:2" x14ac:dyDescent="0.3">
      <c r="B2478" s="150"/>
    </row>
    <row r="2479" spans="2:2" x14ac:dyDescent="0.3">
      <c r="B2479" s="150"/>
    </row>
    <row r="2480" spans="2:2" x14ac:dyDescent="0.3">
      <c r="B2480" s="150"/>
    </row>
    <row r="2481" spans="2:2" x14ac:dyDescent="0.3">
      <c r="B2481" s="150"/>
    </row>
    <row r="2482" spans="2:2" x14ac:dyDescent="0.3">
      <c r="B2482" s="150"/>
    </row>
    <row r="2483" spans="2:2" x14ac:dyDescent="0.3">
      <c r="B2483" s="150"/>
    </row>
    <row r="2484" spans="2:2" x14ac:dyDescent="0.3">
      <c r="B2484" s="150"/>
    </row>
    <row r="2485" spans="2:2" x14ac:dyDescent="0.3">
      <c r="B2485" s="150"/>
    </row>
    <row r="2486" spans="2:2" x14ac:dyDescent="0.3">
      <c r="B2486" s="150"/>
    </row>
    <row r="2487" spans="2:2" x14ac:dyDescent="0.3">
      <c r="B2487" s="150"/>
    </row>
    <row r="2488" spans="2:2" x14ac:dyDescent="0.3">
      <c r="B2488" s="150"/>
    </row>
    <row r="2489" spans="2:2" x14ac:dyDescent="0.3">
      <c r="B2489" s="150"/>
    </row>
    <row r="2490" spans="2:2" x14ac:dyDescent="0.3">
      <c r="B2490" s="150"/>
    </row>
    <row r="2491" spans="2:2" x14ac:dyDescent="0.3">
      <c r="B2491" s="150"/>
    </row>
    <row r="2492" spans="2:2" x14ac:dyDescent="0.3">
      <c r="B2492" s="150"/>
    </row>
    <row r="2493" spans="2:2" x14ac:dyDescent="0.3">
      <c r="B2493" s="150"/>
    </row>
    <row r="2494" spans="2:2" x14ac:dyDescent="0.3">
      <c r="B2494" s="150"/>
    </row>
    <row r="2495" spans="2:2" x14ac:dyDescent="0.3">
      <c r="B2495" s="150"/>
    </row>
    <row r="2496" spans="2:2" x14ac:dyDescent="0.3">
      <c r="B2496" s="150"/>
    </row>
    <row r="2497" spans="2:2" x14ac:dyDescent="0.3">
      <c r="B2497" s="150"/>
    </row>
    <row r="2498" spans="2:2" x14ac:dyDescent="0.3">
      <c r="B2498" s="150"/>
    </row>
    <row r="2499" spans="2:2" x14ac:dyDescent="0.3">
      <c r="B2499" s="150"/>
    </row>
    <row r="2500" spans="2:2" x14ac:dyDescent="0.3">
      <c r="B2500" s="150"/>
    </row>
    <row r="2501" spans="2:2" x14ac:dyDescent="0.3">
      <c r="B2501" s="150"/>
    </row>
    <row r="2502" spans="2:2" x14ac:dyDescent="0.3">
      <c r="B2502" s="150"/>
    </row>
    <row r="2503" spans="2:2" x14ac:dyDescent="0.3">
      <c r="B2503" s="150"/>
    </row>
    <row r="2504" spans="2:2" x14ac:dyDescent="0.3">
      <c r="B2504" s="150"/>
    </row>
    <row r="2505" spans="2:2" x14ac:dyDescent="0.3">
      <c r="B2505" s="150"/>
    </row>
    <row r="2506" spans="2:2" x14ac:dyDescent="0.3">
      <c r="B2506" s="150"/>
    </row>
    <row r="2507" spans="2:2" x14ac:dyDescent="0.3">
      <c r="B2507" s="150"/>
    </row>
    <row r="2508" spans="2:2" x14ac:dyDescent="0.3">
      <c r="B2508" s="150"/>
    </row>
    <row r="2509" spans="2:2" x14ac:dyDescent="0.3">
      <c r="B2509" s="150"/>
    </row>
    <row r="2510" spans="2:2" x14ac:dyDescent="0.3">
      <c r="B2510" s="150"/>
    </row>
    <row r="2511" spans="2:2" x14ac:dyDescent="0.3">
      <c r="B2511" s="150"/>
    </row>
    <row r="2512" spans="2:2" x14ac:dyDescent="0.3">
      <c r="B2512" s="150"/>
    </row>
    <row r="2513" spans="2:2" x14ac:dyDescent="0.3">
      <c r="B2513" s="150"/>
    </row>
    <row r="2514" spans="2:2" x14ac:dyDescent="0.3">
      <c r="B2514" s="150"/>
    </row>
    <row r="2515" spans="2:2" x14ac:dyDescent="0.3">
      <c r="B2515" s="150"/>
    </row>
    <row r="2516" spans="2:2" x14ac:dyDescent="0.3">
      <c r="B2516" s="150"/>
    </row>
    <row r="2517" spans="2:2" x14ac:dyDescent="0.3">
      <c r="B2517" s="150"/>
    </row>
    <row r="2518" spans="2:2" x14ac:dyDescent="0.3">
      <c r="B2518" s="150"/>
    </row>
    <row r="2519" spans="2:2" x14ac:dyDescent="0.3">
      <c r="B2519" s="150"/>
    </row>
    <row r="2520" spans="2:2" x14ac:dyDescent="0.3">
      <c r="B2520" s="150"/>
    </row>
    <row r="2521" spans="2:2" x14ac:dyDescent="0.3">
      <c r="B2521" s="150"/>
    </row>
    <row r="2522" spans="2:2" x14ac:dyDescent="0.3">
      <c r="B2522" s="150"/>
    </row>
    <row r="2523" spans="2:2" x14ac:dyDescent="0.3">
      <c r="B2523" s="150"/>
    </row>
    <row r="2524" spans="2:2" x14ac:dyDescent="0.3">
      <c r="B2524" s="150"/>
    </row>
    <row r="2525" spans="2:2" x14ac:dyDescent="0.3">
      <c r="B2525" s="150"/>
    </row>
    <row r="2526" spans="2:2" x14ac:dyDescent="0.3">
      <c r="B2526" s="150"/>
    </row>
    <row r="2527" spans="2:2" x14ac:dyDescent="0.3">
      <c r="B2527" s="150"/>
    </row>
    <row r="2528" spans="2:2" x14ac:dyDescent="0.3">
      <c r="B2528" s="150"/>
    </row>
    <row r="2529" spans="2:2" x14ac:dyDescent="0.3">
      <c r="B2529" s="150"/>
    </row>
    <row r="2530" spans="2:2" x14ac:dyDescent="0.3">
      <c r="B2530" s="150"/>
    </row>
    <row r="2531" spans="2:2" x14ac:dyDescent="0.3">
      <c r="B2531" s="150"/>
    </row>
    <row r="2532" spans="2:2" x14ac:dyDescent="0.3">
      <c r="B2532" s="150"/>
    </row>
    <row r="2533" spans="2:2" x14ac:dyDescent="0.3">
      <c r="B2533" s="150"/>
    </row>
    <row r="2534" spans="2:2" x14ac:dyDescent="0.3">
      <c r="B2534" s="150"/>
    </row>
    <row r="2535" spans="2:2" x14ac:dyDescent="0.3">
      <c r="B2535" s="150"/>
    </row>
    <row r="2536" spans="2:2" x14ac:dyDescent="0.3">
      <c r="B2536" s="150"/>
    </row>
    <row r="2537" spans="2:2" x14ac:dyDescent="0.3">
      <c r="B2537" s="150"/>
    </row>
    <row r="2538" spans="2:2" x14ac:dyDescent="0.3">
      <c r="B2538" s="150"/>
    </row>
    <row r="2539" spans="2:2" x14ac:dyDescent="0.3">
      <c r="B2539" s="150"/>
    </row>
    <row r="2540" spans="2:2" x14ac:dyDescent="0.3">
      <c r="B2540" s="150"/>
    </row>
    <row r="2541" spans="2:2" x14ac:dyDescent="0.3">
      <c r="B2541" s="150"/>
    </row>
    <row r="2542" spans="2:2" x14ac:dyDescent="0.3">
      <c r="B2542" s="150"/>
    </row>
    <row r="2543" spans="2:2" x14ac:dyDescent="0.3">
      <c r="B2543" s="150"/>
    </row>
    <row r="2544" spans="2:2" x14ac:dyDescent="0.3">
      <c r="B2544" s="150"/>
    </row>
    <row r="2545" spans="2:2" x14ac:dyDescent="0.3">
      <c r="B2545" s="150"/>
    </row>
    <row r="2546" spans="2:2" x14ac:dyDescent="0.3">
      <c r="B2546" s="150"/>
    </row>
    <row r="2547" spans="2:2" x14ac:dyDescent="0.3">
      <c r="B2547" s="150"/>
    </row>
    <row r="2548" spans="2:2" x14ac:dyDescent="0.3">
      <c r="B2548" s="150"/>
    </row>
    <row r="2549" spans="2:2" x14ac:dyDescent="0.3">
      <c r="B2549" s="150"/>
    </row>
    <row r="2550" spans="2:2" x14ac:dyDescent="0.3">
      <c r="B2550" s="150"/>
    </row>
    <row r="2551" spans="2:2" x14ac:dyDescent="0.3">
      <c r="B2551" s="150"/>
    </row>
    <row r="2552" spans="2:2" x14ac:dyDescent="0.3">
      <c r="B2552" s="150"/>
    </row>
    <row r="2553" spans="2:2" x14ac:dyDescent="0.3">
      <c r="B2553" s="150"/>
    </row>
    <row r="2554" spans="2:2" x14ac:dyDescent="0.3">
      <c r="B2554" s="150"/>
    </row>
    <row r="2555" spans="2:2" x14ac:dyDescent="0.3">
      <c r="B2555" s="150"/>
    </row>
    <row r="2556" spans="2:2" x14ac:dyDescent="0.3">
      <c r="B2556" s="150"/>
    </row>
    <row r="2557" spans="2:2" x14ac:dyDescent="0.3">
      <c r="B2557" s="150"/>
    </row>
    <row r="2558" spans="2:2" x14ac:dyDescent="0.3">
      <c r="B2558" s="150"/>
    </row>
    <row r="2559" spans="2:2" x14ac:dyDescent="0.3">
      <c r="B2559" s="150"/>
    </row>
    <row r="2560" spans="2:2" x14ac:dyDescent="0.3">
      <c r="B2560" s="150"/>
    </row>
    <row r="2561" spans="2:2" x14ac:dyDescent="0.3">
      <c r="B2561" s="150"/>
    </row>
    <row r="2562" spans="2:2" x14ac:dyDescent="0.3">
      <c r="B2562" s="150"/>
    </row>
    <row r="2563" spans="2:2" x14ac:dyDescent="0.3">
      <c r="B2563" s="150"/>
    </row>
    <row r="2564" spans="2:2" x14ac:dyDescent="0.3">
      <c r="B2564" s="150"/>
    </row>
    <row r="2565" spans="2:2" x14ac:dyDescent="0.3">
      <c r="B2565" s="150"/>
    </row>
    <row r="2566" spans="2:2" x14ac:dyDescent="0.3">
      <c r="B2566" s="150"/>
    </row>
    <row r="2567" spans="2:2" x14ac:dyDescent="0.3">
      <c r="B2567" s="150"/>
    </row>
    <row r="2568" spans="2:2" x14ac:dyDescent="0.3">
      <c r="B2568" s="150"/>
    </row>
    <row r="2569" spans="2:2" x14ac:dyDescent="0.3">
      <c r="B2569" s="150"/>
    </row>
    <row r="2570" spans="2:2" x14ac:dyDescent="0.3">
      <c r="B2570" s="150"/>
    </row>
    <row r="2571" spans="2:2" x14ac:dyDescent="0.3">
      <c r="B2571" s="150"/>
    </row>
    <row r="2572" spans="2:2" x14ac:dyDescent="0.3">
      <c r="B2572" s="150"/>
    </row>
    <row r="2573" spans="2:2" x14ac:dyDescent="0.3">
      <c r="B2573" s="150"/>
    </row>
    <row r="2574" spans="2:2" x14ac:dyDescent="0.3">
      <c r="B2574" s="150"/>
    </row>
    <row r="2575" spans="2:2" x14ac:dyDescent="0.3">
      <c r="B2575" s="150"/>
    </row>
    <row r="2576" spans="2:2" x14ac:dyDescent="0.3">
      <c r="B2576" s="150"/>
    </row>
    <row r="2577" spans="2:2" x14ac:dyDescent="0.3">
      <c r="B2577" s="150"/>
    </row>
    <row r="2578" spans="2:2" x14ac:dyDescent="0.3">
      <c r="B2578" s="150"/>
    </row>
    <row r="2579" spans="2:2" x14ac:dyDescent="0.3">
      <c r="B2579" s="150"/>
    </row>
    <row r="2580" spans="2:2" x14ac:dyDescent="0.3">
      <c r="B2580" s="150"/>
    </row>
    <row r="2581" spans="2:2" x14ac:dyDescent="0.3">
      <c r="B2581" s="150"/>
    </row>
    <row r="2582" spans="2:2" x14ac:dyDescent="0.3">
      <c r="B2582" s="150"/>
    </row>
    <row r="2583" spans="2:2" x14ac:dyDescent="0.3">
      <c r="B2583" s="150"/>
    </row>
    <row r="2584" spans="2:2" x14ac:dyDescent="0.3">
      <c r="B2584" s="150"/>
    </row>
    <row r="2585" spans="2:2" x14ac:dyDescent="0.3">
      <c r="B2585" s="150"/>
    </row>
    <row r="2586" spans="2:2" x14ac:dyDescent="0.3">
      <c r="B2586" s="150"/>
    </row>
    <row r="2587" spans="2:2" x14ac:dyDescent="0.3">
      <c r="B2587" s="150"/>
    </row>
    <row r="2588" spans="2:2" x14ac:dyDescent="0.3">
      <c r="B2588" s="150"/>
    </row>
    <row r="2589" spans="2:2" x14ac:dyDescent="0.3">
      <c r="B2589" s="150"/>
    </row>
    <row r="2590" spans="2:2" x14ac:dyDescent="0.3">
      <c r="B2590" s="150"/>
    </row>
    <row r="2591" spans="2:2" x14ac:dyDescent="0.3">
      <c r="B2591" s="150"/>
    </row>
    <row r="2592" spans="2:2" x14ac:dyDescent="0.3">
      <c r="B2592" s="150"/>
    </row>
    <row r="2593" spans="2:2" x14ac:dyDescent="0.3">
      <c r="B2593" s="150"/>
    </row>
    <row r="2594" spans="2:2" x14ac:dyDescent="0.3">
      <c r="B2594" s="150"/>
    </row>
    <row r="2595" spans="2:2" x14ac:dyDescent="0.3">
      <c r="B2595" s="150"/>
    </row>
    <row r="2596" spans="2:2" x14ac:dyDescent="0.3">
      <c r="B2596" s="150"/>
    </row>
    <row r="2597" spans="2:2" x14ac:dyDescent="0.3">
      <c r="B2597" s="150"/>
    </row>
    <row r="2598" spans="2:2" x14ac:dyDescent="0.3">
      <c r="B2598" s="150"/>
    </row>
    <row r="2599" spans="2:2" x14ac:dyDescent="0.3">
      <c r="B2599" s="150"/>
    </row>
    <row r="2600" spans="2:2" x14ac:dyDescent="0.3">
      <c r="B2600" s="150"/>
    </row>
    <row r="2601" spans="2:2" x14ac:dyDescent="0.3">
      <c r="B2601" s="150"/>
    </row>
    <row r="2602" spans="2:2" x14ac:dyDescent="0.3">
      <c r="B2602" s="150"/>
    </row>
    <row r="2603" spans="2:2" x14ac:dyDescent="0.3">
      <c r="B2603" s="150"/>
    </row>
    <row r="2604" spans="2:2" x14ac:dyDescent="0.3">
      <c r="B2604" s="150"/>
    </row>
    <row r="2605" spans="2:2" x14ac:dyDescent="0.3">
      <c r="B2605" s="150"/>
    </row>
    <row r="2606" spans="2:2" x14ac:dyDescent="0.3">
      <c r="B2606" s="150"/>
    </row>
    <row r="2607" spans="2:2" x14ac:dyDescent="0.3">
      <c r="B2607" s="150"/>
    </row>
    <row r="2608" spans="2:2" x14ac:dyDescent="0.3">
      <c r="B2608" s="150"/>
    </row>
    <row r="2609" spans="2:2" x14ac:dyDescent="0.3">
      <c r="B2609" s="150"/>
    </row>
    <row r="2610" spans="2:2" x14ac:dyDescent="0.3">
      <c r="B2610" s="150"/>
    </row>
    <row r="2611" spans="2:2" x14ac:dyDescent="0.3">
      <c r="B2611" s="150"/>
    </row>
    <row r="2612" spans="2:2" x14ac:dyDescent="0.3">
      <c r="B2612" s="150"/>
    </row>
    <row r="2613" spans="2:2" x14ac:dyDescent="0.3">
      <c r="B2613" s="150"/>
    </row>
    <row r="2614" spans="2:2" x14ac:dyDescent="0.3">
      <c r="B2614" s="150"/>
    </row>
    <row r="2615" spans="2:2" x14ac:dyDescent="0.3">
      <c r="B2615" s="150"/>
    </row>
    <row r="2616" spans="2:2" x14ac:dyDescent="0.3">
      <c r="B2616" s="150"/>
    </row>
    <row r="2617" spans="2:2" x14ac:dyDescent="0.3">
      <c r="B2617" s="150"/>
    </row>
    <row r="2618" spans="2:2" x14ac:dyDescent="0.3">
      <c r="B2618" s="150"/>
    </row>
    <row r="2619" spans="2:2" x14ac:dyDescent="0.3">
      <c r="B2619" s="150"/>
    </row>
    <row r="2620" spans="2:2" x14ac:dyDescent="0.3">
      <c r="B2620" s="150"/>
    </row>
    <row r="2621" spans="2:2" x14ac:dyDescent="0.3">
      <c r="B2621" s="150"/>
    </row>
    <row r="2622" spans="2:2" x14ac:dyDescent="0.3">
      <c r="B2622" s="150"/>
    </row>
    <row r="2623" spans="2:2" x14ac:dyDescent="0.3">
      <c r="B2623" s="150"/>
    </row>
    <row r="2624" spans="2:2" x14ac:dyDescent="0.3">
      <c r="B2624" s="150"/>
    </row>
    <row r="2625" spans="2:2" x14ac:dyDescent="0.3">
      <c r="B2625" s="150"/>
    </row>
    <row r="2626" spans="2:2" x14ac:dyDescent="0.3">
      <c r="B2626" s="150"/>
    </row>
    <row r="2627" spans="2:2" x14ac:dyDescent="0.3">
      <c r="B2627" s="150"/>
    </row>
    <row r="2628" spans="2:2" x14ac:dyDescent="0.3">
      <c r="B2628" s="150"/>
    </row>
    <row r="2629" spans="2:2" x14ac:dyDescent="0.3">
      <c r="B2629" s="150"/>
    </row>
    <row r="2630" spans="2:2" x14ac:dyDescent="0.3">
      <c r="B2630" s="150"/>
    </row>
    <row r="2631" spans="2:2" x14ac:dyDescent="0.3">
      <c r="B2631" s="150"/>
    </row>
    <row r="2632" spans="2:2" x14ac:dyDescent="0.3">
      <c r="B2632" s="150"/>
    </row>
    <row r="2633" spans="2:2" x14ac:dyDescent="0.3">
      <c r="B2633" s="150"/>
    </row>
    <row r="2634" spans="2:2" x14ac:dyDescent="0.3">
      <c r="B2634" s="150"/>
    </row>
    <row r="2635" spans="2:2" x14ac:dyDescent="0.3">
      <c r="B2635" s="150"/>
    </row>
    <row r="2636" spans="2:2" x14ac:dyDescent="0.3">
      <c r="B2636" s="150"/>
    </row>
    <row r="2637" spans="2:2" x14ac:dyDescent="0.3">
      <c r="B2637" s="150"/>
    </row>
    <row r="2638" spans="2:2" x14ac:dyDescent="0.3">
      <c r="B2638" s="150"/>
    </row>
    <row r="2639" spans="2:2" x14ac:dyDescent="0.3">
      <c r="B2639" s="150"/>
    </row>
    <row r="2640" spans="2:2" x14ac:dyDescent="0.3">
      <c r="B2640" s="150"/>
    </row>
    <row r="2641" spans="2:2" x14ac:dyDescent="0.3">
      <c r="B2641" s="150"/>
    </row>
    <row r="2642" spans="2:2" x14ac:dyDescent="0.3">
      <c r="B2642" s="150"/>
    </row>
    <row r="2643" spans="2:2" x14ac:dyDescent="0.3">
      <c r="B2643" s="150"/>
    </row>
    <row r="2644" spans="2:2" x14ac:dyDescent="0.3">
      <c r="B2644" s="150"/>
    </row>
    <row r="2645" spans="2:2" x14ac:dyDescent="0.3">
      <c r="B2645" s="150"/>
    </row>
    <row r="2646" spans="2:2" x14ac:dyDescent="0.3">
      <c r="B2646" s="150"/>
    </row>
    <row r="2647" spans="2:2" x14ac:dyDescent="0.3">
      <c r="B2647" s="150"/>
    </row>
    <row r="2648" spans="2:2" x14ac:dyDescent="0.3">
      <c r="B2648" s="150"/>
    </row>
    <row r="2649" spans="2:2" x14ac:dyDescent="0.3">
      <c r="B2649" s="150"/>
    </row>
    <row r="2650" spans="2:2" x14ac:dyDescent="0.3">
      <c r="B2650" s="150"/>
    </row>
    <row r="2651" spans="2:2" x14ac:dyDescent="0.3">
      <c r="B2651" s="150"/>
    </row>
    <row r="2652" spans="2:2" x14ac:dyDescent="0.3">
      <c r="B2652" s="150"/>
    </row>
    <row r="2653" spans="2:2" x14ac:dyDescent="0.3">
      <c r="B2653" s="150"/>
    </row>
    <row r="2654" spans="2:2" x14ac:dyDescent="0.3">
      <c r="B2654" s="150"/>
    </row>
    <row r="2655" spans="2:2" x14ac:dyDescent="0.3">
      <c r="B2655" s="150"/>
    </row>
    <row r="2656" spans="2:2" x14ac:dyDescent="0.3">
      <c r="B2656" s="150"/>
    </row>
    <row r="2657" spans="2:2" x14ac:dyDescent="0.3">
      <c r="B2657" s="150"/>
    </row>
    <row r="2658" spans="2:2" x14ac:dyDescent="0.3">
      <c r="B2658" s="150"/>
    </row>
    <row r="2659" spans="2:2" x14ac:dyDescent="0.3">
      <c r="B2659" s="150"/>
    </row>
    <row r="2660" spans="2:2" x14ac:dyDescent="0.3">
      <c r="B2660" s="150"/>
    </row>
    <row r="2661" spans="2:2" x14ac:dyDescent="0.3">
      <c r="B2661" s="150"/>
    </row>
    <row r="2662" spans="2:2" x14ac:dyDescent="0.3">
      <c r="B2662" s="150"/>
    </row>
    <row r="2663" spans="2:2" x14ac:dyDescent="0.3">
      <c r="B2663" s="150"/>
    </row>
    <row r="2664" spans="2:2" x14ac:dyDescent="0.3">
      <c r="B2664" s="150"/>
    </row>
    <row r="2665" spans="2:2" x14ac:dyDescent="0.3">
      <c r="B2665" s="150"/>
    </row>
    <row r="2666" spans="2:2" x14ac:dyDescent="0.3">
      <c r="B2666" s="150"/>
    </row>
    <row r="2667" spans="2:2" x14ac:dyDescent="0.3">
      <c r="B2667" s="150"/>
    </row>
    <row r="2668" spans="2:2" x14ac:dyDescent="0.3">
      <c r="B2668" s="150"/>
    </row>
    <row r="2669" spans="2:2" x14ac:dyDescent="0.3">
      <c r="B2669" s="150"/>
    </row>
    <row r="2670" spans="2:2" x14ac:dyDescent="0.3">
      <c r="B2670" s="150"/>
    </row>
    <row r="2671" spans="2:2" x14ac:dyDescent="0.3">
      <c r="B2671" s="150"/>
    </row>
    <row r="2672" spans="2:2" x14ac:dyDescent="0.3">
      <c r="B2672" s="150"/>
    </row>
    <row r="2673" spans="2:2" x14ac:dyDescent="0.3">
      <c r="B2673" s="150"/>
    </row>
    <row r="2674" spans="2:2" x14ac:dyDescent="0.3">
      <c r="B2674" s="150"/>
    </row>
    <row r="2675" spans="2:2" x14ac:dyDescent="0.3">
      <c r="B2675" s="150"/>
    </row>
    <row r="2676" spans="2:2" x14ac:dyDescent="0.3">
      <c r="B2676" s="150"/>
    </row>
    <row r="2677" spans="2:2" x14ac:dyDescent="0.3">
      <c r="B2677" s="150"/>
    </row>
    <row r="2678" spans="2:2" x14ac:dyDescent="0.3">
      <c r="B2678" s="150"/>
    </row>
    <row r="2679" spans="2:2" x14ac:dyDescent="0.3">
      <c r="B2679" s="150"/>
    </row>
    <row r="2680" spans="2:2" x14ac:dyDescent="0.3">
      <c r="B2680" s="150"/>
    </row>
    <row r="2681" spans="2:2" x14ac:dyDescent="0.3">
      <c r="B2681" s="150"/>
    </row>
    <row r="2682" spans="2:2" x14ac:dyDescent="0.3">
      <c r="B2682" s="150"/>
    </row>
    <row r="2683" spans="2:2" x14ac:dyDescent="0.3">
      <c r="B2683" s="150"/>
    </row>
    <row r="2684" spans="2:2" x14ac:dyDescent="0.3">
      <c r="B2684" s="150"/>
    </row>
    <row r="2685" spans="2:2" x14ac:dyDescent="0.3">
      <c r="B2685" s="150"/>
    </row>
    <row r="2686" spans="2:2" x14ac:dyDescent="0.3">
      <c r="B2686" s="150"/>
    </row>
    <row r="2687" spans="2:2" x14ac:dyDescent="0.3">
      <c r="B2687" s="150"/>
    </row>
    <row r="2688" spans="2:2" x14ac:dyDescent="0.3">
      <c r="B2688" s="150"/>
    </row>
    <row r="2689" spans="2:2" x14ac:dyDescent="0.3">
      <c r="B2689" s="150"/>
    </row>
    <row r="2690" spans="2:2" x14ac:dyDescent="0.3">
      <c r="B2690" s="150"/>
    </row>
    <row r="2691" spans="2:2" x14ac:dyDescent="0.3">
      <c r="B2691" s="150"/>
    </row>
    <row r="2692" spans="2:2" x14ac:dyDescent="0.3">
      <c r="B2692" s="150"/>
    </row>
    <row r="2693" spans="2:2" x14ac:dyDescent="0.3">
      <c r="B2693" s="150"/>
    </row>
    <row r="2694" spans="2:2" x14ac:dyDescent="0.3">
      <c r="B2694" s="150"/>
    </row>
    <row r="2695" spans="2:2" x14ac:dyDescent="0.3">
      <c r="B2695" s="150"/>
    </row>
    <row r="2696" spans="2:2" x14ac:dyDescent="0.3">
      <c r="B2696" s="150"/>
    </row>
    <row r="2697" spans="2:2" x14ac:dyDescent="0.3">
      <c r="B2697" s="150"/>
    </row>
    <row r="2698" spans="2:2" x14ac:dyDescent="0.3">
      <c r="B2698" s="150"/>
    </row>
    <row r="2699" spans="2:2" x14ac:dyDescent="0.3">
      <c r="B2699" s="150"/>
    </row>
    <row r="2700" spans="2:2" x14ac:dyDescent="0.3">
      <c r="B2700" s="150"/>
    </row>
    <row r="2701" spans="2:2" x14ac:dyDescent="0.3">
      <c r="B2701" s="150"/>
    </row>
    <row r="2702" spans="2:2" x14ac:dyDescent="0.3">
      <c r="B2702" s="150"/>
    </row>
    <row r="2703" spans="2:2" x14ac:dyDescent="0.3">
      <c r="B2703" s="150"/>
    </row>
    <row r="2704" spans="2:2" x14ac:dyDescent="0.3">
      <c r="B2704" s="150"/>
    </row>
    <row r="2705" spans="2:2" x14ac:dyDescent="0.3">
      <c r="B2705" s="150"/>
    </row>
    <row r="2706" spans="2:2" x14ac:dyDescent="0.3">
      <c r="B2706" s="150"/>
    </row>
    <row r="2707" spans="2:2" x14ac:dyDescent="0.3">
      <c r="B2707" s="150"/>
    </row>
    <row r="2708" spans="2:2" x14ac:dyDescent="0.3">
      <c r="B2708" s="150"/>
    </row>
    <row r="2709" spans="2:2" x14ac:dyDescent="0.3">
      <c r="B2709" s="150"/>
    </row>
    <row r="2710" spans="2:2" x14ac:dyDescent="0.3">
      <c r="B2710" s="150"/>
    </row>
    <row r="2711" spans="2:2" x14ac:dyDescent="0.3">
      <c r="B2711" s="150"/>
    </row>
    <row r="2712" spans="2:2" x14ac:dyDescent="0.3">
      <c r="B2712" s="150"/>
    </row>
    <row r="2713" spans="2:2" x14ac:dyDescent="0.3">
      <c r="B2713" s="150"/>
    </row>
    <row r="2714" spans="2:2" x14ac:dyDescent="0.3">
      <c r="B2714" s="150"/>
    </row>
    <row r="2715" spans="2:2" x14ac:dyDescent="0.3">
      <c r="B2715" s="150"/>
    </row>
    <row r="2716" spans="2:2" x14ac:dyDescent="0.3">
      <c r="B2716" s="150"/>
    </row>
    <row r="2717" spans="2:2" x14ac:dyDescent="0.3">
      <c r="B2717" s="150"/>
    </row>
    <row r="2718" spans="2:2" x14ac:dyDescent="0.3">
      <c r="B2718" s="150"/>
    </row>
    <row r="2719" spans="2:2" x14ac:dyDescent="0.3">
      <c r="B2719" s="150"/>
    </row>
    <row r="2720" spans="2:2" x14ac:dyDescent="0.3">
      <c r="B2720" s="150"/>
    </row>
    <row r="2721" spans="2:2" x14ac:dyDescent="0.3">
      <c r="B2721" s="150"/>
    </row>
    <row r="2722" spans="2:2" x14ac:dyDescent="0.3">
      <c r="B2722" s="150"/>
    </row>
    <row r="2723" spans="2:2" x14ac:dyDescent="0.3">
      <c r="B2723" s="150"/>
    </row>
    <row r="2724" spans="2:2" x14ac:dyDescent="0.3">
      <c r="B2724" s="150"/>
    </row>
    <row r="2725" spans="2:2" x14ac:dyDescent="0.3">
      <c r="B2725" s="150"/>
    </row>
    <row r="2726" spans="2:2" x14ac:dyDescent="0.3">
      <c r="B2726" s="150"/>
    </row>
    <row r="2727" spans="2:2" x14ac:dyDescent="0.3">
      <c r="B2727" s="150"/>
    </row>
    <row r="2728" spans="2:2" x14ac:dyDescent="0.3">
      <c r="B2728" s="150"/>
    </row>
    <row r="2729" spans="2:2" x14ac:dyDescent="0.3">
      <c r="B2729" s="150"/>
    </row>
    <row r="2730" spans="2:2" x14ac:dyDescent="0.3">
      <c r="B2730" s="150"/>
    </row>
    <row r="2731" spans="2:2" x14ac:dyDescent="0.3">
      <c r="B2731" s="150"/>
    </row>
    <row r="2732" spans="2:2" x14ac:dyDescent="0.3">
      <c r="B2732" s="150"/>
    </row>
    <row r="2733" spans="2:2" x14ac:dyDescent="0.3">
      <c r="B2733" s="150"/>
    </row>
    <row r="2734" spans="2:2" x14ac:dyDescent="0.3">
      <c r="B2734" s="150"/>
    </row>
    <row r="2735" spans="2:2" x14ac:dyDescent="0.3">
      <c r="B2735" s="150"/>
    </row>
    <row r="2736" spans="2:2" x14ac:dyDescent="0.3">
      <c r="B2736" s="150"/>
    </row>
    <row r="2737" spans="2:2" x14ac:dyDescent="0.3">
      <c r="B2737" s="150"/>
    </row>
    <row r="2738" spans="2:2" x14ac:dyDescent="0.3">
      <c r="B2738" s="150"/>
    </row>
    <row r="2739" spans="2:2" x14ac:dyDescent="0.3">
      <c r="B2739" s="150"/>
    </row>
    <row r="2740" spans="2:2" x14ac:dyDescent="0.3">
      <c r="B2740" s="150"/>
    </row>
    <row r="2741" spans="2:2" x14ac:dyDescent="0.3">
      <c r="B2741" s="150"/>
    </row>
    <row r="2742" spans="2:2" x14ac:dyDescent="0.3">
      <c r="B2742" s="150"/>
    </row>
    <row r="2743" spans="2:2" x14ac:dyDescent="0.3">
      <c r="B2743" s="150"/>
    </row>
    <row r="2744" spans="2:2" x14ac:dyDescent="0.3">
      <c r="B2744" s="150"/>
    </row>
    <row r="2745" spans="2:2" x14ac:dyDescent="0.3">
      <c r="B2745" s="150"/>
    </row>
    <row r="2746" spans="2:2" x14ac:dyDescent="0.3">
      <c r="B2746" s="150"/>
    </row>
    <row r="2747" spans="2:2" x14ac:dyDescent="0.3">
      <c r="B2747" s="150"/>
    </row>
    <row r="2748" spans="2:2" x14ac:dyDescent="0.3">
      <c r="B2748" s="150"/>
    </row>
    <row r="2749" spans="2:2" x14ac:dyDescent="0.3">
      <c r="B2749" s="150"/>
    </row>
    <row r="2750" spans="2:2" x14ac:dyDescent="0.3">
      <c r="B2750" s="150"/>
    </row>
    <row r="2751" spans="2:2" x14ac:dyDescent="0.3">
      <c r="B2751" s="150"/>
    </row>
    <row r="2752" spans="2:2" x14ac:dyDescent="0.3">
      <c r="B2752" s="150"/>
    </row>
    <row r="2753" spans="2:2" x14ac:dyDescent="0.3">
      <c r="B2753" s="150"/>
    </row>
    <row r="2754" spans="2:2" x14ac:dyDescent="0.3">
      <c r="B2754" s="150"/>
    </row>
    <row r="2755" spans="2:2" x14ac:dyDescent="0.3">
      <c r="B2755" s="150"/>
    </row>
    <row r="2756" spans="2:2" x14ac:dyDescent="0.3">
      <c r="B2756" s="150"/>
    </row>
    <row r="2757" spans="2:2" x14ac:dyDescent="0.3">
      <c r="B2757" s="150"/>
    </row>
    <row r="2758" spans="2:2" x14ac:dyDescent="0.3">
      <c r="B2758" s="150"/>
    </row>
    <row r="2759" spans="2:2" x14ac:dyDescent="0.3">
      <c r="B2759" s="150"/>
    </row>
    <row r="2760" spans="2:2" x14ac:dyDescent="0.3">
      <c r="B2760" s="150"/>
    </row>
    <row r="2761" spans="2:2" x14ac:dyDescent="0.3">
      <c r="B2761" s="150"/>
    </row>
    <row r="2762" spans="2:2" x14ac:dyDescent="0.3">
      <c r="B2762" s="150"/>
    </row>
    <row r="2763" spans="2:2" x14ac:dyDescent="0.3">
      <c r="B2763" s="150"/>
    </row>
    <row r="2764" spans="2:2" x14ac:dyDescent="0.3">
      <c r="B2764" s="150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F172"/>
  <sheetViews>
    <sheetView tabSelected="1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81" width="13.77734375" style="2" customWidth="1"/>
    <col min="82" max="82" width="17.109375" style="2" customWidth="1"/>
    <col min="83" max="83" width="3.88671875" style="282" customWidth="1"/>
    <col min="84" max="84" width="13.77734375" style="2" hidden="1" customWidth="1"/>
    <col min="85" max="16384" width="9.21875" style="2"/>
  </cols>
  <sheetData>
    <row r="1" spans="1:84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</row>
    <row r="2" spans="1:84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F2" s="8"/>
    </row>
    <row r="3" spans="1:8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F3" s="11"/>
    </row>
    <row r="4" spans="1:84" ht="27.6" customHeight="1" x14ac:dyDescent="0.3">
      <c r="B4" s="4" t="s">
        <v>1</v>
      </c>
      <c r="C4" s="13" t="s">
        <v>679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F4" s="11"/>
    </row>
    <row r="5" spans="1:84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F5" s="11"/>
    </row>
    <row r="6" spans="1:8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F6" s="23">
        <v>5</v>
      </c>
    </row>
    <row r="7" spans="1:84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60"/>
      <c r="CE7" s="331"/>
      <c r="CF7" s="280" t="s">
        <v>97</v>
      </c>
    </row>
    <row r="8" spans="1:84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667</v>
      </c>
      <c r="BS8" s="216" t="s">
        <v>668</v>
      </c>
      <c r="BT8" s="332" t="s">
        <v>670</v>
      </c>
      <c r="BU8" s="332" t="s">
        <v>671</v>
      </c>
      <c r="BV8" s="332" t="s">
        <v>673</v>
      </c>
      <c r="BW8" s="332" t="s">
        <v>672</v>
      </c>
      <c r="BX8" s="332" t="s">
        <v>674</v>
      </c>
      <c r="BY8" s="332" t="s">
        <v>675</v>
      </c>
      <c r="BZ8" s="332" t="s">
        <v>677</v>
      </c>
      <c r="CA8" s="332" t="s">
        <v>677</v>
      </c>
      <c r="CB8" s="332" t="s">
        <v>676</v>
      </c>
      <c r="CC8" s="332" t="s">
        <v>678</v>
      </c>
      <c r="CD8" s="332" t="s">
        <v>680</v>
      </c>
      <c r="CE8" s="348"/>
      <c r="CF8" s="281">
        <v>44933</v>
      </c>
    </row>
    <row r="9" spans="1:84" s="59" customFormat="1" x14ac:dyDescent="0.3">
      <c r="A9" s="147">
        <v>1</v>
      </c>
      <c r="B9" s="53"/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349"/>
      <c r="CF9" s="57"/>
    </row>
    <row r="10" spans="1:84" s="59" customFormat="1" x14ac:dyDescent="0.3">
      <c r="A10" s="147"/>
      <c r="B10" s="60" t="s">
        <v>37</v>
      </c>
      <c r="C10" s="61">
        <v>1015578</v>
      </c>
      <c r="D10" s="62">
        <v>1016330</v>
      </c>
      <c r="E10" s="62">
        <v>1016566</v>
      </c>
      <c r="F10" s="62">
        <v>1016626</v>
      </c>
      <c r="G10" s="62">
        <v>1017316</v>
      </c>
      <c r="H10" s="62">
        <v>1017889</v>
      </c>
      <c r="I10" s="62">
        <v>1019401</v>
      </c>
      <c r="J10" s="62">
        <v>1020368</v>
      </c>
      <c r="K10" s="62">
        <v>1022942</v>
      </c>
      <c r="L10" s="63">
        <v>1026267</v>
      </c>
      <c r="M10" s="62">
        <v>1026574</v>
      </c>
      <c r="N10" s="62">
        <v>1029176</v>
      </c>
      <c r="O10" s="62">
        <v>1031441</v>
      </c>
      <c r="P10" s="62">
        <v>1025784</v>
      </c>
      <c r="Q10" s="62">
        <v>1027983</v>
      </c>
      <c r="R10" s="62">
        <v>1028685</v>
      </c>
      <c r="S10" s="62">
        <v>1018629</v>
      </c>
      <c r="T10" s="62">
        <v>1019521</v>
      </c>
      <c r="U10" s="198">
        <v>1020889</v>
      </c>
      <c r="V10" s="198">
        <v>1024367</v>
      </c>
      <c r="W10" s="198">
        <v>1019622</v>
      </c>
      <c r="X10" s="63">
        <v>1016262</v>
      </c>
      <c r="Y10" s="198">
        <v>1017309</v>
      </c>
      <c r="Z10" s="198">
        <v>1013578</v>
      </c>
      <c r="AA10" s="198">
        <v>1012141</v>
      </c>
      <c r="AB10" s="198">
        <v>1014950</v>
      </c>
      <c r="AC10" s="198">
        <v>1012129</v>
      </c>
      <c r="AD10" s="198">
        <v>1011356</v>
      </c>
      <c r="AE10" s="198">
        <v>1010028</v>
      </c>
      <c r="AF10" s="198">
        <v>1010849</v>
      </c>
      <c r="AG10" s="198">
        <v>1012945</v>
      </c>
      <c r="AH10" s="198">
        <v>1021345</v>
      </c>
      <c r="AI10" s="198">
        <v>1027789</v>
      </c>
      <c r="AJ10" s="63">
        <v>1014168</v>
      </c>
      <c r="AK10" s="211">
        <v>1020250</v>
      </c>
      <c r="AL10" s="211">
        <v>1022916</v>
      </c>
      <c r="AM10" s="211">
        <v>1020607</v>
      </c>
      <c r="AN10" s="211">
        <v>1012380</v>
      </c>
      <c r="AO10" s="211">
        <v>1010832</v>
      </c>
      <c r="AP10" s="211">
        <v>1007199</v>
      </c>
      <c r="AQ10" s="64">
        <v>1011077</v>
      </c>
      <c r="AR10" s="211">
        <v>1006113</v>
      </c>
      <c r="AS10" s="211">
        <v>1004139</v>
      </c>
      <c r="AT10" s="211">
        <v>1007116</v>
      </c>
      <c r="AU10" s="211">
        <v>1007831</v>
      </c>
      <c r="AV10" s="107">
        <v>1016532</v>
      </c>
      <c r="AW10" s="64">
        <f t="shared" ref="AW10:BF14" si="0">O10-C10</f>
        <v>15863</v>
      </c>
      <c r="AX10" s="65">
        <f t="shared" si="0"/>
        <v>9454</v>
      </c>
      <c r="AY10" s="65">
        <f t="shared" si="0"/>
        <v>11417</v>
      </c>
      <c r="AZ10" s="65">
        <f t="shared" si="0"/>
        <v>12059</v>
      </c>
      <c r="BA10" s="65">
        <f t="shared" si="0"/>
        <v>1313</v>
      </c>
      <c r="BB10" s="65">
        <f t="shared" si="0"/>
        <v>1632</v>
      </c>
      <c r="BC10" s="65">
        <f t="shared" si="0"/>
        <v>1488</v>
      </c>
      <c r="BD10" s="65">
        <f t="shared" si="0"/>
        <v>3999</v>
      </c>
      <c r="BE10" s="65">
        <f t="shared" si="0"/>
        <v>-3320</v>
      </c>
      <c r="BF10" s="65">
        <f t="shared" si="0"/>
        <v>-10005</v>
      </c>
      <c r="BG10" s="65">
        <f t="shared" ref="BG10:BP14" si="1">Y10-M10</f>
        <v>-9265</v>
      </c>
      <c r="BH10" s="65">
        <f t="shared" si="1"/>
        <v>-15598</v>
      </c>
      <c r="BI10" s="65">
        <f t="shared" si="1"/>
        <v>-19300</v>
      </c>
      <c r="BJ10" s="65">
        <f t="shared" si="1"/>
        <v>-10834</v>
      </c>
      <c r="BK10" s="65">
        <f t="shared" si="1"/>
        <v>-15854</v>
      </c>
      <c r="BL10" s="241">
        <f t="shared" si="1"/>
        <v>-17329</v>
      </c>
      <c r="BM10" s="241">
        <f t="shared" si="1"/>
        <v>-8601</v>
      </c>
      <c r="BN10" s="241">
        <f t="shared" si="1"/>
        <v>-8672</v>
      </c>
      <c r="BO10" s="241">
        <f t="shared" si="1"/>
        <v>-7944</v>
      </c>
      <c r="BP10" s="267">
        <f t="shared" si="1"/>
        <v>-3022</v>
      </c>
      <c r="BQ10" s="267">
        <f t="shared" ref="BQ10:CD14" si="2">AI10-W10</f>
        <v>8167</v>
      </c>
      <c r="BR10" s="267">
        <f t="shared" si="2"/>
        <v>-2094</v>
      </c>
      <c r="BS10" s="267">
        <f t="shared" si="2"/>
        <v>2941</v>
      </c>
      <c r="BT10" s="267">
        <f t="shared" si="2"/>
        <v>9338</v>
      </c>
      <c r="BU10" s="267">
        <f t="shared" si="2"/>
        <v>8466</v>
      </c>
      <c r="BV10" s="267">
        <f t="shared" si="2"/>
        <v>-2570</v>
      </c>
      <c r="BW10" s="267">
        <f t="shared" si="2"/>
        <v>-1297</v>
      </c>
      <c r="BX10" s="267">
        <f t="shared" si="2"/>
        <v>-4157</v>
      </c>
      <c r="BY10" s="267">
        <f t="shared" si="2"/>
        <v>1049</v>
      </c>
      <c r="BZ10" s="267">
        <f t="shared" si="2"/>
        <v>-4736</v>
      </c>
      <c r="CA10" s="267">
        <f t="shared" si="2"/>
        <v>-8806</v>
      </c>
      <c r="CB10" s="267">
        <f t="shared" si="2"/>
        <v>-14229</v>
      </c>
      <c r="CC10" s="267">
        <f t="shared" si="2"/>
        <v>-19958</v>
      </c>
      <c r="CD10" s="267">
        <f t="shared" si="2"/>
        <v>2364</v>
      </c>
      <c r="CE10" s="349"/>
      <c r="CF10" s="64">
        <f>IF(ISERROR(GETPIVOTDATA("VALUE",'CSS WK pvt'!$I$2,"DT_FILE",CF$8,"CD_CO",CF$6,"TRIM_CAT",TRIM(B10),"TRIM_LINE",A9))=TRUE,0,GETPIVOTDATA("VALUE",'CSS WK pvt'!$I$2,"DT_FILE",CF$8,"CD_CO",CF$6,"TRIM_CAT",TRIM(B10),"TRIM_LINE",A9))</f>
        <v>1016532</v>
      </c>
    </row>
    <row r="11" spans="1:84" s="59" customFormat="1" x14ac:dyDescent="0.3">
      <c r="A11" s="147"/>
      <c r="B11" s="60" t="s">
        <v>38</v>
      </c>
      <c r="C11" s="61">
        <v>123812</v>
      </c>
      <c r="D11" s="62">
        <v>123917</v>
      </c>
      <c r="E11" s="62">
        <v>123984</v>
      </c>
      <c r="F11" s="62">
        <v>124026</v>
      </c>
      <c r="G11" s="62">
        <v>124104</v>
      </c>
      <c r="H11" s="62">
        <v>124206</v>
      </c>
      <c r="I11" s="62">
        <v>124342</v>
      </c>
      <c r="J11" s="62">
        <v>124433</v>
      </c>
      <c r="K11" s="62">
        <v>124677</v>
      </c>
      <c r="L11" s="63">
        <v>124903</v>
      </c>
      <c r="M11" s="62">
        <v>124906</v>
      </c>
      <c r="N11" s="62">
        <v>124988</v>
      </c>
      <c r="O11" s="62">
        <v>125021</v>
      </c>
      <c r="P11" s="62">
        <v>132366</v>
      </c>
      <c r="Q11" s="62">
        <v>129957</v>
      </c>
      <c r="R11" s="62">
        <v>129181</v>
      </c>
      <c r="S11" s="62">
        <v>137736</v>
      </c>
      <c r="T11" s="62">
        <v>136992</v>
      </c>
      <c r="U11" s="198">
        <v>135105</v>
      </c>
      <c r="V11" s="198">
        <v>131164</v>
      </c>
      <c r="W11" s="198">
        <v>136343</v>
      </c>
      <c r="X11" s="63">
        <v>139152</v>
      </c>
      <c r="Y11" s="198">
        <v>138473</v>
      </c>
      <c r="Z11" s="198">
        <v>142541</v>
      </c>
      <c r="AA11" s="198">
        <v>144167</v>
      </c>
      <c r="AB11" s="198">
        <v>140658</v>
      </c>
      <c r="AC11" s="198">
        <v>143246</v>
      </c>
      <c r="AD11" s="198">
        <v>143474</v>
      </c>
      <c r="AE11" s="198">
        <v>143642</v>
      </c>
      <c r="AF11" s="198">
        <v>142454</v>
      </c>
      <c r="AG11" s="198">
        <v>137387</v>
      </c>
      <c r="AH11" s="198">
        <v>128715</v>
      </c>
      <c r="AI11" s="198">
        <v>122617</v>
      </c>
      <c r="AJ11" s="63">
        <v>137459</v>
      </c>
      <c r="AK11" s="211">
        <v>131648</v>
      </c>
      <c r="AL11" s="211">
        <v>129486</v>
      </c>
      <c r="AM11" s="211">
        <v>131305</v>
      </c>
      <c r="AN11" s="211">
        <v>139477</v>
      </c>
      <c r="AO11" s="211">
        <v>142379</v>
      </c>
      <c r="AP11" s="211">
        <v>143345</v>
      </c>
      <c r="AQ11" s="64">
        <v>140688</v>
      </c>
      <c r="AR11" s="211">
        <v>142688</v>
      </c>
      <c r="AS11" s="211">
        <v>145252</v>
      </c>
      <c r="AT11" s="211">
        <v>145579</v>
      </c>
      <c r="AU11" s="211">
        <v>145955</v>
      </c>
      <c r="AV11" s="107">
        <v>138455</v>
      </c>
      <c r="AW11" s="64">
        <f t="shared" si="0"/>
        <v>1209</v>
      </c>
      <c r="AX11" s="65">
        <f t="shared" si="0"/>
        <v>8449</v>
      </c>
      <c r="AY11" s="65">
        <f t="shared" si="0"/>
        <v>5973</v>
      </c>
      <c r="AZ11" s="65">
        <f t="shared" si="0"/>
        <v>5155</v>
      </c>
      <c r="BA11" s="65">
        <f t="shared" si="0"/>
        <v>13632</v>
      </c>
      <c r="BB11" s="65">
        <f t="shared" si="0"/>
        <v>12786</v>
      </c>
      <c r="BC11" s="65">
        <f t="shared" si="0"/>
        <v>10763</v>
      </c>
      <c r="BD11" s="65">
        <f t="shared" si="0"/>
        <v>6731</v>
      </c>
      <c r="BE11" s="65">
        <f t="shared" si="0"/>
        <v>11666</v>
      </c>
      <c r="BF11" s="65">
        <f t="shared" si="0"/>
        <v>14249</v>
      </c>
      <c r="BG11" s="65">
        <f t="shared" si="1"/>
        <v>13567</v>
      </c>
      <c r="BH11" s="65">
        <f t="shared" si="1"/>
        <v>17553</v>
      </c>
      <c r="BI11" s="65">
        <f t="shared" si="1"/>
        <v>19146</v>
      </c>
      <c r="BJ11" s="65">
        <f t="shared" si="1"/>
        <v>8292</v>
      </c>
      <c r="BK11" s="65">
        <f t="shared" si="1"/>
        <v>13289</v>
      </c>
      <c r="BL11" s="241">
        <f t="shared" si="1"/>
        <v>14293</v>
      </c>
      <c r="BM11" s="241">
        <f t="shared" si="1"/>
        <v>5906</v>
      </c>
      <c r="BN11" s="241">
        <f t="shared" si="1"/>
        <v>5462</v>
      </c>
      <c r="BO11" s="241">
        <f t="shared" si="1"/>
        <v>2282</v>
      </c>
      <c r="BP11" s="267">
        <f t="shared" si="1"/>
        <v>-2449</v>
      </c>
      <c r="BQ11" s="267">
        <f t="shared" si="2"/>
        <v>-13726</v>
      </c>
      <c r="BR11" s="267">
        <f t="shared" si="2"/>
        <v>-1693</v>
      </c>
      <c r="BS11" s="267">
        <f t="shared" si="2"/>
        <v>-6825</v>
      </c>
      <c r="BT11" s="267">
        <f t="shared" si="2"/>
        <v>-13055</v>
      </c>
      <c r="BU11" s="267">
        <f t="shared" si="2"/>
        <v>-12862</v>
      </c>
      <c r="BV11" s="267">
        <f t="shared" si="2"/>
        <v>-1181</v>
      </c>
      <c r="BW11" s="267">
        <f t="shared" si="2"/>
        <v>-867</v>
      </c>
      <c r="BX11" s="267">
        <f t="shared" si="2"/>
        <v>-129</v>
      </c>
      <c r="BY11" s="267">
        <f t="shared" si="2"/>
        <v>-2954</v>
      </c>
      <c r="BZ11" s="267">
        <f t="shared" si="2"/>
        <v>234</v>
      </c>
      <c r="CA11" s="267">
        <f t="shared" si="2"/>
        <v>7865</v>
      </c>
      <c r="CB11" s="267">
        <f t="shared" si="2"/>
        <v>16864</v>
      </c>
      <c r="CC11" s="267">
        <f t="shared" si="2"/>
        <v>23338</v>
      </c>
      <c r="CD11" s="267">
        <f t="shared" si="2"/>
        <v>996</v>
      </c>
      <c r="CE11" s="349"/>
      <c r="CF11" s="64">
        <f>IF(ISERROR(GETPIVOTDATA("VALUE",'CSS WK pvt'!$I$2,"DT_FILE",CF$8,"CD_CO",CF$6,"TRIM_CAT",TRIM(B11),"TRIM_LINE",A9))=TRUE,0,GETPIVOTDATA("VALUE",'CSS WK pvt'!$I$2,"DT_FILE",CF$8,"CD_CO",CF$6,"TRIM_CAT",TRIM(B11),"TRIM_LINE",A9))</f>
        <v>138455</v>
      </c>
    </row>
    <row r="12" spans="1:84" s="59" customFormat="1" x14ac:dyDescent="0.3">
      <c r="A12" s="147"/>
      <c r="B12" s="60" t="s">
        <v>39</v>
      </c>
      <c r="C12" s="61">
        <v>151355</v>
      </c>
      <c r="D12" s="62">
        <v>151388</v>
      </c>
      <c r="E12" s="62">
        <v>151600</v>
      </c>
      <c r="F12" s="62">
        <v>151908</v>
      </c>
      <c r="G12" s="62">
        <v>152108</v>
      </c>
      <c r="H12" s="62">
        <v>152342</v>
      </c>
      <c r="I12" s="62">
        <v>152567</v>
      </c>
      <c r="J12" s="62">
        <v>152771</v>
      </c>
      <c r="K12" s="62">
        <v>153237</v>
      </c>
      <c r="L12" s="63">
        <v>153747</v>
      </c>
      <c r="M12" s="62">
        <v>153828</v>
      </c>
      <c r="N12" s="62">
        <v>154227</v>
      </c>
      <c r="O12" s="62">
        <v>154557</v>
      </c>
      <c r="P12" s="62">
        <v>154768</v>
      </c>
      <c r="Q12" s="62">
        <v>154702</v>
      </c>
      <c r="R12" s="62">
        <v>154732</v>
      </c>
      <c r="S12" s="62">
        <v>154639</v>
      </c>
      <c r="T12" s="62">
        <v>154564</v>
      </c>
      <c r="U12" s="198">
        <v>154411</v>
      </c>
      <c r="V12" s="198">
        <v>154466</v>
      </c>
      <c r="W12" s="198">
        <v>154459</v>
      </c>
      <c r="X12" s="63">
        <v>154496</v>
      </c>
      <c r="Y12" s="198">
        <v>154472</v>
      </c>
      <c r="Z12" s="198">
        <v>154480</v>
      </c>
      <c r="AA12" s="198">
        <v>154516</v>
      </c>
      <c r="AB12" s="198">
        <v>154548</v>
      </c>
      <c r="AC12" s="198">
        <v>154596</v>
      </c>
      <c r="AD12" s="198">
        <v>154665</v>
      </c>
      <c r="AE12" s="198">
        <v>154642</v>
      </c>
      <c r="AF12" s="198">
        <v>154685</v>
      </c>
      <c r="AG12" s="198">
        <v>154540</v>
      </c>
      <c r="AH12" s="198">
        <v>154538</v>
      </c>
      <c r="AI12" s="198">
        <v>154583</v>
      </c>
      <c r="AJ12" s="63">
        <v>154723</v>
      </c>
      <c r="AK12" s="211">
        <v>154795</v>
      </c>
      <c r="AL12" s="211">
        <v>154895</v>
      </c>
      <c r="AM12" s="211">
        <v>154777</v>
      </c>
      <c r="AN12" s="211">
        <v>154930</v>
      </c>
      <c r="AO12" s="211">
        <v>155157</v>
      </c>
      <c r="AP12" s="211">
        <v>154988</v>
      </c>
      <c r="AQ12" s="64">
        <v>155084</v>
      </c>
      <c r="AR12" s="211">
        <v>154889</v>
      </c>
      <c r="AS12" s="211">
        <v>154894</v>
      </c>
      <c r="AT12" s="211">
        <v>155212</v>
      </c>
      <c r="AU12" s="211">
        <v>155299</v>
      </c>
      <c r="AV12" s="107">
        <v>155285</v>
      </c>
      <c r="AW12" s="64">
        <f t="shared" si="0"/>
        <v>3202</v>
      </c>
      <c r="AX12" s="65">
        <f t="shared" si="0"/>
        <v>3380</v>
      </c>
      <c r="AY12" s="65">
        <f t="shared" si="0"/>
        <v>3102</v>
      </c>
      <c r="AZ12" s="65">
        <f t="shared" si="0"/>
        <v>2824</v>
      </c>
      <c r="BA12" s="65">
        <f t="shared" si="0"/>
        <v>2531</v>
      </c>
      <c r="BB12" s="65">
        <f t="shared" si="0"/>
        <v>2222</v>
      </c>
      <c r="BC12" s="65">
        <f t="shared" si="0"/>
        <v>1844</v>
      </c>
      <c r="BD12" s="65">
        <f t="shared" si="0"/>
        <v>1695</v>
      </c>
      <c r="BE12" s="65">
        <f t="shared" si="0"/>
        <v>1222</v>
      </c>
      <c r="BF12" s="65">
        <f t="shared" si="0"/>
        <v>749</v>
      </c>
      <c r="BG12" s="65">
        <f t="shared" si="1"/>
        <v>644</v>
      </c>
      <c r="BH12" s="65">
        <f t="shared" si="1"/>
        <v>253</v>
      </c>
      <c r="BI12" s="65">
        <f t="shared" si="1"/>
        <v>-41</v>
      </c>
      <c r="BJ12" s="65">
        <f t="shared" si="1"/>
        <v>-220</v>
      </c>
      <c r="BK12" s="65">
        <f t="shared" si="1"/>
        <v>-106</v>
      </c>
      <c r="BL12" s="241">
        <f t="shared" si="1"/>
        <v>-67</v>
      </c>
      <c r="BM12" s="241">
        <f t="shared" si="1"/>
        <v>3</v>
      </c>
      <c r="BN12" s="241">
        <f t="shared" si="1"/>
        <v>121</v>
      </c>
      <c r="BO12" s="241">
        <f t="shared" si="1"/>
        <v>129</v>
      </c>
      <c r="BP12" s="267">
        <f t="shared" si="1"/>
        <v>72</v>
      </c>
      <c r="BQ12" s="267">
        <f t="shared" si="2"/>
        <v>124</v>
      </c>
      <c r="BR12" s="267">
        <f t="shared" si="2"/>
        <v>227</v>
      </c>
      <c r="BS12" s="267">
        <f t="shared" si="2"/>
        <v>323</v>
      </c>
      <c r="BT12" s="267">
        <f t="shared" si="2"/>
        <v>415</v>
      </c>
      <c r="BU12" s="267">
        <f t="shared" si="2"/>
        <v>261</v>
      </c>
      <c r="BV12" s="267">
        <f t="shared" si="2"/>
        <v>382</v>
      </c>
      <c r="BW12" s="267">
        <f t="shared" si="2"/>
        <v>561</v>
      </c>
      <c r="BX12" s="267">
        <f t="shared" si="2"/>
        <v>323</v>
      </c>
      <c r="BY12" s="267">
        <f t="shared" si="2"/>
        <v>442</v>
      </c>
      <c r="BZ12" s="267">
        <f t="shared" si="2"/>
        <v>204</v>
      </c>
      <c r="CA12" s="267">
        <f t="shared" si="2"/>
        <v>354</v>
      </c>
      <c r="CB12" s="267">
        <f t="shared" si="2"/>
        <v>674</v>
      </c>
      <c r="CC12" s="267">
        <f t="shared" si="2"/>
        <v>716</v>
      </c>
      <c r="CD12" s="267">
        <f t="shared" si="2"/>
        <v>562</v>
      </c>
      <c r="CE12" s="349"/>
      <c r="CF12" s="64">
        <f>IF(ISERROR(GETPIVOTDATA("VALUE",'CSS WK pvt'!$I$2,"DT_FILE",CF$8,"CD_CO",CF$6,"TRIM_CAT",TRIM(B12),"TRIM_LINE",A9))=TRUE,0,GETPIVOTDATA("VALUE",'CSS WK pvt'!$I$2,"DT_FILE",CF$8,"CD_CO",CF$6,"TRIM_CAT",TRIM(B12),"TRIM_LINE",A9))</f>
        <v>155285</v>
      </c>
    </row>
    <row r="13" spans="1:84" s="59" customFormat="1" x14ac:dyDescent="0.3">
      <c r="A13" s="147"/>
      <c r="B13" s="60" t="s">
        <v>40</v>
      </c>
      <c r="C13" s="61">
        <v>11453</v>
      </c>
      <c r="D13" s="62">
        <v>11486</v>
      </c>
      <c r="E13" s="62">
        <v>11516</v>
      </c>
      <c r="F13" s="62">
        <v>11550</v>
      </c>
      <c r="G13" s="62">
        <v>11579</v>
      </c>
      <c r="H13" s="62">
        <v>11607</v>
      </c>
      <c r="I13" s="62">
        <v>11644</v>
      </c>
      <c r="J13" s="62">
        <v>11664</v>
      </c>
      <c r="K13" s="62">
        <v>11727</v>
      </c>
      <c r="L13" s="63">
        <v>11771</v>
      </c>
      <c r="M13" s="62">
        <v>11794</v>
      </c>
      <c r="N13" s="62">
        <v>11839</v>
      </c>
      <c r="O13" s="62">
        <v>11883</v>
      </c>
      <c r="P13" s="62">
        <v>11885</v>
      </c>
      <c r="Q13" s="62">
        <v>11868</v>
      </c>
      <c r="R13" s="62">
        <v>11853</v>
      </c>
      <c r="S13" s="62">
        <v>11836</v>
      </c>
      <c r="T13" s="62">
        <v>11802</v>
      </c>
      <c r="U13" s="198">
        <v>11789</v>
      </c>
      <c r="V13" s="198">
        <v>11779</v>
      </c>
      <c r="W13" s="198">
        <v>11759</v>
      </c>
      <c r="X13" s="63">
        <v>11737</v>
      </c>
      <c r="Y13" s="198">
        <v>11718</v>
      </c>
      <c r="Z13" s="198">
        <v>11729</v>
      </c>
      <c r="AA13" s="198">
        <v>11720</v>
      </c>
      <c r="AB13" s="198">
        <v>11676</v>
      </c>
      <c r="AC13" s="198">
        <v>11663</v>
      </c>
      <c r="AD13" s="198">
        <v>11647</v>
      </c>
      <c r="AE13" s="198">
        <v>11630</v>
      </c>
      <c r="AF13" s="198">
        <v>11601</v>
      </c>
      <c r="AG13" s="198">
        <v>11555</v>
      </c>
      <c r="AH13" s="198">
        <v>11531</v>
      </c>
      <c r="AI13" s="198">
        <v>11532</v>
      </c>
      <c r="AJ13" s="63">
        <v>11524</v>
      </c>
      <c r="AK13" s="211">
        <v>11529</v>
      </c>
      <c r="AL13" s="211">
        <v>11498</v>
      </c>
      <c r="AM13" s="211">
        <v>11490</v>
      </c>
      <c r="AN13" s="211">
        <v>11512</v>
      </c>
      <c r="AO13" s="211">
        <v>11501</v>
      </c>
      <c r="AP13" s="211">
        <v>11495</v>
      </c>
      <c r="AQ13" s="64">
        <v>11494</v>
      </c>
      <c r="AR13" s="211">
        <v>11443</v>
      </c>
      <c r="AS13" s="211">
        <v>11404</v>
      </c>
      <c r="AT13" s="211">
        <v>11427</v>
      </c>
      <c r="AU13" s="211">
        <v>11441</v>
      </c>
      <c r="AV13" s="107">
        <v>11421</v>
      </c>
      <c r="AW13" s="64">
        <f t="shared" si="0"/>
        <v>430</v>
      </c>
      <c r="AX13" s="65">
        <f t="shared" si="0"/>
        <v>399</v>
      </c>
      <c r="AY13" s="65">
        <f t="shared" si="0"/>
        <v>352</v>
      </c>
      <c r="AZ13" s="65">
        <f t="shared" si="0"/>
        <v>303</v>
      </c>
      <c r="BA13" s="65">
        <f t="shared" si="0"/>
        <v>257</v>
      </c>
      <c r="BB13" s="65">
        <f t="shared" si="0"/>
        <v>195</v>
      </c>
      <c r="BC13" s="65">
        <f t="shared" si="0"/>
        <v>145</v>
      </c>
      <c r="BD13" s="65">
        <f t="shared" si="0"/>
        <v>115</v>
      </c>
      <c r="BE13" s="65">
        <f t="shared" si="0"/>
        <v>32</v>
      </c>
      <c r="BF13" s="65">
        <f t="shared" si="0"/>
        <v>-34</v>
      </c>
      <c r="BG13" s="65">
        <f t="shared" si="1"/>
        <v>-76</v>
      </c>
      <c r="BH13" s="65">
        <f t="shared" si="1"/>
        <v>-110</v>
      </c>
      <c r="BI13" s="65">
        <f t="shared" si="1"/>
        <v>-163</v>
      </c>
      <c r="BJ13" s="65">
        <f t="shared" si="1"/>
        <v>-209</v>
      </c>
      <c r="BK13" s="65">
        <f t="shared" si="1"/>
        <v>-205</v>
      </c>
      <c r="BL13" s="241">
        <f t="shared" si="1"/>
        <v>-206</v>
      </c>
      <c r="BM13" s="241">
        <f t="shared" si="1"/>
        <v>-206</v>
      </c>
      <c r="BN13" s="241">
        <f t="shared" si="1"/>
        <v>-201</v>
      </c>
      <c r="BO13" s="241">
        <f t="shared" si="1"/>
        <v>-234</v>
      </c>
      <c r="BP13" s="267">
        <f t="shared" si="1"/>
        <v>-248</v>
      </c>
      <c r="BQ13" s="267">
        <f t="shared" si="2"/>
        <v>-227</v>
      </c>
      <c r="BR13" s="267">
        <f t="shared" si="2"/>
        <v>-213</v>
      </c>
      <c r="BS13" s="267">
        <f t="shared" si="2"/>
        <v>-189</v>
      </c>
      <c r="BT13" s="267">
        <f t="shared" si="2"/>
        <v>-231</v>
      </c>
      <c r="BU13" s="267">
        <f t="shared" si="2"/>
        <v>-230</v>
      </c>
      <c r="BV13" s="267">
        <f t="shared" si="2"/>
        <v>-164</v>
      </c>
      <c r="BW13" s="267">
        <f t="shared" si="2"/>
        <v>-162</v>
      </c>
      <c r="BX13" s="267">
        <f t="shared" si="2"/>
        <v>-152</v>
      </c>
      <c r="BY13" s="267">
        <f t="shared" si="2"/>
        <v>-136</v>
      </c>
      <c r="BZ13" s="267">
        <f t="shared" si="2"/>
        <v>-158</v>
      </c>
      <c r="CA13" s="267">
        <f t="shared" si="2"/>
        <v>-151</v>
      </c>
      <c r="CB13" s="267">
        <f t="shared" si="2"/>
        <v>-104</v>
      </c>
      <c r="CC13" s="267">
        <f t="shared" si="2"/>
        <v>-91</v>
      </c>
      <c r="CD13" s="267">
        <f t="shared" si="2"/>
        <v>-103</v>
      </c>
      <c r="CE13" s="349"/>
      <c r="CF13" s="64">
        <f>IF(ISERROR(GETPIVOTDATA("VALUE",'CSS WK pvt'!$I$2,"DT_FILE",CF$8,"CD_CO",CF$6,"TRIM_CAT",TRIM(B13),"TRIM_LINE",A9))=TRUE,0,GETPIVOTDATA("VALUE",'CSS WK pvt'!$I$2,"DT_FILE",CF$8,"CD_CO",CF$6,"TRIM_CAT",TRIM(B13),"TRIM_LINE",A9))</f>
        <v>11421</v>
      </c>
    </row>
    <row r="14" spans="1:84" s="59" customFormat="1" x14ac:dyDescent="0.3">
      <c r="A14" s="147"/>
      <c r="B14" s="60" t="s">
        <v>41</v>
      </c>
      <c r="C14" s="61">
        <v>2995</v>
      </c>
      <c r="D14" s="62">
        <v>2998</v>
      </c>
      <c r="E14" s="62">
        <v>2999</v>
      </c>
      <c r="F14" s="62">
        <v>3001</v>
      </c>
      <c r="G14" s="62">
        <v>3000</v>
      </c>
      <c r="H14" s="62">
        <v>3002</v>
      </c>
      <c r="I14" s="62">
        <v>3006</v>
      </c>
      <c r="J14" s="62">
        <v>3008</v>
      </c>
      <c r="K14" s="62">
        <v>3007</v>
      </c>
      <c r="L14" s="63">
        <v>3008</v>
      </c>
      <c r="M14" s="62">
        <v>3008</v>
      </c>
      <c r="N14" s="62">
        <v>3009</v>
      </c>
      <c r="O14" s="62">
        <v>3015</v>
      </c>
      <c r="P14" s="62">
        <v>3029</v>
      </c>
      <c r="Q14" s="62">
        <v>3017</v>
      </c>
      <c r="R14" s="62">
        <v>3009</v>
      </c>
      <c r="S14" s="62">
        <v>3001</v>
      </c>
      <c r="T14" s="62">
        <v>3001</v>
      </c>
      <c r="U14" s="198">
        <v>3004</v>
      </c>
      <c r="V14" s="198">
        <v>3010</v>
      </c>
      <c r="W14" s="198">
        <v>3006</v>
      </c>
      <c r="X14" s="63">
        <v>3004</v>
      </c>
      <c r="Y14" s="198">
        <v>3001</v>
      </c>
      <c r="Z14" s="198">
        <v>2995</v>
      </c>
      <c r="AA14" s="198">
        <v>2994</v>
      </c>
      <c r="AB14" s="198">
        <v>2989</v>
      </c>
      <c r="AC14" s="198">
        <v>2997</v>
      </c>
      <c r="AD14" s="198">
        <v>2996</v>
      </c>
      <c r="AE14" s="198">
        <v>2987</v>
      </c>
      <c r="AF14" s="198">
        <v>2989</v>
      </c>
      <c r="AG14" s="198">
        <v>2985</v>
      </c>
      <c r="AH14" s="198">
        <v>2986</v>
      </c>
      <c r="AI14" s="198">
        <v>2987</v>
      </c>
      <c r="AJ14" s="63">
        <v>2984</v>
      </c>
      <c r="AK14" s="211">
        <v>2980</v>
      </c>
      <c r="AL14" s="211">
        <v>2976</v>
      </c>
      <c r="AM14" s="211">
        <v>2976</v>
      </c>
      <c r="AN14" s="211">
        <v>3036</v>
      </c>
      <c r="AO14" s="211">
        <v>3031</v>
      </c>
      <c r="AP14" s="211">
        <v>3017</v>
      </c>
      <c r="AQ14" s="64">
        <v>3012</v>
      </c>
      <c r="AR14" s="211">
        <v>2995</v>
      </c>
      <c r="AS14" s="211">
        <v>2966</v>
      </c>
      <c r="AT14" s="211">
        <v>2982</v>
      </c>
      <c r="AU14" s="211">
        <v>2973</v>
      </c>
      <c r="AV14" s="107">
        <v>2985</v>
      </c>
      <c r="AW14" s="64">
        <f t="shared" si="0"/>
        <v>20</v>
      </c>
      <c r="AX14" s="65">
        <f t="shared" si="0"/>
        <v>31</v>
      </c>
      <c r="AY14" s="65">
        <f t="shared" si="0"/>
        <v>18</v>
      </c>
      <c r="AZ14" s="65">
        <f t="shared" si="0"/>
        <v>8</v>
      </c>
      <c r="BA14" s="65">
        <f t="shared" si="0"/>
        <v>1</v>
      </c>
      <c r="BB14" s="65">
        <f t="shared" si="0"/>
        <v>-1</v>
      </c>
      <c r="BC14" s="65">
        <f t="shared" si="0"/>
        <v>-2</v>
      </c>
      <c r="BD14" s="65">
        <f t="shared" si="0"/>
        <v>2</v>
      </c>
      <c r="BE14" s="65">
        <f t="shared" si="0"/>
        <v>-1</v>
      </c>
      <c r="BF14" s="65">
        <f t="shared" si="0"/>
        <v>-4</v>
      </c>
      <c r="BG14" s="65">
        <f t="shared" si="1"/>
        <v>-7</v>
      </c>
      <c r="BH14" s="65">
        <f t="shared" si="1"/>
        <v>-14</v>
      </c>
      <c r="BI14" s="65">
        <f t="shared" si="1"/>
        <v>-21</v>
      </c>
      <c r="BJ14" s="65">
        <f t="shared" si="1"/>
        <v>-40</v>
      </c>
      <c r="BK14" s="65">
        <f t="shared" si="1"/>
        <v>-20</v>
      </c>
      <c r="BL14" s="241">
        <f t="shared" si="1"/>
        <v>-13</v>
      </c>
      <c r="BM14" s="241">
        <f t="shared" si="1"/>
        <v>-14</v>
      </c>
      <c r="BN14" s="241">
        <f t="shared" si="1"/>
        <v>-12</v>
      </c>
      <c r="BO14" s="241">
        <f t="shared" si="1"/>
        <v>-19</v>
      </c>
      <c r="BP14" s="267">
        <f t="shared" si="1"/>
        <v>-24</v>
      </c>
      <c r="BQ14" s="267">
        <f t="shared" si="2"/>
        <v>-19</v>
      </c>
      <c r="BR14" s="267">
        <f t="shared" si="2"/>
        <v>-20</v>
      </c>
      <c r="BS14" s="267">
        <f t="shared" si="2"/>
        <v>-21</v>
      </c>
      <c r="BT14" s="267">
        <f t="shared" si="2"/>
        <v>-19</v>
      </c>
      <c r="BU14" s="267">
        <f t="shared" si="2"/>
        <v>-18</v>
      </c>
      <c r="BV14" s="267">
        <f t="shared" si="2"/>
        <v>47</v>
      </c>
      <c r="BW14" s="267">
        <f t="shared" si="2"/>
        <v>34</v>
      </c>
      <c r="BX14" s="267">
        <f t="shared" si="2"/>
        <v>21</v>
      </c>
      <c r="BY14" s="267">
        <f t="shared" si="2"/>
        <v>25</v>
      </c>
      <c r="BZ14" s="267">
        <f t="shared" si="2"/>
        <v>6</v>
      </c>
      <c r="CA14" s="267">
        <f t="shared" si="2"/>
        <v>-19</v>
      </c>
      <c r="CB14" s="267">
        <f t="shared" si="2"/>
        <v>-4</v>
      </c>
      <c r="CC14" s="267">
        <f t="shared" si="2"/>
        <v>-14</v>
      </c>
      <c r="CD14" s="267">
        <f t="shared" si="2"/>
        <v>1</v>
      </c>
      <c r="CE14" s="349"/>
      <c r="CF14" s="64">
        <f>IF(ISERROR(GETPIVOTDATA("VALUE",'CSS WK pvt'!$I$2,"DT_FILE",CF$8,"CD_CO",CF$6,"TRIM_CAT",TRIM(B14),"TRIM_LINE",A9))=TRUE,0,GETPIVOTDATA("VALUE",'CSS WK pvt'!$I$2,"DT_FILE",CF$8,"CD_CO",CF$6,"TRIM_CAT",TRIM(B14),"TRIM_LINE",A9))</f>
        <v>2985</v>
      </c>
    </row>
    <row r="15" spans="1:84" s="73" customFormat="1" ht="15" thickBot="1" x14ac:dyDescent="0.35">
      <c r="A15" s="148"/>
      <c r="B15" s="67" t="s">
        <v>42</v>
      </c>
      <c r="C15" s="68">
        <f t="shared" ref="C15:Q15" si="3">SUM(C10:C14)</f>
        <v>1305193</v>
      </c>
      <c r="D15" s="69">
        <f t="shared" si="3"/>
        <v>1306119</v>
      </c>
      <c r="E15" s="69">
        <f t="shared" si="3"/>
        <v>1306665</v>
      </c>
      <c r="F15" s="69">
        <f t="shared" si="3"/>
        <v>1307111</v>
      </c>
      <c r="G15" s="69">
        <f t="shared" si="3"/>
        <v>1308107</v>
      </c>
      <c r="H15" s="69">
        <f t="shared" si="3"/>
        <v>1309046</v>
      </c>
      <c r="I15" s="69">
        <f t="shared" si="3"/>
        <v>1310960</v>
      </c>
      <c r="J15" s="69">
        <f t="shared" si="3"/>
        <v>1312244</v>
      </c>
      <c r="K15" s="69">
        <f t="shared" si="3"/>
        <v>1315590</v>
      </c>
      <c r="L15" s="70">
        <f t="shared" si="3"/>
        <v>1319696</v>
      </c>
      <c r="M15" s="69">
        <f t="shared" si="3"/>
        <v>1320110</v>
      </c>
      <c r="N15" s="69">
        <f t="shared" si="3"/>
        <v>1323239</v>
      </c>
      <c r="O15" s="69">
        <f t="shared" si="3"/>
        <v>1325917</v>
      </c>
      <c r="P15" s="69">
        <f t="shared" si="3"/>
        <v>1327832</v>
      </c>
      <c r="Q15" s="69">
        <f t="shared" si="3"/>
        <v>1327527</v>
      </c>
      <c r="R15" s="69">
        <v>1327460</v>
      </c>
      <c r="S15" s="69">
        <v>1325841</v>
      </c>
      <c r="T15" s="69">
        <v>1325880</v>
      </c>
      <c r="U15" s="199">
        <v>1325198</v>
      </c>
      <c r="V15" s="199">
        <v>1324786</v>
      </c>
      <c r="W15" s="199">
        <f>SUM(W10+W11+W12+W13+W14)</f>
        <v>1325189</v>
      </c>
      <c r="X15" s="70">
        <f>SUM(X10+X11+X12+X13+X14)</f>
        <v>1324651</v>
      </c>
      <c r="Y15" s="199">
        <v>1324973</v>
      </c>
      <c r="Z15" s="199">
        <v>1325323</v>
      </c>
      <c r="AA15" s="199">
        <v>1325538</v>
      </c>
      <c r="AB15" s="199">
        <v>1324821</v>
      </c>
      <c r="AC15" s="199">
        <v>1324631</v>
      </c>
      <c r="AD15" s="199">
        <v>1324138</v>
      </c>
      <c r="AE15" s="199">
        <v>1322929</v>
      </c>
      <c r="AF15" s="199">
        <v>1322578</v>
      </c>
      <c r="AG15" s="199">
        <v>1319412</v>
      </c>
      <c r="AH15" s="199">
        <v>1319115</v>
      </c>
      <c r="AI15" s="199">
        <v>1319508</v>
      </c>
      <c r="AJ15" s="70">
        <v>1320858</v>
      </c>
      <c r="AK15" s="292">
        <v>1321202</v>
      </c>
      <c r="AL15" s="292">
        <v>1321771</v>
      </c>
      <c r="AM15" s="292">
        <v>1321155</v>
      </c>
      <c r="AN15" s="292">
        <v>1321335</v>
      </c>
      <c r="AO15" s="292">
        <v>1322900</v>
      </c>
      <c r="AP15" s="292">
        <v>1320044</v>
      </c>
      <c r="AQ15" s="71">
        <v>1321355</v>
      </c>
      <c r="AR15" s="292">
        <v>1318128</v>
      </c>
      <c r="AS15" s="292">
        <v>1318655</v>
      </c>
      <c r="AT15" s="292">
        <v>1322316</v>
      </c>
      <c r="AU15" s="292">
        <v>1323499</v>
      </c>
      <c r="AV15" s="309">
        <v>1324678</v>
      </c>
      <c r="AW15" s="71">
        <f t="shared" ref="AW15:BA15" si="4">SUM(AW10:AW14)</f>
        <v>20724</v>
      </c>
      <c r="AX15" s="72">
        <f t="shared" si="4"/>
        <v>21713</v>
      </c>
      <c r="AY15" s="72">
        <f t="shared" si="4"/>
        <v>20862</v>
      </c>
      <c r="AZ15" s="72">
        <f t="shared" si="4"/>
        <v>20349</v>
      </c>
      <c r="BA15" s="72">
        <f t="shared" si="4"/>
        <v>17734</v>
      </c>
      <c r="BB15" s="72">
        <f t="shared" ref="BB15:BJ15" si="5">SUM(BB10:BB14)</f>
        <v>16834</v>
      </c>
      <c r="BC15" s="72">
        <f t="shared" si="5"/>
        <v>14238</v>
      </c>
      <c r="BD15" s="72">
        <f t="shared" si="5"/>
        <v>12542</v>
      </c>
      <c r="BE15" s="72">
        <f t="shared" si="5"/>
        <v>9599</v>
      </c>
      <c r="BF15" s="72">
        <f t="shared" si="5"/>
        <v>4955</v>
      </c>
      <c r="BG15" s="72">
        <f t="shared" si="5"/>
        <v>4863</v>
      </c>
      <c r="BH15" s="72">
        <f t="shared" si="5"/>
        <v>2084</v>
      </c>
      <c r="BI15" s="72">
        <f t="shared" si="5"/>
        <v>-379</v>
      </c>
      <c r="BJ15" s="72">
        <f t="shared" si="5"/>
        <v>-3011</v>
      </c>
      <c r="BK15" s="72">
        <f t="shared" ref="BK15:BL15" si="6">SUM(BK10:BK14)</f>
        <v>-2896</v>
      </c>
      <c r="BL15" s="242">
        <f t="shared" si="6"/>
        <v>-3322</v>
      </c>
      <c r="BM15" s="242">
        <f t="shared" ref="BM15:BN15" si="7">SUM(BM10:BM14)</f>
        <v>-2912</v>
      </c>
      <c r="BN15" s="242">
        <f t="shared" si="7"/>
        <v>-3302</v>
      </c>
      <c r="BO15" s="242">
        <f t="shared" ref="BO15:BP15" si="8">SUM(BO10:BO14)</f>
        <v>-5786</v>
      </c>
      <c r="BP15" s="268">
        <f t="shared" si="8"/>
        <v>-5671</v>
      </c>
      <c r="BQ15" s="268">
        <f t="shared" ref="BQ15:BS15" si="9">SUM(BQ10:BQ14)</f>
        <v>-5681</v>
      </c>
      <c r="BR15" s="268">
        <f t="shared" si="9"/>
        <v>-3793</v>
      </c>
      <c r="BS15" s="268">
        <f t="shared" si="9"/>
        <v>-3771</v>
      </c>
      <c r="BT15" s="268">
        <f t="shared" ref="BT15:BU15" si="10">SUM(BT10:BT14)</f>
        <v>-3552</v>
      </c>
      <c r="BU15" s="268">
        <f t="shared" si="10"/>
        <v>-4383</v>
      </c>
      <c r="BV15" s="268">
        <f t="shared" ref="BV15" si="11">SUM(BV10:BV14)</f>
        <v>-3486</v>
      </c>
      <c r="BW15" s="268">
        <f t="shared" ref="BW15" si="12">SUM(BW10:BW14)</f>
        <v>-1731</v>
      </c>
      <c r="BX15" s="268">
        <f t="shared" ref="BX15" si="13">SUM(BX10:BX14)</f>
        <v>-4094</v>
      </c>
      <c r="BY15" s="268">
        <f t="shared" ref="BY15" si="14">SUM(BY10:BY14)</f>
        <v>-1574</v>
      </c>
      <c r="BZ15" s="268">
        <f t="shared" ref="BZ15" si="15">SUM(BZ10:BZ14)</f>
        <v>-4450</v>
      </c>
      <c r="CA15" s="268">
        <f t="shared" ref="CA15" si="16">SUM(CA10:CA14)</f>
        <v>-757</v>
      </c>
      <c r="CB15" s="268">
        <f t="shared" ref="CB15:CD15" si="17">SUM(CB10:CB14)</f>
        <v>3201</v>
      </c>
      <c r="CC15" s="268">
        <f t="shared" ref="CC15:CD15" si="18">SUM(CC10:CC14)</f>
        <v>3991</v>
      </c>
      <c r="CD15" s="268">
        <f t="shared" si="18"/>
        <v>3820</v>
      </c>
      <c r="CE15" s="350"/>
      <c r="CF15" s="71">
        <f>SUM(CF10:CF14)</f>
        <v>1324678</v>
      </c>
    </row>
    <row r="16" spans="1:84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349"/>
      <c r="CF16" s="78"/>
    </row>
    <row r="17" spans="1:84" s="59" customFormat="1" x14ac:dyDescent="0.3">
      <c r="A17" s="147"/>
      <c r="B17" s="60" t="s">
        <v>37</v>
      </c>
      <c r="C17" s="80">
        <v>150767</v>
      </c>
      <c r="D17" s="81">
        <v>158881</v>
      </c>
      <c r="E17" s="81">
        <v>155093</v>
      </c>
      <c r="F17" s="81">
        <v>150599</v>
      </c>
      <c r="G17" s="81">
        <v>156967</v>
      </c>
      <c r="H17" s="81">
        <v>165154</v>
      </c>
      <c r="I17" s="81">
        <v>175199</v>
      </c>
      <c r="J17" s="81">
        <v>179222</v>
      </c>
      <c r="K17" s="81">
        <v>189033</v>
      </c>
      <c r="L17" s="82">
        <v>187314</v>
      </c>
      <c r="M17" s="81">
        <v>180639</v>
      </c>
      <c r="N17" s="81">
        <v>192778</v>
      </c>
      <c r="O17" s="81">
        <v>205488</v>
      </c>
      <c r="P17" s="81">
        <v>209088</v>
      </c>
      <c r="Q17" s="81">
        <v>200775</v>
      </c>
      <c r="R17" s="81">
        <v>195120</v>
      </c>
      <c r="S17" s="81">
        <v>189701</v>
      </c>
      <c r="T17" s="81">
        <v>194625</v>
      </c>
      <c r="U17" s="201">
        <v>209581</v>
      </c>
      <c r="V17" s="201">
        <v>213669</v>
      </c>
      <c r="W17" s="201">
        <v>215209</v>
      </c>
      <c r="X17" s="82">
        <v>214134</v>
      </c>
      <c r="Y17" s="201">
        <v>192738</v>
      </c>
      <c r="Z17" s="201">
        <v>197240</v>
      </c>
      <c r="AA17" s="201">
        <v>185797</v>
      </c>
      <c r="AB17" s="201">
        <v>190698</v>
      </c>
      <c r="AC17" s="201">
        <v>177642</v>
      </c>
      <c r="AD17" s="201">
        <v>174246</v>
      </c>
      <c r="AE17" s="201">
        <v>169310</v>
      </c>
      <c r="AF17" s="201">
        <v>170366</v>
      </c>
      <c r="AG17" s="201">
        <v>173009</v>
      </c>
      <c r="AH17" s="201">
        <v>188701</v>
      </c>
      <c r="AI17" s="201">
        <v>189944</v>
      </c>
      <c r="AJ17" s="82">
        <v>185441</v>
      </c>
      <c r="AK17" s="294">
        <v>184282</v>
      </c>
      <c r="AL17" s="294">
        <v>185339</v>
      </c>
      <c r="AM17" s="294">
        <v>179063</v>
      </c>
      <c r="AN17" s="294">
        <v>171981</v>
      </c>
      <c r="AO17" s="294">
        <v>170664</v>
      </c>
      <c r="AP17" s="294">
        <v>167047</v>
      </c>
      <c r="AQ17" s="64">
        <v>168732</v>
      </c>
      <c r="AR17" s="294">
        <v>166523</v>
      </c>
      <c r="AS17" s="294">
        <v>179064</v>
      </c>
      <c r="AT17" s="294">
        <v>177736</v>
      </c>
      <c r="AU17" s="294">
        <v>168428</v>
      </c>
      <c r="AV17" s="311">
        <v>174925</v>
      </c>
      <c r="AW17" s="83">
        <f t="shared" ref="AW17:BF21" si="19">O17-C17</f>
        <v>54721</v>
      </c>
      <c r="AX17" s="84">
        <f t="shared" si="19"/>
        <v>50207</v>
      </c>
      <c r="AY17" s="84">
        <f t="shared" si="19"/>
        <v>45682</v>
      </c>
      <c r="AZ17" s="84">
        <f t="shared" si="19"/>
        <v>44521</v>
      </c>
      <c r="BA17" s="84">
        <f t="shared" si="19"/>
        <v>32734</v>
      </c>
      <c r="BB17" s="84">
        <f t="shared" si="19"/>
        <v>29471</v>
      </c>
      <c r="BC17" s="84">
        <f t="shared" si="19"/>
        <v>34382</v>
      </c>
      <c r="BD17" s="84">
        <f t="shared" si="19"/>
        <v>34447</v>
      </c>
      <c r="BE17" s="84">
        <f t="shared" si="19"/>
        <v>26176</v>
      </c>
      <c r="BF17" s="84">
        <f t="shared" si="19"/>
        <v>26820</v>
      </c>
      <c r="BG17" s="84">
        <f t="shared" ref="BG17:BP21" si="20">Y17-M17</f>
        <v>12099</v>
      </c>
      <c r="BH17" s="84">
        <f t="shared" si="20"/>
        <v>4462</v>
      </c>
      <c r="BI17" s="84">
        <f t="shared" si="20"/>
        <v>-19691</v>
      </c>
      <c r="BJ17" s="84">
        <f t="shared" si="20"/>
        <v>-18390</v>
      </c>
      <c r="BK17" s="84">
        <f t="shared" si="20"/>
        <v>-23133</v>
      </c>
      <c r="BL17" s="244">
        <f t="shared" si="20"/>
        <v>-20874</v>
      </c>
      <c r="BM17" s="244">
        <f t="shared" si="20"/>
        <v>-20391</v>
      </c>
      <c r="BN17" s="244">
        <f t="shared" si="20"/>
        <v>-24259</v>
      </c>
      <c r="BO17" s="244">
        <f t="shared" si="20"/>
        <v>-36572</v>
      </c>
      <c r="BP17" s="270">
        <f t="shared" si="20"/>
        <v>-24968</v>
      </c>
      <c r="BQ17" s="270">
        <f t="shared" ref="BQ17:CD21" si="21">AI17-W17</f>
        <v>-25265</v>
      </c>
      <c r="BR17" s="270">
        <f t="shared" si="21"/>
        <v>-28693</v>
      </c>
      <c r="BS17" s="270">
        <f t="shared" si="21"/>
        <v>-8456</v>
      </c>
      <c r="BT17" s="270">
        <f t="shared" si="21"/>
        <v>-11901</v>
      </c>
      <c r="BU17" s="270">
        <f t="shared" si="21"/>
        <v>-6734</v>
      </c>
      <c r="BV17" s="270">
        <f t="shared" si="21"/>
        <v>-18717</v>
      </c>
      <c r="BW17" s="270">
        <f t="shared" si="21"/>
        <v>-6978</v>
      </c>
      <c r="BX17" s="270">
        <f t="shared" si="21"/>
        <v>-7199</v>
      </c>
      <c r="BY17" s="270">
        <f t="shared" si="21"/>
        <v>-578</v>
      </c>
      <c r="BZ17" s="270">
        <f t="shared" si="21"/>
        <v>-3843</v>
      </c>
      <c r="CA17" s="270">
        <f t="shared" si="21"/>
        <v>6055</v>
      </c>
      <c r="CB17" s="270">
        <f t="shared" si="21"/>
        <v>-10965</v>
      </c>
      <c r="CC17" s="270">
        <f t="shared" si="21"/>
        <v>-21516</v>
      </c>
      <c r="CD17" s="270">
        <f t="shared" si="21"/>
        <v>-10516</v>
      </c>
      <c r="CE17" s="349"/>
      <c r="CF17" s="64">
        <f>IF(ISERROR(GETPIVOTDATA("VALUE",'CSS WK pvt'!$I$2,"DT_FILE",CF$8,"CD_CO",CF$6,"TRIM_CAT",TRIM(B17),"TRIM_LINE",A16))=TRUE,0,GETPIVOTDATA("VALUE",'CSS WK pvt'!$I$2,"DT_FILE",CF$8,"CD_CO",CF$6,"TRIM_CAT",TRIM(B17),"TRIM_LINE",A16))</f>
        <v>174925</v>
      </c>
    </row>
    <row r="18" spans="1:84" s="59" customFormat="1" x14ac:dyDescent="0.3">
      <c r="A18" s="147"/>
      <c r="B18" s="60" t="s">
        <v>38</v>
      </c>
      <c r="C18" s="80">
        <v>45173</v>
      </c>
      <c r="D18" s="81">
        <v>46478</v>
      </c>
      <c r="E18" s="81">
        <v>45482</v>
      </c>
      <c r="F18" s="81">
        <v>45455</v>
      </c>
      <c r="G18" s="81">
        <v>46346</v>
      </c>
      <c r="H18" s="81">
        <v>47992</v>
      </c>
      <c r="I18" s="81">
        <v>49877</v>
      </c>
      <c r="J18" s="81">
        <v>50603</v>
      </c>
      <c r="K18" s="81">
        <v>52529</v>
      </c>
      <c r="L18" s="82">
        <v>52966</v>
      </c>
      <c r="M18" s="81">
        <v>52826</v>
      </c>
      <c r="N18" s="81">
        <v>53418</v>
      </c>
      <c r="O18" s="81">
        <v>53395</v>
      </c>
      <c r="P18" s="81">
        <v>57949</v>
      </c>
      <c r="Q18" s="81">
        <v>53112</v>
      </c>
      <c r="R18" s="81">
        <v>51623</v>
      </c>
      <c r="S18" s="81">
        <v>54979</v>
      </c>
      <c r="T18" s="81">
        <v>54009</v>
      </c>
      <c r="U18" s="201">
        <v>54282</v>
      </c>
      <c r="V18" s="201">
        <v>53615</v>
      </c>
      <c r="W18" s="201">
        <v>57624</v>
      </c>
      <c r="X18" s="82">
        <v>60397</v>
      </c>
      <c r="Y18" s="201">
        <v>56486</v>
      </c>
      <c r="Z18" s="201">
        <v>60027</v>
      </c>
      <c r="AA18" s="201">
        <v>59561</v>
      </c>
      <c r="AB18" s="201">
        <v>58315</v>
      </c>
      <c r="AC18" s="201">
        <v>58307</v>
      </c>
      <c r="AD18" s="201">
        <v>58702</v>
      </c>
      <c r="AE18" s="201">
        <v>58473</v>
      </c>
      <c r="AF18" s="201">
        <v>58056</v>
      </c>
      <c r="AG18" s="201">
        <v>55577</v>
      </c>
      <c r="AH18" s="201">
        <v>54222</v>
      </c>
      <c r="AI18" s="201">
        <v>42937</v>
      </c>
      <c r="AJ18" s="82">
        <v>50293</v>
      </c>
      <c r="AK18" s="294">
        <v>47562</v>
      </c>
      <c r="AL18" s="294">
        <v>46817</v>
      </c>
      <c r="AM18" s="294">
        <v>47942</v>
      </c>
      <c r="AN18" s="294">
        <v>52865</v>
      </c>
      <c r="AO18" s="294">
        <v>54008</v>
      </c>
      <c r="AP18" s="294">
        <v>54627</v>
      </c>
      <c r="AQ18" s="64">
        <v>53643</v>
      </c>
      <c r="AR18" s="294">
        <v>53191</v>
      </c>
      <c r="AS18" s="294">
        <v>57810</v>
      </c>
      <c r="AT18" s="294">
        <v>57184</v>
      </c>
      <c r="AU18" s="294">
        <v>56665</v>
      </c>
      <c r="AV18" s="311">
        <v>54788</v>
      </c>
      <c r="AW18" s="83">
        <f t="shared" si="19"/>
        <v>8222</v>
      </c>
      <c r="AX18" s="84">
        <f t="shared" si="19"/>
        <v>11471</v>
      </c>
      <c r="AY18" s="84">
        <f t="shared" si="19"/>
        <v>7630</v>
      </c>
      <c r="AZ18" s="84">
        <f t="shared" si="19"/>
        <v>6168</v>
      </c>
      <c r="BA18" s="84">
        <f t="shared" si="19"/>
        <v>8633</v>
      </c>
      <c r="BB18" s="84">
        <f t="shared" si="19"/>
        <v>6017</v>
      </c>
      <c r="BC18" s="84">
        <f t="shared" si="19"/>
        <v>4405</v>
      </c>
      <c r="BD18" s="84">
        <f t="shared" si="19"/>
        <v>3012</v>
      </c>
      <c r="BE18" s="84">
        <f t="shared" si="19"/>
        <v>5095</v>
      </c>
      <c r="BF18" s="84">
        <f t="shared" si="19"/>
        <v>7431</v>
      </c>
      <c r="BG18" s="84">
        <f t="shared" si="20"/>
        <v>3660</v>
      </c>
      <c r="BH18" s="84">
        <f t="shared" si="20"/>
        <v>6609</v>
      </c>
      <c r="BI18" s="84">
        <f t="shared" si="20"/>
        <v>6166</v>
      </c>
      <c r="BJ18" s="84">
        <f t="shared" si="20"/>
        <v>366</v>
      </c>
      <c r="BK18" s="84">
        <f t="shared" si="20"/>
        <v>5195</v>
      </c>
      <c r="BL18" s="244">
        <f t="shared" si="20"/>
        <v>7079</v>
      </c>
      <c r="BM18" s="244">
        <f t="shared" si="20"/>
        <v>3494</v>
      </c>
      <c r="BN18" s="244">
        <f t="shared" si="20"/>
        <v>4047</v>
      </c>
      <c r="BO18" s="244">
        <f t="shared" si="20"/>
        <v>1295</v>
      </c>
      <c r="BP18" s="270">
        <f t="shared" si="20"/>
        <v>607</v>
      </c>
      <c r="BQ18" s="270">
        <f t="shared" si="21"/>
        <v>-14687</v>
      </c>
      <c r="BR18" s="270">
        <f t="shared" si="21"/>
        <v>-10104</v>
      </c>
      <c r="BS18" s="270">
        <f t="shared" si="21"/>
        <v>-8924</v>
      </c>
      <c r="BT18" s="270">
        <f t="shared" si="21"/>
        <v>-13210</v>
      </c>
      <c r="BU18" s="270">
        <f t="shared" si="21"/>
        <v>-11619</v>
      </c>
      <c r="BV18" s="270">
        <f t="shared" si="21"/>
        <v>-5450</v>
      </c>
      <c r="BW18" s="270">
        <f t="shared" si="21"/>
        <v>-4299</v>
      </c>
      <c r="BX18" s="270">
        <f t="shared" si="21"/>
        <v>-4075</v>
      </c>
      <c r="BY18" s="270">
        <f t="shared" si="21"/>
        <v>-4830</v>
      </c>
      <c r="BZ18" s="270">
        <f t="shared" si="21"/>
        <v>-4865</v>
      </c>
      <c r="CA18" s="270">
        <f t="shared" si="21"/>
        <v>2233</v>
      </c>
      <c r="CB18" s="270">
        <f t="shared" si="21"/>
        <v>2962</v>
      </c>
      <c r="CC18" s="270">
        <f t="shared" si="21"/>
        <v>13728</v>
      </c>
      <c r="CD18" s="270">
        <f t="shared" si="21"/>
        <v>4495</v>
      </c>
      <c r="CE18" s="349"/>
      <c r="CF18" s="64">
        <f>IF(ISERROR(GETPIVOTDATA("VALUE",'CSS WK pvt'!$I$2,"DT_FILE",CF$8,"CD_CO",CF$6,"TRIM_CAT",TRIM(B18),"TRIM_LINE",A16))=TRUE,0,GETPIVOTDATA("VALUE",'CSS WK pvt'!$I$2,"DT_FILE",CF$8,"CD_CO",CF$6,"TRIM_CAT",TRIM(B18),"TRIM_LINE",A16))</f>
        <v>54788</v>
      </c>
    </row>
    <row r="19" spans="1:84" s="59" customFormat="1" x14ac:dyDescent="0.3">
      <c r="A19" s="147"/>
      <c r="B19" s="60" t="s">
        <v>39</v>
      </c>
      <c r="C19" s="80">
        <v>28569</v>
      </c>
      <c r="D19" s="81">
        <v>30527</v>
      </c>
      <c r="E19" s="81">
        <v>25122</v>
      </c>
      <c r="F19" s="81">
        <v>22667</v>
      </c>
      <c r="G19" s="81">
        <v>24273</v>
      </c>
      <c r="H19" s="81">
        <v>24394</v>
      </c>
      <c r="I19" s="81">
        <v>25775</v>
      </c>
      <c r="J19" s="81">
        <v>24959</v>
      </c>
      <c r="K19" s="81">
        <v>28521</v>
      </c>
      <c r="L19" s="82">
        <v>30875</v>
      </c>
      <c r="M19" s="81">
        <v>28922</v>
      </c>
      <c r="N19" s="81">
        <v>26064</v>
      </c>
      <c r="O19" s="81">
        <v>31846</v>
      </c>
      <c r="P19" s="81">
        <v>35912</v>
      </c>
      <c r="Q19" s="81">
        <v>32344</v>
      </c>
      <c r="R19" s="81">
        <v>31085</v>
      </c>
      <c r="S19" s="81">
        <v>30711</v>
      </c>
      <c r="T19" s="81">
        <v>29142</v>
      </c>
      <c r="U19" s="201">
        <v>26882</v>
      </c>
      <c r="V19" s="201">
        <v>27768</v>
      </c>
      <c r="W19" s="201">
        <v>31567</v>
      </c>
      <c r="X19" s="82">
        <v>30785</v>
      </c>
      <c r="Y19" s="201">
        <v>31441</v>
      </c>
      <c r="Z19" s="201">
        <v>32948</v>
      </c>
      <c r="AA19" s="201">
        <v>29021</v>
      </c>
      <c r="AB19" s="201">
        <v>28019</v>
      </c>
      <c r="AC19" s="201">
        <v>28770</v>
      </c>
      <c r="AD19" s="201">
        <v>31104</v>
      </c>
      <c r="AE19" s="201">
        <v>29422</v>
      </c>
      <c r="AF19" s="201">
        <v>25669</v>
      </c>
      <c r="AG19" s="201">
        <v>28930</v>
      </c>
      <c r="AH19" s="201">
        <v>32195</v>
      </c>
      <c r="AI19" s="201">
        <v>33563</v>
      </c>
      <c r="AJ19" s="82">
        <v>33460</v>
      </c>
      <c r="AK19" s="294">
        <v>39092</v>
      </c>
      <c r="AL19" s="294">
        <v>36588</v>
      </c>
      <c r="AM19" s="294">
        <v>34231</v>
      </c>
      <c r="AN19" s="294">
        <v>32384</v>
      </c>
      <c r="AO19" s="294">
        <v>30395</v>
      </c>
      <c r="AP19" s="294">
        <v>32134</v>
      </c>
      <c r="AQ19" s="64">
        <v>32109</v>
      </c>
      <c r="AR19" s="294">
        <v>31998</v>
      </c>
      <c r="AS19" s="294">
        <v>33549</v>
      </c>
      <c r="AT19" s="294">
        <v>31672</v>
      </c>
      <c r="AU19" s="294">
        <v>30296</v>
      </c>
      <c r="AV19" s="311">
        <v>30591</v>
      </c>
      <c r="AW19" s="83">
        <f t="shared" si="19"/>
        <v>3277</v>
      </c>
      <c r="AX19" s="84">
        <f t="shared" si="19"/>
        <v>5385</v>
      </c>
      <c r="AY19" s="84">
        <f t="shared" si="19"/>
        <v>7222</v>
      </c>
      <c r="AZ19" s="84">
        <f t="shared" si="19"/>
        <v>8418</v>
      </c>
      <c r="BA19" s="84">
        <f t="shared" si="19"/>
        <v>6438</v>
      </c>
      <c r="BB19" s="84">
        <f t="shared" si="19"/>
        <v>4748</v>
      </c>
      <c r="BC19" s="84">
        <f t="shared" si="19"/>
        <v>1107</v>
      </c>
      <c r="BD19" s="84">
        <f t="shared" si="19"/>
        <v>2809</v>
      </c>
      <c r="BE19" s="84">
        <f t="shared" si="19"/>
        <v>3046</v>
      </c>
      <c r="BF19" s="84">
        <f t="shared" si="19"/>
        <v>-90</v>
      </c>
      <c r="BG19" s="84">
        <f t="shared" si="20"/>
        <v>2519</v>
      </c>
      <c r="BH19" s="84">
        <f t="shared" si="20"/>
        <v>6884</v>
      </c>
      <c r="BI19" s="84">
        <f t="shared" si="20"/>
        <v>-2825</v>
      </c>
      <c r="BJ19" s="84">
        <f t="shared" si="20"/>
        <v>-7893</v>
      </c>
      <c r="BK19" s="84">
        <f t="shared" si="20"/>
        <v>-3574</v>
      </c>
      <c r="BL19" s="244">
        <f t="shared" si="20"/>
        <v>19</v>
      </c>
      <c r="BM19" s="244">
        <f t="shared" si="20"/>
        <v>-1289</v>
      </c>
      <c r="BN19" s="244">
        <f t="shared" si="20"/>
        <v>-3473</v>
      </c>
      <c r="BO19" s="244">
        <f t="shared" si="20"/>
        <v>2048</v>
      </c>
      <c r="BP19" s="270">
        <f t="shared" si="20"/>
        <v>4427</v>
      </c>
      <c r="BQ19" s="270">
        <f t="shared" si="21"/>
        <v>1996</v>
      </c>
      <c r="BR19" s="270">
        <f t="shared" si="21"/>
        <v>2675</v>
      </c>
      <c r="BS19" s="270">
        <f t="shared" si="21"/>
        <v>7651</v>
      </c>
      <c r="BT19" s="270">
        <f t="shared" si="21"/>
        <v>3640</v>
      </c>
      <c r="BU19" s="270">
        <f t="shared" si="21"/>
        <v>5210</v>
      </c>
      <c r="BV19" s="270">
        <f t="shared" si="21"/>
        <v>4365</v>
      </c>
      <c r="BW19" s="270">
        <f t="shared" si="21"/>
        <v>1625</v>
      </c>
      <c r="BX19" s="270">
        <f t="shared" si="21"/>
        <v>1030</v>
      </c>
      <c r="BY19" s="270">
        <f t="shared" si="21"/>
        <v>2687</v>
      </c>
      <c r="BZ19" s="270">
        <f t="shared" si="21"/>
        <v>6329</v>
      </c>
      <c r="CA19" s="270">
        <f t="shared" si="21"/>
        <v>4619</v>
      </c>
      <c r="CB19" s="270">
        <f t="shared" si="21"/>
        <v>-523</v>
      </c>
      <c r="CC19" s="270">
        <f t="shared" si="21"/>
        <v>-3267</v>
      </c>
      <c r="CD19" s="270">
        <f t="shared" si="21"/>
        <v>-2869</v>
      </c>
      <c r="CE19" s="349"/>
      <c r="CF19" s="64">
        <f>IF(ISERROR(GETPIVOTDATA("VALUE",'CSS WK pvt'!$I$2,"DT_FILE",CF$8,"CD_CO",CF$6,"TRIM_CAT",TRIM(B19),"TRIM_LINE",A16))=TRUE,0,GETPIVOTDATA("VALUE",'CSS WK pvt'!$I$2,"DT_FILE",CF$8,"CD_CO",CF$6,"TRIM_CAT",TRIM(B19),"TRIM_LINE",A16))</f>
        <v>30591</v>
      </c>
    </row>
    <row r="20" spans="1:84" s="59" customFormat="1" x14ac:dyDescent="0.3">
      <c r="A20" s="147"/>
      <c r="B20" s="60" t="s">
        <v>40</v>
      </c>
      <c r="C20" s="80">
        <v>1672</v>
      </c>
      <c r="D20" s="81">
        <v>1787</v>
      </c>
      <c r="E20" s="81">
        <v>1475</v>
      </c>
      <c r="F20" s="81">
        <v>1319</v>
      </c>
      <c r="G20" s="81">
        <v>1443</v>
      </c>
      <c r="H20" s="81">
        <v>1453</v>
      </c>
      <c r="I20" s="81">
        <v>1408</v>
      </c>
      <c r="J20" s="81">
        <v>1476</v>
      </c>
      <c r="K20" s="81">
        <v>1819</v>
      </c>
      <c r="L20" s="82">
        <v>1924</v>
      </c>
      <c r="M20" s="81">
        <v>1741</v>
      </c>
      <c r="N20" s="81">
        <v>1668</v>
      </c>
      <c r="O20" s="81">
        <v>1949</v>
      </c>
      <c r="P20" s="81">
        <v>2652</v>
      </c>
      <c r="Q20" s="81">
        <v>2371</v>
      </c>
      <c r="R20" s="81">
        <v>2133</v>
      </c>
      <c r="S20" s="81">
        <v>1751</v>
      </c>
      <c r="T20" s="81">
        <v>1780</v>
      </c>
      <c r="U20" s="201">
        <v>1707</v>
      </c>
      <c r="V20" s="201">
        <v>1687</v>
      </c>
      <c r="W20" s="201">
        <v>1919</v>
      </c>
      <c r="X20" s="82">
        <v>1923</v>
      </c>
      <c r="Y20" s="201">
        <v>2046</v>
      </c>
      <c r="Z20" s="201">
        <v>2191</v>
      </c>
      <c r="AA20" s="201">
        <v>1751</v>
      </c>
      <c r="AB20" s="201">
        <v>1588</v>
      </c>
      <c r="AC20" s="201">
        <v>1477</v>
      </c>
      <c r="AD20" s="201">
        <v>1584</v>
      </c>
      <c r="AE20" s="201">
        <v>1662</v>
      </c>
      <c r="AF20" s="201">
        <v>1426</v>
      </c>
      <c r="AG20" s="201">
        <v>1506</v>
      </c>
      <c r="AH20" s="201">
        <v>2093</v>
      </c>
      <c r="AI20" s="201">
        <v>2361</v>
      </c>
      <c r="AJ20" s="82">
        <v>2081</v>
      </c>
      <c r="AK20" s="294">
        <v>2454</v>
      </c>
      <c r="AL20" s="294">
        <v>2335</v>
      </c>
      <c r="AM20" s="294">
        <v>2168</v>
      </c>
      <c r="AN20" s="294">
        <v>1794</v>
      </c>
      <c r="AO20" s="294">
        <v>1694</v>
      </c>
      <c r="AP20" s="294">
        <v>1768</v>
      </c>
      <c r="AQ20" s="64">
        <v>1699</v>
      </c>
      <c r="AR20" s="294">
        <v>1754</v>
      </c>
      <c r="AS20" s="294">
        <v>1803</v>
      </c>
      <c r="AT20" s="294">
        <v>1821</v>
      </c>
      <c r="AU20" s="294">
        <v>1949</v>
      </c>
      <c r="AV20" s="311">
        <v>1908</v>
      </c>
      <c r="AW20" s="83">
        <f t="shared" si="19"/>
        <v>277</v>
      </c>
      <c r="AX20" s="84">
        <f t="shared" si="19"/>
        <v>865</v>
      </c>
      <c r="AY20" s="84">
        <f t="shared" si="19"/>
        <v>896</v>
      </c>
      <c r="AZ20" s="84">
        <f t="shared" si="19"/>
        <v>814</v>
      </c>
      <c r="BA20" s="84">
        <f t="shared" si="19"/>
        <v>308</v>
      </c>
      <c r="BB20" s="84">
        <f t="shared" si="19"/>
        <v>327</v>
      </c>
      <c r="BC20" s="84">
        <f t="shared" si="19"/>
        <v>299</v>
      </c>
      <c r="BD20" s="84">
        <f t="shared" si="19"/>
        <v>211</v>
      </c>
      <c r="BE20" s="84">
        <f t="shared" si="19"/>
        <v>100</v>
      </c>
      <c r="BF20" s="84">
        <f t="shared" si="19"/>
        <v>-1</v>
      </c>
      <c r="BG20" s="84">
        <f t="shared" si="20"/>
        <v>305</v>
      </c>
      <c r="BH20" s="84">
        <f t="shared" si="20"/>
        <v>523</v>
      </c>
      <c r="BI20" s="84">
        <f t="shared" si="20"/>
        <v>-198</v>
      </c>
      <c r="BJ20" s="84">
        <f t="shared" si="20"/>
        <v>-1064</v>
      </c>
      <c r="BK20" s="84">
        <f t="shared" si="20"/>
        <v>-894</v>
      </c>
      <c r="BL20" s="244">
        <f t="shared" si="20"/>
        <v>-549</v>
      </c>
      <c r="BM20" s="244">
        <f t="shared" si="20"/>
        <v>-89</v>
      </c>
      <c r="BN20" s="244">
        <f t="shared" si="20"/>
        <v>-354</v>
      </c>
      <c r="BO20" s="244">
        <f t="shared" si="20"/>
        <v>-201</v>
      </c>
      <c r="BP20" s="270">
        <f t="shared" si="20"/>
        <v>406</v>
      </c>
      <c r="BQ20" s="270">
        <f t="shared" si="21"/>
        <v>442</v>
      </c>
      <c r="BR20" s="270">
        <f t="shared" si="21"/>
        <v>158</v>
      </c>
      <c r="BS20" s="270">
        <f t="shared" si="21"/>
        <v>408</v>
      </c>
      <c r="BT20" s="270">
        <f t="shared" si="21"/>
        <v>144</v>
      </c>
      <c r="BU20" s="270">
        <f t="shared" si="21"/>
        <v>417</v>
      </c>
      <c r="BV20" s="270">
        <f t="shared" si="21"/>
        <v>206</v>
      </c>
      <c r="BW20" s="270">
        <f t="shared" si="21"/>
        <v>217</v>
      </c>
      <c r="BX20" s="270">
        <f t="shared" si="21"/>
        <v>184</v>
      </c>
      <c r="BY20" s="270">
        <f t="shared" si="21"/>
        <v>37</v>
      </c>
      <c r="BZ20" s="270">
        <f t="shared" si="21"/>
        <v>328</v>
      </c>
      <c r="CA20" s="270">
        <f t="shared" si="21"/>
        <v>297</v>
      </c>
      <c r="CB20" s="270">
        <f t="shared" si="21"/>
        <v>-272</v>
      </c>
      <c r="CC20" s="270">
        <f t="shared" si="21"/>
        <v>-412</v>
      </c>
      <c r="CD20" s="270">
        <f t="shared" si="21"/>
        <v>-173</v>
      </c>
      <c r="CE20" s="349"/>
      <c r="CF20" s="64">
        <f>IF(ISERROR(GETPIVOTDATA("VALUE",'CSS WK pvt'!$I$2,"DT_FILE",CF$8,"CD_CO",CF$6,"TRIM_CAT",TRIM(B20),"TRIM_LINE",A16))=TRUE,0,GETPIVOTDATA("VALUE",'CSS WK pvt'!$I$2,"DT_FILE",CF$8,"CD_CO",CF$6,"TRIM_CAT",TRIM(B20),"TRIM_LINE",A16))</f>
        <v>1908</v>
      </c>
    </row>
    <row r="21" spans="1:84" s="59" customFormat="1" x14ac:dyDescent="0.3">
      <c r="A21" s="147"/>
      <c r="B21" s="60" t="s">
        <v>41</v>
      </c>
      <c r="C21" s="80">
        <v>466</v>
      </c>
      <c r="D21" s="81">
        <v>476</v>
      </c>
      <c r="E21" s="81">
        <v>401</v>
      </c>
      <c r="F21" s="81">
        <v>359</v>
      </c>
      <c r="G21" s="81">
        <v>367</v>
      </c>
      <c r="H21" s="81">
        <v>346</v>
      </c>
      <c r="I21" s="81">
        <v>341</v>
      </c>
      <c r="J21" s="81">
        <v>358</v>
      </c>
      <c r="K21" s="81">
        <v>490</v>
      </c>
      <c r="L21" s="82">
        <v>476</v>
      </c>
      <c r="M21" s="81">
        <v>454</v>
      </c>
      <c r="N21" s="81">
        <v>444</v>
      </c>
      <c r="O21" s="81">
        <v>503</v>
      </c>
      <c r="P21" s="81">
        <v>598</v>
      </c>
      <c r="Q21" s="81">
        <v>609</v>
      </c>
      <c r="R21" s="81">
        <v>576</v>
      </c>
      <c r="S21" s="81">
        <v>456</v>
      </c>
      <c r="T21" s="81">
        <v>468</v>
      </c>
      <c r="U21" s="201">
        <v>452</v>
      </c>
      <c r="V21" s="201">
        <v>476</v>
      </c>
      <c r="W21" s="201">
        <v>539</v>
      </c>
      <c r="X21" s="82">
        <v>519</v>
      </c>
      <c r="Y21" s="201">
        <v>605</v>
      </c>
      <c r="Z21" s="201">
        <v>596</v>
      </c>
      <c r="AA21" s="201">
        <v>473</v>
      </c>
      <c r="AB21" s="201">
        <v>418</v>
      </c>
      <c r="AC21" s="201">
        <v>403</v>
      </c>
      <c r="AD21" s="201">
        <v>448</v>
      </c>
      <c r="AE21" s="201">
        <v>456</v>
      </c>
      <c r="AF21" s="201">
        <v>403</v>
      </c>
      <c r="AG21" s="201">
        <v>383</v>
      </c>
      <c r="AH21" s="201">
        <v>661</v>
      </c>
      <c r="AI21" s="201">
        <v>781</v>
      </c>
      <c r="AJ21" s="82">
        <v>637</v>
      </c>
      <c r="AK21" s="294">
        <v>783</v>
      </c>
      <c r="AL21" s="294">
        <v>739</v>
      </c>
      <c r="AM21" s="294">
        <v>647</v>
      </c>
      <c r="AN21" s="294">
        <v>548</v>
      </c>
      <c r="AO21" s="294">
        <v>505</v>
      </c>
      <c r="AP21" s="294">
        <v>511</v>
      </c>
      <c r="AQ21" s="64">
        <v>486</v>
      </c>
      <c r="AR21" s="294">
        <v>524</v>
      </c>
      <c r="AS21" s="294">
        <v>540</v>
      </c>
      <c r="AT21" s="294">
        <v>540</v>
      </c>
      <c r="AU21" s="294">
        <v>550</v>
      </c>
      <c r="AV21" s="311">
        <v>547</v>
      </c>
      <c r="AW21" s="83">
        <f t="shared" si="19"/>
        <v>37</v>
      </c>
      <c r="AX21" s="84">
        <f t="shared" si="19"/>
        <v>122</v>
      </c>
      <c r="AY21" s="84">
        <f t="shared" si="19"/>
        <v>208</v>
      </c>
      <c r="AZ21" s="84">
        <f t="shared" si="19"/>
        <v>217</v>
      </c>
      <c r="BA21" s="84">
        <f t="shared" si="19"/>
        <v>89</v>
      </c>
      <c r="BB21" s="84">
        <f t="shared" si="19"/>
        <v>122</v>
      </c>
      <c r="BC21" s="84">
        <f t="shared" si="19"/>
        <v>111</v>
      </c>
      <c r="BD21" s="84">
        <f t="shared" si="19"/>
        <v>118</v>
      </c>
      <c r="BE21" s="84">
        <f t="shared" si="19"/>
        <v>49</v>
      </c>
      <c r="BF21" s="84">
        <f t="shared" si="19"/>
        <v>43</v>
      </c>
      <c r="BG21" s="84">
        <f t="shared" si="20"/>
        <v>151</v>
      </c>
      <c r="BH21" s="84">
        <f t="shared" si="20"/>
        <v>152</v>
      </c>
      <c r="BI21" s="84">
        <f t="shared" si="20"/>
        <v>-30</v>
      </c>
      <c r="BJ21" s="84">
        <f t="shared" si="20"/>
        <v>-180</v>
      </c>
      <c r="BK21" s="84">
        <f t="shared" si="20"/>
        <v>-206</v>
      </c>
      <c r="BL21" s="244">
        <f t="shared" si="20"/>
        <v>-128</v>
      </c>
      <c r="BM21" s="244">
        <f t="shared" si="20"/>
        <v>0</v>
      </c>
      <c r="BN21" s="244">
        <f t="shared" si="20"/>
        <v>-65</v>
      </c>
      <c r="BO21" s="244">
        <f t="shared" si="20"/>
        <v>-69</v>
      </c>
      <c r="BP21" s="270">
        <f t="shared" si="20"/>
        <v>185</v>
      </c>
      <c r="BQ21" s="270">
        <f t="shared" si="21"/>
        <v>242</v>
      </c>
      <c r="BR21" s="270">
        <f t="shared" si="21"/>
        <v>118</v>
      </c>
      <c r="BS21" s="270">
        <f t="shared" si="21"/>
        <v>178</v>
      </c>
      <c r="BT21" s="270">
        <f t="shared" si="21"/>
        <v>143</v>
      </c>
      <c r="BU21" s="270">
        <f t="shared" si="21"/>
        <v>174</v>
      </c>
      <c r="BV21" s="270">
        <f t="shared" si="21"/>
        <v>130</v>
      </c>
      <c r="BW21" s="270">
        <f t="shared" si="21"/>
        <v>102</v>
      </c>
      <c r="BX21" s="270">
        <f t="shared" si="21"/>
        <v>63</v>
      </c>
      <c r="BY21" s="270">
        <f t="shared" si="21"/>
        <v>30</v>
      </c>
      <c r="BZ21" s="270">
        <f t="shared" si="21"/>
        <v>121</v>
      </c>
      <c r="CA21" s="270">
        <f t="shared" si="21"/>
        <v>157</v>
      </c>
      <c r="CB21" s="270">
        <f t="shared" si="21"/>
        <v>-121</v>
      </c>
      <c r="CC21" s="270">
        <f t="shared" si="21"/>
        <v>-231</v>
      </c>
      <c r="CD21" s="270">
        <f t="shared" si="21"/>
        <v>-90</v>
      </c>
      <c r="CE21" s="349"/>
      <c r="CF21" s="64">
        <f>IF(ISERROR(GETPIVOTDATA("VALUE",'CSS WK pvt'!$I$2,"DT_FILE",CF$8,"CD_CO",CF$6,"TRIM_CAT",TRIM(B21),"TRIM_LINE",A16))=TRUE,0,GETPIVOTDATA("VALUE",'CSS WK pvt'!$I$2,"DT_FILE",CF$8,"CD_CO",CF$6,"TRIM_CAT",TRIM(B21),"TRIM_LINE",A16))</f>
        <v>547</v>
      </c>
    </row>
    <row r="22" spans="1:84" s="73" customFormat="1" x14ac:dyDescent="0.3">
      <c r="A22" s="149"/>
      <c r="B22" s="60" t="s">
        <v>42</v>
      </c>
      <c r="C22" s="137">
        <f t="shared" ref="C22:Q22" si="22">SUM(C17:C21)</f>
        <v>226647</v>
      </c>
      <c r="D22" s="138">
        <f t="shared" si="22"/>
        <v>238149</v>
      </c>
      <c r="E22" s="138">
        <f t="shared" si="22"/>
        <v>227573</v>
      </c>
      <c r="F22" s="138">
        <f t="shared" si="22"/>
        <v>220399</v>
      </c>
      <c r="G22" s="138">
        <f t="shared" si="22"/>
        <v>229396</v>
      </c>
      <c r="H22" s="138">
        <f t="shared" si="22"/>
        <v>239339</v>
      </c>
      <c r="I22" s="138">
        <f t="shared" si="22"/>
        <v>252600</v>
      </c>
      <c r="J22" s="138">
        <f t="shared" si="22"/>
        <v>256618</v>
      </c>
      <c r="K22" s="138">
        <f t="shared" si="22"/>
        <v>272392</v>
      </c>
      <c r="L22" s="139">
        <f t="shared" si="22"/>
        <v>273555</v>
      </c>
      <c r="M22" s="138">
        <f t="shared" si="22"/>
        <v>264582</v>
      </c>
      <c r="N22" s="138">
        <f t="shared" si="22"/>
        <v>274372</v>
      </c>
      <c r="O22" s="138">
        <f t="shared" si="22"/>
        <v>293181</v>
      </c>
      <c r="P22" s="138">
        <f t="shared" si="22"/>
        <v>306199</v>
      </c>
      <c r="Q22" s="138">
        <f t="shared" si="22"/>
        <v>289211</v>
      </c>
      <c r="R22" s="138">
        <v>280537</v>
      </c>
      <c r="S22" s="138">
        <v>277598</v>
      </c>
      <c r="T22" s="138">
        <v>280024</v>
      </c>
      <c r="U22" s="202">
        <v>292904</v>
      </c>
      <c r="V22" s="202">
        <v>297215</v>
      </c>
      <c r="W22" s="202">
        <f>SUM(W17+W18+W19+W20+W21)</f>
        <v>306858</v>
      </c>
      <c r="X22" s="139">
        <f>SUM(X17+X18+X19+X20+X21)</f>
        <v>307758</v>
      </c>
      <c r="Y22" s="202">
        <v>283316</v>
      </c>
      <c r="Z22" s="202">
        <v>293002</v>
      </c>
      <c r="AA22" s="202">
        <v>276603</v>
      </c>
      <c r="AB22" s="202">
        <v>279038</v>
      </c>
      <c r="AC22" s="202">
        <v>266599</v>
      </c>
      <c r="AD22" s="202">
        <v>266084</v>
      </c>
      <c r="AE22" s="202">
        <v>259323</v>
      </c>
      <c r="AF22" s="202">
        <v>255920</v>
      </c>
      <c r="AG22" s="202">
        <v>259405</v>
      </c>
      <c r="AH22" s="202">
        <v>277872</v>
      </c>
      <c r="AI22" s="202">
        <v>269586</v>
      </c>
      <c r="AJ22" s="139">
        <v>271912</v>
      </c>
      <c r="AK22" s="295">
        <v>274173</v>
      </c>
      <c r="AL22" s="295">
        <v>271818</v>
      </c>
      <c r="AM22" s="295">
        <v>264051</v>
      </c>
      <c r="AN22" s="295">
        <v>259572</v>
      </c>
      <c r="AO22" s="295">
        <v>257266</v>
      </c>
      <c r="AP22" s="295">
        <v>256087</v>
      </c>
      <c r="AQ22" s="85">
        <v>256669</v>
      </c>
      <c r="AR22" s="295">
        <v>253990</v>
      </c>
      <c r="AS22" s="295">
        <v>272766</v>
      </c>
      <c r="AT22" s="295">
        <v>268953</v>
      </c>
      <c r="AU22" s="295">
        <v>257888</v>
      </c>
      <c r="AV22" s="312">
        <v>262759</v>
      </c>
      <c r="AW22" s="85">
        <f t="shared" ref="AW22:BA22" si="23">SUM(AW17:AW21)</f>
        <v>66534</v>
      </c>
      <c r="AX22" s="140">
        <f t="shared" si="23"/>
        <v>68050</v>
      </c>
      <c r="AY22" s="140">
        <f t="shared" si="23"/>
        <v>61638</v>
      </c>
      <c r="AZ22" s="140">
        <f t="shared" si="23"/>
        <v>60138</v>
      </c>
      <c r="BA22" s="140">
        <f t="shared" si="23"/>
        <v>48202</v>
      </c>
      <c r="BB22" s="140">
        <f t="shared" ref="BB22:BJ22" si="24">SUM(BB17:BB21)</f>
        <v>40685</v>
      </c>
      <c r="BC22" s="140">
        <f t="shared" si="24"/>
        <v>40304</v>
      </c>
      <c r="BD22" s="140">
        <f t="shared" si="24"/>
        <v>40597</v>
      </c>
      <c r="BE22" s="140">
        <f t="shared" si="24"/>
        <v>34466</v>
      </c>
      <c r="BF22" s="140">
        <f t="shared" si="24"/>
        <v>34203</v>
      </c>
      <c r="BG22" s="140">
        <f t="shared" si="24"/>
        <v>18734</v>
      </c>
      <c r="BH22" s="140">
        <f t="shared" si="24"/>
        <v>18630</v>
      </c>
      <c r="BI22" s="140">
        <f t="shared" si="24"/>
        <v>-16578</v>
      </c>
      <c r="BJ22" s="140">
        <f t="shared" si="24"/>
        <v>-27161</v>
      </c>
      <c r="BK22" s="140">
        <f t="shared" ref="BK22:BL22" si="25">SUM(BK17:BK21)</f>
        <v>-22612</v>
      </c>
      <c r="BL22" s="245">
        <f t="shared" si="25"/>
        <v>-14453</v>
      </c>
      <c r="BM22" s="245">
        <f t="shared" ref="BM22:BN22" si="26">SUM(BM17:BM21)</f>
        <v>-18275</v>
      </c>
      <c r="BN22" s="245">
        <f t="shared" si="26"/>
        <v>-24104</v>
      </c>
      <c r="BO22" s="245">
        <f t="shared" ref="BO22:BP22" si="27">SUM(BO17:BO21)</f>
        <v>-33499</v>
      </c>
      <c r="BP22" s="271">
        <f t="shared" si="27"/>
        <v>-19343</v>
      </c>
      <c r="BQ22" s="271">
        <f t="shared" ref="BQ22:BS22" si="28">SUM(BQ17:BQ21)</f>
        <v>-37272</v>
      </c>
      <c r="BR22" s="271">
        <f t="shared" si="28"/>
        <v>-35846</v>
      </c>
      <c r="BS22" s="271">
        <f t="shared" si="28"/>
        <v>-9143</v>
      </c>
      <c r="BT22" s="271">
        <f t="shared" ref="BT22:BU22" si="29">SUM(BT17:BT21)</f>
        <v>-21184</v>
      </c>
      <c r="BU22" s="271">
        <f t="shared" si="29"/>
        <v>-12552</v>
      </c>
      <c r="BV22" s="271">
        <f t="shared" ref="BV22" si="30">SUM(BV17:BV21)</f>
        <v>-19466</v>
      </c>
      <c r="BW22" s="271">
        <f t="shared" ref="BW22" si="31">SUM(BW17:BW21)</f>
        <v>-9333</v>
      </c>
      <c r="BX22" s="271">
        <f t="shared" ref="BX22" si="32">SUM(BX17:BX21)</f>
        <v>-9997</v>
      </c>
      <c r="BY22" s="271">
        <f t="shared" ref="BY22" si="33">SUM(BY17:BY21)</f>
        <v>-2654</v>
      </c>
      <c r="BZ22" s="271">
        <f t="shared" ref="BZ22" si="34">SUM(BZ17:BZ21)</f>
        <v>-1930</v>
      </c>
      <c r="CA22" s="271">
        <f t="shared" ref="CA22" si="35">SUM(CA17:CA21)</f>
        <v>13361</v>
      </c>
      <c r="CB22" s="271">
        <f t="shared" ref="CB22:CD22" si="36">SUM(CB17:CB21)</f>
        <v>-8919</v>
      </c>
      <c r="CC22" s="271">
        <f t="shared" ref="CC22:CD22" si="37">SUM(CC17:CC21)</f>
        <v>-11698</v>
      </c>
      <c r="CD22" s="271">
        <f t="shared" si="37"/>
        <v>-9153</v>
      </c>
      <c r="CE22" s="350"/>
      <c r="CF22" s="85">
        <f>SUM(CF17:CF21)</f>
        <v>262759</v>
      </c>
    </row>
    <row r="23" spans="1:84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272"/>
      <c r="CE23" s="349"/>
      <c r="CF23" s="90"/>
    </row>
    <row r="24" spans="1:84" s="59" customFormat="1" x14ac:dyDescent="0.3">
      <c r="A24" s="145"/>
      <c r="B24" s="60" t="s">
        <v>37</v>
      </c>
      <c r="C24" s="80">
        <v>68065</v>
      </c>
      <c r="D24" s="81">
        <v>75038</v>
      </c>
      <c r="E24" s="81">
        <v>67855</v>
      </c>
      <c r="F24" s="81">
        <v>63011</v>
      </c>
      <c r="G24" s="81">
        <v>71891</v>
      </c>
      <c r="H24" s="81">
        <v>79076</v>
      </c>
      <c r="I24" s="81">
        <v>86014</v>
      </c>
      <c r="J24" s="81">
        <v>81936</v>
      </c>
      <c r="K24" s="81">
        <v>83919</v>
      </c>
      <c r="L24" s="82">
        <v>83808</v>
      </c>
      <c r="M24" s="81">
        <v>73870</v>
      </c>
      <c r="N24" s="81">
        <v>90706</v>
      </c>
      <c r="O24" s="81">
        <v>89760</v>
      </c>
      <c r="P24" s="81">
        <v>78878</v>
      </c>
      <c r="Q24" s="81">
        <v>68314</v>
      </c>
      <c r="R24" s="81">
        <v>64153</v>
      </c>
      <c r="S24" s="81">
        <v>65757</v>
      </c>
      <c r="T24" s="81">
        <v>71641</v>
      </c>
      <c r="U24" s="201">
        <v>80474</v>
      </c>
      <c r="V24" s="201">
        <v>70183</v>
      </c>
      <c r="W24" s="201">
        <v>68802</v>
      </c>
      <c r="X24" s="82">
        <v>70741</v>
      </c>
      <c r="Y24" s="201">
        <v>58818</v>
      </c>
      <c r="Z24" s="201">
        <v>68249</v>
      </c>
      <c r="AA24" s="201">
        <v>59546</v>
      </c>
      <c r="AB24" s="201">
        <v>62134</v>
      </c>
      <c r="AC24" s="201">
        <v>57626</v>
      </c>
      <c r="AD24" s="201">
        <v>60507</v>
      </c>
      <c r="AE24" s="201">
        <v>64760</v>
      </c>
      <c r="AF24" s="201">
        <v>69532</v>
      </c>
      <c r="AG24" s="201">
        <v>70927</v>
      </c>
      <c r="AH24" s="201">
        <v>79950</v>
      </c>
      <c r="AI24" s="201">
        <v>70907</v>
      </c>
      <c r="AJ24" s="82">
        <v>70376</v>
      </c>
      <c r="AK24" s="294">
        <v>72351</v>
      </c>
      <c r="AL24" s="294">
        <v>75685</v>
      </c>
      <c r="AM24" s="294">
        <v>72330</v>
      </c>
      <c r="AN24" s="294">
        <v>67405</v>
      </c>
      <c r="AO24" s="294">
        <v>66819</v>
      </c>
      <c r="AP24" s="294">
        <v>64185</v>
      </c>
      <c r="AQ24" s="64">
        <v>68434</v>
      </c>
      <c r="AR24" s="294">
        <v>70441</v>
      </c>
      <c r="AS24" s="294">
        <v>83128</v>
      </c>
      <c r="AT24" s="294">
        <v>74178</v>
      </c>
      <c r="AU24" s="294">
        <v>62499</v>
      </c>
      <c r="AV24" s="311">
        <v>68600</v>
      </c>
      <c r="AW24" s="83">
        <f t="shared" ref="AW24:BF28" si="38">O24-C24</f>
        <v>21695</v>
      </c>
      <c r="AX24" s="84">
        <f t="shared" si="38"/>
        <v>3840</v>
      </c>
      <c r="AY24" s="84">
        <f t="shared" si="38"/>
        <v>459</v>
      </c>
      <c r="AZ24" s="84">
        <f t="shared" si="38"/>
        <v>1142</v>
      </c>
      <c r="BA24" s="84">
        <f t="shared" si="38"/>
        <v>-6134</v>
      </c>
      <c r="BB24" s="84">
        <f t="shared" si="38"/>
        <v>-7435</v>
      </c>
      <c r="BC24" s="84">
        <f t="shared" si="38"/>
        <v>-5540</v>
      </c>
      <c r="BD24" s="84">
        <f t="shared" si="38"/>
        <v>-11753</v>
      </c>
      <c r="BE24" s="84">
        <f t="shared" si="38"/>
        <v>-15117</v>
      </c>
      <c r="BF24" s="84">
        <f t="shared" si="38"/>
        <v>-13067</v>
      </c>
      <c r="BG24" s="84">
        <f t="shared" ref="BG24:BP28" si="39">Y24-M24</f>
        <v>-15052</v>
      </c>
      <c r="BH24" s="84">
        <f t="shared" si="39"/>
        <v>-22457</v>
      </c>
      <c r="BI24" s="84">
        <f t="shared" si="39"/>
        <v>-30214</v>
      </c>
      <c r="BJ24" s="84">
        <f t="shared" si="39"/>
        <v>-16744</v>
      </c>
      <c r="BK24" s="84">
        <f t="shared" si="39"/>
        <v>-10688</v>
      </c>
      <c r="BL24" s="244">
        <f t="shared" si="39"/>
        <v>-3646</v>
      </c>
      <c r="BM24" s="244">
        <f t="shared" si="39"/>
        <v>-997</v>
      </c>
      <c r="BN24" s="244">
        <f t="shared" si="39"/>
        <v>-2109</v>
      </c>
      <c r="BO24" s="244">
        <f t="shared" si="39"/>
        <v>-9547</v>
      </c>
      <c r="BP24" s="270">
        <f t="shared" si="39"/>
        <v>9767</v>
      </c>
      <c r="BQ24" s="270">
        <f t="shared" ref="BQ24:CD28" si="40">AI24-W24</f>
        <v>2105</v>
      </c>
      <c r="BR24" s="270">
        <f t="shared" si="40"/>
        <v>-365</v>
      </c>
      <c r="BS24" s="270">
        <f t="shared" si="40"/>
        <v>13533</v>
      </c>
      <c r="BT24" s="270">
        <f t="shared" si="40"/>
        <v>7436</v>
      </c>
      <c r="BU24" s="270">
        <f t="shared" si="40"/>
        <v>12784</v>
      </c>
      <c r="BV24" s="270">
        <f t="shared" si="40"/>
        <v>5271</v>
      </c>
      <c r="BW24" s="270">
        <f t="shared" si="40"/>
        <v>9193</v>
      </c>
      <c r="BX24" s="270">
        <f t="shared" si="40"/>
        <v>3678</v>
      </c>
      <c r="BY24" s="270">
        <f t="shared" si="40"/>
        <v>3674</v>
      </c>
      <c r="BZ24" s="270">
        <f t="shared" si="40"/>
        <v>909</v>
      </c>
      <c r="CA24" s="270">
        <f t="shared" si="40"/>
        <v>12201</v>
      </c>
      <c r="CB24" s="270">
        <f t="shared" si="40"/>
        <v>-5772</v>
      </c>
      <c r="CC24" s="270">
        <f t="shared" si="40"/>
        <v>-8408</v>
      </c>
      <c r="CD24" s="270">
        <f t="shared" si="40"/>
        <v>-1776</v>
      </c>
      <c r="CE24" s="349"/>
      <c r="CF24" s="64">
        <f>IF(ISERROR(GETPIVOTDATA("VALUE",'CSS WK pvt'!$I$2,"DT_FILE",CF$8,"CD_CO",CF$6,"TRIM_CAT",TRIM(B24),"TRIM_LINE",A23))=TRUE,0,GETPIVOTDATA("VALUE",'CSS WK pvt'!$I$2,"DT_FILE",CF$8,"CD_CO",CF$6,"TRIM_CAT",TRIM(B24),"TRIM_LINE",A23))</f>
        <v>68600</v>
      </c>
    </row>
    <row r="25" spans="1:84" s="59" customFormat="1" x14ac:dyDescent="0.3">
      <c r="A25" s="145"/>
      <c r="B25" s="60" t="s">
        <v>38</v>
      </c>
      <c r="C25" s="80">
        <v>10614</v>
      </c>
      <c r="D25" s="81">
        <v>12079</v>
      </c>
      <c r="E25" s="81">
        <v>11485</v>
      </c>
      <c r="F25" s="81">
        <v>11037</v>
      </c>
      <c r="G25" s="81">
        <v>12395</v>
      </c>
      <c r="H25" s="81">
        <v>13543</v>
      </c>
      <c r="I25" s="81">
        <v>14499</v>
      </c>
      <c r="J25" s="81">
        <v>13404</v>
      </c>
      <c r="K25" s="81">
        <v>12886</v>
      </c>
      <c r="L25" s="82">
        <v>12818</v>
      </c>
      <c r="M25" s="81">
        <v>11337</v>
      </c>
      <c r="N25" s="81">
        <v>12711</v>
      </c>
      <c r="O25" s="81">
        <v>11830</v>
      </c>
      <c r="P25" s="81">
        <v>12108</v>
      </c>
      <c r="Q25" s="81">
        <v>9639</v>
      </c>
      <c r="R25" s="81">
        <v>9582</v>
      </c>
      <c r="S25" s="81">
        <v>10758</v>
      </c>
      <c r="T25" s="81">
        <v>11080</v>
      </c>
      <c r="U25" s="201">
        <v>11680</v>
      </c>
      <c r="V25" s="201">
        <v>9977</v>
      </c>
      <c r="W25" s="201">
        <v>10312</v>
      </c>
      <c r="X25" s="82">
        <v>11028</v>
      </c>
      <c r="Y25" s="201">
        <v>9531</v>
      </c>
      <c r="Z25" s="201">
        <v>11431</v>
      </c>
      <c r="AA25" s="201">
        <v>9944</v>
      </c>
      <c r="AB25" s="201">
        <v>10318</v>
      </c>
      <c r="AC25" s="201">
        <v>9959</v>
      </c>
      <c r="AD25" s="201">
        <v>10316</v>
      </c>
      <c r="AE25" s="201">
        <v>11064</v>
      </c>
      <c r="AF25" s="201">
        <v>11349</v>
      </c>
      <c r="AG25" s="201">
        <v>10248</v>
      </c>
      <c r="AH25" s="201">
        <v>10958</v>
      </c>
      <c r="AI25" s="201">
        <v>6317</v>
      </c>
      <c r="AJ25" s="82">
        <v>8101</v>
      </c>
      <c r="AK25" s="294">
        <v>8442</v>
      </c>
      <c r="AL25" s="294">
        <v>8276</v>
      </c>
      <c r="AM25" s="294">
        <v>9076</v>
      </c>
      <c r="AN25" s="294">
        <v>9875</v>
      </c>
      <c r="AO25" s="294">
        <v>9963</v>
      </c>
      <c r="AP25" s="294">
        <v>10173</v>
      </c>
      <c r="AQ25" s="64">
        <v>10736</v>
      </c>
      <c r="AR25" s="294">
        <v>11715</v>
      </c>
      <c r="AS25" s="294">
        <v>13665</v>
      </c>
      <c r="AT25" s="294">
        <v>12218</v>
      </c>
      <c r="AU25" s="294">
        <v>10386</v>
      </c>
      <c r="AV25" s="311">
        <v>11113</v>
      </c>
      <c r="AW25" s="83">
        <f t="shared" si="38"/>
        <v>1216</v>
      </c>
      <c r="AX25" s="84">
        <f t="shared" si="38"/>
        <v>29</v>
      </c>
      <c r="AY25" s="84">
        <f t="shared" si="38"/>
        <v>-1846</v>
      </c>
      <c r="AZ25" s="84">
        <f t="shared" si="38"/>
        <v>-1455</v>
      </c>
      <c r="BA25" s="84">
        <f t="shared" si="38"/>
        <v>-1637</v>
      </c>
      <c r="BB25" s="84">
        <f t="shared" si="38"/>
        <v>-2463</v>
      </c>
      <c r="BC25" s="84">
        <f t="shared" si="38"/>
        <v>-2819</v>
      </c>
      <c r="BD25" s="84">
        <f t="shared" si="38"/>
        <v>-3427</v>
      </c>
      <c r="BE25" s="84">
        <f t="shared" si="38"/>
        <v>-2574</v>
      </c>
      <c r="BF25" s="84">
        <f t="shared" si="38"/>
        <v>-1790</v>
      </c>
      <c r="BG25" s="84">
        <f t="shared" si="39"/>
        <v>-1806</v>
      </c>
      <c r="BH25" s="84">
        <f t="shared" si="39"/>
        <v>-1280</v>
      </c>
      <c r="BI25" s="84">
        <f t="shared" si="39"/>
        <v>-1886</v>
      </c>
      <c r="BJ25" s="84">
        <f t="shared" si="39"/>
        <v>-1790</v>
      </c>
      <c r="BK25" s="84">
        <f t="shared" si="39"/>
        <v>320</v>
      </c>
      <c r="BL25" s="244">
        <f t="shared" si="39"/>
        <v>734</v>
      </c>
      <c r="BM25" s="244">
        <f t="shared" si="39"/>
        <v>306</v>
      </c>
      <c r="BN25" s="244">
        <f t="shared" si="39"/>
        <v>269</v>
      </c>
      <c r="BO25" s="244">
        <f t="shared" si="39"/>
        <v>-1432</v>
      </c>
      <c r="BP25" s="270">
        <f t="shared" si="39"/>
        <v>981</v>
      </c>
      <c r="BQ25" s="270">
        <f t="shared" si="40"/>
        <v>-3995</v>
      </c>
      <c r="BR25" s="270">
        <f t="shared" si="40"/>
        <v>-2927</v>
      </c>
      <c r="BS25" s="270">
        <f t="shared" si="40"/>
        <v>-1089</v>
      </c>
      <c r="BT25" s="270">
        <f t="shared" si="40"/>
        <v>-3155</v>
      </c>
      <c r="BU25" s="270">
        <f t="shared" si="40"/>
        <v>-868</v>
      </c>
      <c r="BV25" s="270">
        <f t="shared" si="40"/>
        <v>-443</v>
      </c>
      <c r="BW25" s="270">
        <f t="shared" si="40"/>
        <v>4</v>
      </c>
      <c r="BX25" s="270">
        <f t="shared" si="40"/>
        <v>-143</v>
      </c>
      <c r="BY25" s="270">
        <f t="shared" si="40"/>
        <v>-328</v>
      </c>
      <c r="BZ25" s="270">
        <f t="shared" si="40"/>
        <v>366</v>
      </c>
      <c r="CA25" s="270">
        <f t="shared" si="40"/>
        <v>3417</v>
      </c>
      <c r="CB25" s="270">
        <f t="shared" si="40"/>
        <v>1260</v>
      </c>
      <c r="CC25" s="270">
        <f t="shared" si="40"/>
        <v>4069</v>
      </c>
      <c r="CD25" s="270">
        <f t="shared" si="40"/>
        <v>3012</v>
      </c>
      <c r="CE25" s="349"/>
      <c r="CF25" s="64">
        <f>IF(ISERROR(GETPIVOTDATA("VALUE",'CSS WK pvt'!$I$2,"DT_FILE",CF$8,"CD_CO",CF$6,"TRIM_CAT",TRIM(B25),"TRIM_LINE",A23))=TRUE,0,GETPIVOTDATA("VALUE",'CSS WK pvt'!$I$2,"DT_FILE",CF$8,"CD_CO",CF$6,"TRIM_CAT",TRIM(B25),"TRIM_LINE",A23))</f>
        <v>11113</v>
      </c>
    </row>
    <row r="26" spans="1:84" s="59" customFormat="1" x14ac:dyDescent="0.3">
      <c r="A26" s="145"/>
      <c r="B26" s="60" t="s">
        <v>39</v>
      </c>
      <c r="C26" s="80">
        <v>18638</v>
      </c>
      <c r="D26" s="81">
        <v>18892</v>
      </c>
      <c r="E26" s="81">
        <v>13438</v>
      </c>
      <c r="F26" s="81">
        <v>11078</v>
      </c>
      <c r="G26" s="81">
        <v>13511</v>
      </c>
      <c r="H26" s="81">
        <v>12397</v>
      </c>
      <c r="I26" s="81">
        <v>14530</v>
      </c>
      <c r="J26" s="81">
        <v>13418</v>
      </c>
      <c r="K26" s="81">
        <v>16183</v>
      </c>
      <c r="L26" s="82">
        <v>18124</v>
      </c>
      <c r="M26" s="81">
        <v>15899</v>
      </c>
      <c r="N26" s="81">
        <v>14550</v>
      </c>
      <c r="O26" s="81">
        <v>18862</v>
      </c>
      <c r="P26" s="81">
        <v>17472</v>
      </c>
      <c r="Q26" s="81">
        <v>13118</v>
      </c>
      <c r="R26" s="81">
        <v>13020</v>
      </c>
      <c r="S26" s="81">
        <v>13203</v>
      </c>
      <c r="T26" s="81">
        <v>11863</v>
      </c>
      <c r="U26" s="201">
        <v>11494</v>
      </c>
      <c r="V26" s="201">
        <v>13055</v>
      </c>
      <c r="W26" s="201">
        <v>16183</v>
      </c>
      <c r="X26" s="82">
        <v>14898</v>
      </c>
      <c r="Y26" s="201">
        <v>16060</v>
      </c>
      <c r="Z26" s="201">
        <v>18186</v>
      </c>
      <c r="AA26" s="201">
        <v>14545</v>
      </c>
      <c r="AB26" s="201">
        <v>13398</v>
      </c>
      <c r="AC26" s="201">
        <v>14264</v>
      </c>
      <c r="AD26" s="201">
        <v>16255</v>
      </c>
      <c r="AE26" s="201">
        <v>14466</v>
      </c>
      <c r="AF26" s="201">
        <v>11731</v>
      </c>
      <c r="AG26" s="201">
        <v>14987</v>
      </c>
      <c r="AH26" s="201">
        <v>16098</v>
      </c>
      <c r="AI26" s="201">
        <v>16224</v>
      </c>
      <c r="AJ26" s="82">
        <v>16194</v>
      </c>
      <c r="AK26" s="294">
        <v>22503</v>
      </c>
      <c r="AL26" s="294">
        <v>20710</v>
      </c>
      <c r="AM26" s="294">
        <v>16886</v>
      </c>
      <c r="AN26" s="294">
        <v>15166</v>
      </c>
      <c r="AO26" s="294">
        <v>14013</v>
      </c>
      <c r="AP26" s="294">
        <v>15465</v>
      </c>
      <c r="AQ26" s="64">
        <v>15396</v>
      </c>
      <c r="AR26" s="294">
        <v>14593</v>
      </c>
      <c r="AS26" s="294">
        <v>17386</v>
      </c>
      <c r="AT26" s="294">
        <v>14855</v>
      </c>
      <c r="AU26" s="294">
        <v>15207</v>
      </c>
      <c r="AV26" s="311">
        <v>15493</v>
      </c>
      <c r="AW26" s="83">
        <f t="shared" si="38"/>
        <v>224</v>
      </c>
      <c r="AX26" s="84">
        <f t="shared" si="38"/>
        <v>-1420</v>
      </c>
      <c r="AY26" s="84">
        <f t="shared" si="38"/>
        <v>-320</v>
      </c>
      <c r="AZ26" s="84">
        <f t="shared" si="38"/>
        <v>1942</v>
      </c>
      <c r="BA26" s="84">
        <f t="shared" si="38"/>
        <v>-308</v>
      </c>
      <c r="BB26" s="84">
        <f t="shared" si="38"/>
        <v>-534</v>
      </c>
      <c r="BC26" s="84">
        <f t="shared" si="38"/>
        <v>-3036</v>
      </c>
      <c r="BD26" s="84">
        <f t="shared" si="38"/>
        <v>-363</v>
      </c>
      <c r="BE26" s="84">
        <f t="shared" si="38"/>
        <v>0</v>
      </c>
      <c r="BF26" s="84">
        <f t="shared" si="38"/>
        <v>-3226</v>
      </c>
      <c r="BG26" s="84">
        <f t="shared" si="39"/>
        <v>161</v>
      </c>
      <c r="BH26" s="84">
        <f t="shared" si="39"/>
        <v>3636</v>
      </c>
      <c r="BI26" s="84">
        <f t="shared" si="39"/>
        <v>-4317</v>
      </c>
      <c r="BJ26" s="84">
        <f t="shared" si="39"/>
        <v>-4074</v>
      </c>
      <c r="BK26" s="84">
        <f t="shared" si="39"/>
        <v>1146</v>
      </c>
      <c r="BL26" s="244">
        <f t="shared" si="39"/>
        <v>3235</v>
      </c>
      <c r="BM26" s="244">
        <f t="shared" si="39"/>
        <v>1263</v>
      </c>
      <c r="BN26" s="244">
        <f t="shared" si="39"/>
        <v>-132</v>
      </c>
      <c r="BO26" s="244">
        <f t="shared" si="39"/>
        <v>3493</v>
      </c>
      <c r="BP26" s="270">
        <f t="shared" si="39"/>
        <v>3043</v>
      </c>
      <c r="BQ26" s="270">
        <f t="shared" si="40"/>
        <v>41</v>
      </c>
      <c r="BR26" s="270">
        <f t="shared" si="40"/>
        <v>1296</v>
      </c>
      <c r="BS26" s="270">
        <f t="shared" si="40"/>
        <v>6443</v>
      </c>
      <c r="BT26" s="270">
        <f t="shared" si="40"/>
        <v>2524</v>
      </c>
      <c r="BU26" s="270">
        <f t="shared" si="40"/>
        <v>2341</v>
      </c>
      <c r="BV26" s="270">
        <f t="shared" si="40"/>
        <v>1768</v>
      </c>
      <c r="BW26" s="270">
        <f t="shared" si="40"/>
        <v>-251</v>
      </c>
      <c r="BX26" s="270">
        <f t="shared" si="40"/>
        <v>-790</v>
      </c>
      <c r="BY26" s="270">
        <f t="shared" si="40"/>
        <v>930</v>
      </c>
      <c r="BZ26" s="270">
        <f t="shared" si="40"/>
        <v>2862</v>
      </c>
      <c r="CA26" s="270">
        <f t="shared" si="40"/>
        <v>2399</v>
      </c>
      <c r="CB26" s="270">
        <f t="shared" si="40"/>
        <v>-1243</v>
      </c>
      <c r="CC26" s="270">
        <f t="shared" si="40"/>
        <v>-1017</v>
      </c>
      <c r="CD26" s="270">
        <f t="shared" si="40"/>
        <v>-701</v>
      </c>
      <c r="CE26" s="349"/>
      <c r="CF26" s="64">
        <f>IF(ISERROR(GETPIVOTDATA("VALUE",'CSS WK pvt'!$I$2,"DT_FILE",CF$8,"CD_CO",CF$6,"TRIM_CAT",TRIM(B26),"TRIM_LINE",A23))=TRUE,0,GETPIVOTDATA("VALUE",'CSS WK pvt'!$I$2,"DT_FILE",CF$8,"CD_CO",CF$6,"TRIM_CAT",TRIM(B26),"TRIM_LINE",A23))</f>
        <v>15493</v>
      </c>
    </row>
    <row r="27" spans="1:84" s="59" customFormat="1" x14ac:dyDescent="0.3">
      <c r="A27" s="145"/>
      <c r="B27" s="60" t="s">
        <v>40</v>
      </c>
      <c r="C27" s="80">
        <v>1109</v>
      </c>
      <c r="D27" s="81">
        <v>1145</v>
      </c>
      <c r="E27" s="81">
        <v>892</v>
      </c>
      <c r="F27" s="81">
        <v>746</v>
      </c>
      <c r="G27" s="81">
        <v>922</v>
      </c>
      <c r="H27" s="81">
        <v>829</v>
      </c>
      <c r="I27" s="81">
        <v>841</v>
      </c>
      <c r="J27" s="81">
        <v>890</v>
      </c>
      <c r="K27" s="81">
        <v>1179</v>
      </c>
      <c r="L27" s="82">
        <v>1231</v>
      </c>
      <c r="M27" s="81">
        <v>1041</v>
      </c>
      <c r="N27" s="81">
        <v>1076</v>
      </c>
      <c r="O27" s="81">
        <v>1274</v>
      </c>
      <c r="P27" s="81">
        <v>1586</v>
      </c>
      <c r="Q27" s="81">
        <v>1129</v>
      </c>
      <c r="R27" s="81">
        <v>1012</v>
      </c>
      <c r="S27" s="81">
        <v>808</v>
      </c>
      <c r="T27" s="81">
        <v>837</v>
      </c>
      <c r="U27" s="201">
        <v>889</v>
      </c>
      <c r="V27" s="201">
        <v>877</v>
      </c>
      <c r="W27" s="201">
        <v>1092</v>
      </c>
      <c r="X27" s="82">
        <v>1077</v>
      </c>
      <c r="Y27" s="201">
        <v>1166</v>
      </c>
      <c r="Z27" s="201">
        <v>1319</v>
      </c>
      <c r="AA27" s="201">
        <v>954</v>
      </c>
      <c r="AB27" s="201">
        <v>811</v>
      </c>
      <c r="AC27" s="201">
        <v>808</v>
      </c>
      <c r="AD27" s="201">
        <v>892</v>
      </c>
      <c r="AE27" s="201">
        <v>953</v>
      </c>
      <c r="AF27" s="201">
        <v>775</v>
      </c>
      <c r="AG27" s="201">
        <v>861</v>
      </c>
      <c r="AH27" s="201">
        <v>1341</v>
      </c>
      <c r="AI27" s="201">
        <v>1380</v>
      </c>
      <c r="AJ27" s="82">
        <v>1203</v>
      </c>
      <c r="AK27" s="294">
        <v>1455</v>
      </c>
      <c r="AL27" s="294">
        <v>1442</v>
      </c>
      <c r="AM27" s="294">
        <v>1246</v>
      </c>
      <c r="AN27" s="294">
        <v>965</v>
      </c>
      <c r="AO27" s="294">
        <v>853</v>
      </c>
      <c r="AP27" s="294">
        <v>994</v>
      </c>
      <c r="AQ27" s="64">
        <v>938</v>
      </c>
      <c r="AR27" s="294">
        <v>988</v>
      </c>
      <c r="AS27" s="294">
        <v>1059</v>
      </c>
      <c r="AT27" s="294">
        <v>1020</v>
      </c>
      <c r="AU27" s="294">
        <v>1091</v>
      </c>
      <c r="AV27" s="311">
        <v>1054</v>
      </c>
      <c r="AW27" s="83">
        <f t="shared" si="38"/>
        <v>165</v>
      </c>
      <c r="AX27" s="84">
        <f t="shared" si="38"/>
        <v>441</v>
      </c>
      <c r="AY27" s="84">
        <f t="shared" si="38"/>
        <v>237</v>
      </c>
      <c r="AZ27" s="84">
        <f t="shared" si="38"/>
        <v>266</v>
      </c>
      <c r="BA27" s="84">
        <f t="shared" si="38"/>
        <v>-114</v>
      </c>
      <c r="BB27" s="84">
        <f t="shared" si="38"/>
        <v>8</v>
      </c>
      <c r="BC27" s="84">
        <f t="shared" si="38"/>
        <v>48</v>
      </c>
      <c r="BD27" s="84">
        <f t="shared" si="38"/>
        <v>-13</v>
      </c>
      <c r="BE27" s="84">
        <f t="shared" si="38"/>
        <v>-87</v>
      </c>
      <c r="BF27" s="84">
        <f t="shared" si="38"/>
        <v>-154</v>
      </c>
      <c r="BG27" s="84">
        <f t="shared" si="39"/>
        <v>125</v>
      </c>
      <c r="BH27" s="84">
        <f t="shared" si="39"/>
        <v>243</v>
      </c>
      <c r="BI27" s="84">
        <f t="shared" si="39"/>
        <v>-320</v>
      </c>
      <c r="BJ27" s="84">
        <f t="shared" si="39"/>
        <v>-775</v>
      </c>
      <c r="BK27" s="84">
        <f t="shared" si="39"/>
        <v>-321</v>
      </c>
      <c r="BL27" s="244">
        <f t="shared" si="39"/>
        <v>-120</v>
      </c>
      <c r="BM27" s="244">
        <f t="shared" si="39"/>
        <v>145</v>
      </c>
      <c r="BN27" s="244">
        <f t="shared" si="39"/>
        <v>-62</v>
      </c>
      <c r="BO27" s="244">
        <f t="shared" si="39"/>
        <v>-28</v>
      </c>
      <c r="BP27" s="270">
        <f t="shared" si="39"/>
        <v>464</v>
      </c>
      <c r="BQ27" s="270">
        <f t="shared" si="40"/>
        <v>288</v>
      </c>
      <c r="BR27" s="270">
        <f t="shared" si="40"/>
        <v>126</v>
      </c>
      <c r="BS27" s="270">
        <f t="shared" si="40"/>
        <v>289</v>
      </c>
      <c r="BT27" s="270">
        <f t="shared" si="40"/>
        <v>123</v>
      </c>
      <c r="BU27" s="270">
        <f t="shared" si="40"/>
        <v>292</v>
      </c>
      <c r="BV27" s="270">
        <f t="shared" si="40"/>
        <v>154</v>
      </c>
      <c r="BW27" s="270">
        <f t="shared" si="40"/>
        <v>45</v>
      </c>
      <c r="BX27" s="270">
        <f t="shared" si="40"/>
        <v>102</v>
      </c>
      <c r="BY27" s="270">
        <f t="shared" si="40"/>
        <v>-15</v>
      </c>
      <c r="BZ27" s="270">
        <f t="shared" si="40"/>
        <v>213</v>
      </c>
      <c r="CA27" s="270">
        <f t="shared" si="40"/>
        <v>198</v>
      </c>
      <c r="CB27" s="270">
        <f t="shared" si="40"/>
        <v>-321</v>
      </c>
      <c r="CC27" s="270">
        <f t="shared" si="40"/>
        <v>-289</v>
      </c>
      <c r="CD27" s="270">
        <f t="shared" si="40"/>
        <v>-149</v>
      </c>
      <c r="CE27" s="349"/>
      <c r="CF27" s="64">
        <f>IF(ISERROR(GETPIVOTDATA("VALUE",'CSS WK pvt'!$I$2,"DT_FILE",CF$8,"CD_CO",CF$6,"TRIM_CAT",TRIM(B27),"TRIM_LINE",A23))=TRUE,0,GETPIVOTDATA("VALUE",'CSS WK pvt'!$I$2,"DT_FILE",CF$8,"CD_CO",CF$6,"TRIM_CAT",TRIM(B27),"TRIM_LINE",A23))</f>
        <v>1054</v>
      </c>
    </row>
    <row r="28" spans="1:84" s="59" customFormat="1" x14ac:dyDescent="0.3">
      <c r="A28" s="145"/>
      <c r="B28" s="60" t="s">
        <v>41</v>
      </c>
      <c r="C28" s="80">
        <v>314</v>
      </c>
      <c r="D28" s="81">
        <v>303</v>
      </c>
      <c r="E28" s="81">
        <v>250</v>
      </c>
      <c r="F28" s="81">
        <v>216</v>
      </c>
      <c r="G28" s="81">
        <v>224</v>
      </c>
      <c r="H28" s="81">
        <v>187</v>
      </c>
      <c r="I28" s="81">
        <v>180</v>
      </c>
      <c r="J28" s="81">
        <v>216</v>
      </c>
      <c r="K28" s="81">
        <v>311</v>
      </c>
      <c r="L28" s="82">
        <v>282</v>
      </c>
      <c r="M28" s="81">
        <v>250</v>
      </c>
      <c r="N28" s="81">
        <v>281</v>
      </c>
      <c r="O28" s="81">
        <v>320</v>
      </c>
      <c r="P28" s="81">
        <v>328</v>
      </c>
      <c r="Q28" s="81">
        <v>304</v>
      </c>
      <c r="R28" s="81">
        <v>268</v>
      </c>
      <c r="S28" s="81">
        <v>212</v>
      </c>
      <c r="T28" s="81">
        <v>232</v>
      </c>
      <c r="U28" s="201">
        <v>247</v>
      </c>
      <c r="V28" s="201">
        <v>271</v>
      </c>
      <c r="W28" s="201">
        <v>339</v>
      </c>
      <c r="X28" s="82">
        <v>290</v>
      </c>
      <c r="Y28" s="201">
        <v>378</v>
      </c>
      <c r="Z28" s="201">
        <v>358</v>
      </c>
      <c r="AA28" s="201">
        <v>266</v>
      </c>
      <c r="AB28" s="201">
        <v>220</v>
      </c>
      <c r="AC28" s="201">
        <v>213</v>
      </c>
      <c r="AD28" s="201">
        <v>251</v>
      </c>
      <c r="AE28" s="201">
        <v>269</v>
      </c>
      <c r="AF28" s="201">
        <v>221</v>
      </c>
      <c r="AG28" s="201">
        <v>211</v>
      </c>
      <c r="AH28" s="201">
        <v>450</v>
      </c>
      <c r="AI28" s="201">
        <v>463</v>
      </c>
      <c r="AJ28" s="82">
        <v>335</v>
      </c>
      <c r="AK28" s="294">
        <v>424</v>
      </c>
      <c r="AL28" s="294">
        <v>444</v>
      </c>
      <c r="AM28" s="294">
        <v>349</v>
      </c>
      <c r="AN28" s="294">
        <v>289</v>
      </c>
      <c r="AO28" s="294">
        <v>261</v>
      </c>
      <c r="AP28" s="294">
        <v>277</v>
      </c>
      <c r="AQ28" s="64">
        <v>258</v>
      </c>
      <c r="AR28" s="294">
        <v>290</v>
      </c>
      <c r="AS28" s="294">
        <v>294</v>
      </c>
      <c r="AT28" s="294">
        <v>270</v>
      </c>
      <c r="AU28" s="294">
        <v>272</v>
      </c>
      <c r="AV28" s="311">
        <v>294</v>
      </c>
      <c r="AW28" s="83">
        <f t="shared" si="38"/>
        <v>6</v>
      </c>
      <c r="AX28" s="84">
        <f t="shared" si="38"/>
        <v>25</v>
      </c>
      <c r="AY28" s="84">
        <f t="shared" si="38"/>
        <v>54</v>
      </c>
      <c r="AZ28" s="84">
        <f t="shared" si="38"/>
        <v>52</v>
      </c>
      <c r="BA28" s="84">
        <f t="shared" si="38"/>
        <v>-12</v>
      </c>
      <c r="BB28" s="84">
        <f t="shared" si="38"/>
        <v>45</v>
      </c>
      <c r="BC28" s="84">
        <f t="shared" si="38"/>
        <v>67</v>
      </c>
      <c r="BD28" s="84">
        <f t="shared" si="38"/>
        <v>55</v>
      </c>
      <c r="BE28" s="84">
        <f t="shared" si="38"/>
        <v>28</v>
      </c>
      <c r="BF28" s="84">
        <f t="shared" si="38"/>
        <v>8</v>
      </c>
      <c r="BG28" s="84">
        <f t="shared" si="39"/>
        <v>128</v>
      </c>
      <c r="BH28" s="84">
        <f t="shared" si="39"/>
        <v>77</v>
      </c>
      <c r="BI28" s="84">
        <f t="shared" si="39"/>
        <v>-54</v>
      </c>
      <c r="BJ28" s="84">
        <f t="shared" si="39"/>
        <v>-108</v>
      </c>
      <c r="BK28" s="84">
        <f t="shared" si="39"/>
        <v>-91</v>
      </c>
      <c r="BL28" s="244">
        <f t="shared" si="39"/>
        <v>-17</v>
      </c>
      <c r="BM28" s="244">
        <f t="shared" si="39"/>
        <v>57</v>
      </c>
      <c r="BN28" s="244">
        <f t="shared" si="39"/>
        <v>-11</v>
      </c>
      <c r="BO28" s="244">
        <f t="shared" si="39"/>
        <v>-36</v>
      </c>
      <c r="BP28" s="270">
        <f t="shared" si="39"/>
        <v>179</v>
      </c>
      <c r="BQ28" s="270">
        <f t="shared" si="40"/>
        <v>124</v>
      </c>
      <c r="BR28" s="270">
        <f t="shared" si="40"/>
        <v>45</v>
      </c>
      <c r="BS28" s="270">
        <f t="shared" si="40"/>
        <v>46</v>
      </c>
      <c r="BT28" s="270">
        <f t="shared" si="40"/>
        <v>86</v>
      </c>
      <c r="BU28" s="270">
        <f t="shared" si="40"/>
        <v>83</v>
      </c>
      <c r="BV28" s="270">
        <f t="shared" si="40"/>
        <v>69</v>
      </c>
      <c r="BW28" s="270">
        <f t="shared" si="40"/>
        <v>48</v>
      </c>
      <c r="BX28" s="270">
        <f t="shared" si="40"/>
        <v>26</v>
      </c>
      <c r="BY28" s="270">
        <f t="shared" si="40"/>
        <v>-11</v>
      </c>
      <c r="BZ28" s="270">
        <f t="shared" si="40"/>
        <v>69</v>
      </c>
      <c r="CA28" s="270">
        <f t="shared" si="40"/>
        <v>83</v>
      </c>
      <c r="CB28" s="270">
        <f t="shared" si="40"/>
        <v>-180</v>
      </c>
      <c r="CC28" s="270">
        <f t="shared" si="40"/>
        <v>-191</v>
      </c>
      <c r="CD28" s="270">
        <f t="shared" si="40"/>
        <v>-41</v>
      </c>
      <c r="CE28" s="349"/>
      <c r="CF28" s="64">
        <f>IF(ISERROR(GETPIVOTDATA("VALUE",'CSS WK pvt'!$I$2,"DT_FILE",CF$8,"CD_CO",CF$6,"TRIM_CAT",TRIM(B28),"TRIM_LINE",A23))=TRUE,0,GETPIVOTDATA("VALUE",'CSS WK pvt'!$I$2,"DT_FILE",CF$8,"CD_CO",CF$6,"TRIM_CAT",TRIM(B28),"TRIM_LINE",A23))</f>
        <v>294</v>
      </c>
    </row>
    <row r="29" spans="1:84" s="73" customFormat="1" x14ac:dyDescent="0.3">
      <c r="A29" s="149"/>
      <c r="B29" s="60" t="s">
        <v>42</v>
      </c>
      <c r="C29" s="137">
        <f t="shared" ref="C29:Q29" si="41">SUM(C24:C28)</f>
        <v>98740</v>
      </c>
      <c r="D29" s="138">
        <f t="shared" si="41"/>
        <v>107457</v>
      </c>
      <c r="E29" s="138">
        <f t="shared" si="41"/>
        <v>93920</v>
      </c>
      <c r="F29" s="138">
        <f t="shared" si="41"/>
        <v>86088</v>
      </c>
      <c r="G29" s="138">
        <f t="shared" si="41"/>
        <v>98943</v>
      </c>
      <c r="H29" s="138">
        <f t="shared" si="41"/>
        <v>106032</v>
      </c>
      <c r="I29" s="138">
        <f t="shared" si="41"/>
        <v>116064</v>
      </c>
      <c r="J29" s="138">
        <f t="shared" si="41"/>
        <v>109864</v>
      </c>
      <c r="K29" s="138">
        <f t="shared" si="41"/>
        <v>114478</v>
      </c>
      <c r="L29" s="139">
        <f t="shared" si="41"/>
        <v>116263</v>
      </c>
      <c r="M29" s="138">
        <f t="shared" si="41"/>
        <v>102397</v>
      </c>
      <c r="N29" s="138">
        <f t="shared" si="41"/>
        <v>119324</v>
      </c>
      <c r="O29" s="138">
        <f t="shared" si="41"/>
        <v>122046</v>
      </c>
      <c r="P29" s="138">
        <f t="shared" si="41"/>
        <v>110372</v>
      </c>
      <c r="Q29" s="138">
        <f t="shared" si="41"/>
        <v>92504</v>
      </c>
      <c r="R29" s="138">
        <v>88035</v>
      </c>
      <c r="S29" s="138">
        <v>90738</v>
      </c>
      <c r="T29" s="138">
        <v>95653</v>
      </c>
      <c r="U29" s="202">
        <v>104784</v>
      </c>
      <c r="V29" s="202">
        <v>94363</v>
      </c>
      <c r="W29" s="202">
        <f>SUM(W24+W25+W26+W27+W28)</f>
        <v>96728</v>
      </c>
      <c r="X29" s="139">
        <f>SUM(X24+X25+X26+X27+X28)</f>
        <v>98034</v>
      </c>
      <c r="Y29" s="202">
        <v>85953</v>
      </c>
      <c r="Z29" s="202">
        <v>99543</v>
      </c>
      <c r="AA29" s="202">
        <v>85255</v>
      </c>
      <c r="AB29" s="202">
        <v>86881</v>
      </c>
      <c r="AC29" s="202">
        <v>82870</v>
      </c>
      <c r="AD29" s="202">
        <v>88221</v>
      </c>
      <c r="AE29" s="202">
        <v>91512</v>
      </c>
      <c r="AF29" s="202">
        <v>93608</v>
      </c>
      <c r="AG29" s="202">
        <v>97234</v>
      </c>
      <c r="AH29" s="202">
        <v>108797</v>
      </c>
      <c r="AI29" s="202">
        <v>95291</v>
      </c>
      <c r="AJ29" s="139">
        <v>96209</v>
      </c>
      <c r="AK29" s="295">
        <v>105175</v>
      </c>
      <c r="AL29" s="295">
        <v>106557</v>
      </c>
      <c r="AM29" s="295">
        <v>99887</v>
      </c>
      <c r="AN29" s="295">
        <v>93700</v>
      </c>
      <c r="AO29" s="295">
        <v>91909</v>
      </c>
      <c r="AP29" s="295">
        <v>91094</v>
      </c>
      <c r="AQ29" s="85">
        <v>95762</v>
      </c>
      <c r="AR29" s="295">
        <v>98027</v>
      </c>
      <c r="AS29" s="295">
        <v>115532</v>
      </c>
      <c r="AT29" s="295">
        <v>102541</v>
      </c>
      <c r="AU29" s="295">
        <v>89455</v>
      </c>
      <c r="AV29" s="312">
        <v>96554</v>
      </c>
      <c r="AW29" s="85">
        <f t="shared" ref="AW29:BA29" si="42">SUM(AW24:AW28)</f>
        <v>23306</v>
      </c>
      <c r="AX29" s="140">
        <f t="shared" si="42"/>
        <v>2915</v>
      </c>
      <c r="AY29" s="140">
        <f t="shared" si="42"/>
        <v>-1416</v>
      </c>
      <c r="AZ29" s="140">
        <f t="shared" si="42"/>
        <v>1947</v>
      </c>
      <c r="BA29" s="140">
        <f t="shared" si="42"/>
        <v>-8205</v>
      </c>
      <c r="BB29" s="140">
        <f t="shared" ref="BB29:BJ29" si="43">SUM(BB24:BB28)</f>
        <v>-10379</v>
      </c>
      <c r="BC29" s="140">
        <f t="shared" si="43"/>
        <v>-11280</v>
      </c>
      <c r="BD29" s="140">
        <f t="shared" si="43"/>
        <v>-15501</v>
      </c>
      <c r="BE29" s="140">
        <f t="shared" si="43"/>
        <v>-17750</v>
      </c>
      <c r="BF29" s="140">
        <f t="shared" si="43"/>
        <v>-18229</v>
      </c>
      <c r="BG29" s="140">
        <f t="shared" si="43"/>
        <v>-16444</v>
      </c>
      <c r="BH29" s="140">
        <f t="shared" si="43"/>
        <v>-19781</v>
      </c>
      <c r="BI29" s="140">
        <f t="shared" si="43"/>
        <v>-36791</v>
      </c>
      <c r="BJ29" s="140">
        <f t="shared" si="43"/>
        <v>-23491</v>
      </c>
      <c r="BK29" s="140">
        <f t="shared" ref="BK29:BL29" si="44">SUM(BK24:BK28)</f>
        <v>-9634</v>
      </c>
      <c r="BL29" s="245">
        <f t="shared" si="44"/>
        <v>186</v>
      </c>
      <c r="BM29" s="245">
        <f t="shared" ref="BM29:BN29" si="45">SUM(BM24:BM28)</f>
        <v>774</v>
      </c>
      <c r="BN29" s="245">
        <f t="shared" si="45"/>
        <v>-2045</v>
      </c>
      <c r="BO29" s="245">
        <f t="shared" ref="BO29:BP29" si="46">SUM(BO24:BO28)</f>
        <v>-7550</v>
      </c>
      <c r="BP29" s="271">
        <f t="shared" si="46"/>
        <v>14434</v>
      </c>
      <c r="BQ29" s="271">
        <f t="shared" ref="BQ29:BS29" si="47">SUM(BQ24:BQ28)</f>
        <v>-1437</v>
      </c>
      <c r="BR29" s="271">
        <f t="shared" si="47"/>
        <v>-1825</v>
      </c>
      <c r="BS29" s="271">
        <f t="shared" si="47"/>
        <v>19222</v>
      </c>
      <c r="BT29" s="271">
        <f t="shared" ref="BT29:BU29" si="48">SUM(BT24:BT28)</f>
        <v>7014</v>
      </c>
      <c r="BU29" s="271">
        <f t="shared" si="48"/>
        <v>14632</v>
      </c>
      <c r="BV29" s="271">
        <f t="shared" ref="BV29" si="49">SUM(BV24:BV28)</f>
        <v>6819</v>
      </c>
      <c r="BW29" s="271">
        <f t="shared" ref="BW29" si="50">SUM(BW24:BW28)</f>
        <v>9039</v>
      </c>
      <c r="BX29" s="271">
        <f t="shared" ref="BX29" si="51">SUM(BX24:BX28)</f>
        <v>2873</v>
      </c>
      <c r="BY29" s="271">
        <f t="shared" ref="BY29" si="52">SUM(BY24:BY28)</f>
        <v>4250</v>
      </c>
      <c r="BZ29" s="271">
        <f t="shared" ref="BZ29" si="53">SUM(BZ24:BZ28)</f>
        <v>4419</v>
      </c>
      <c r="CA29" s="271">
        <f t="shared" ref="CA29" si="54">SUM(CA24:CA28)</f>
        <v>18298</v>
      </c>
      <c r="CB29" s="271">
        <f t="shared" ref="CB29:CD29" si="55">SUM(CB24:CB28)</f>
        <v>-6256</v>
      </c>
      <c r="CC29" s="271">
        <f t="shared" ref="CC29:CD29" si="56">SUM(CC24:CC28)</f>
        <v>-5836</v>
      </c>
      <c r="CD29" s="271">
        <f t="shared" si="56"/>
        <v>345</v>
      </c>
      <c r="CE29" s="350"/>
      <c r="CF29" s="85">
        <f>SUM(CF24:CF28)</f>
        <v>96554</v>
      </c>
    </row>
    <row r="30" spans="1:84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349"/>
      <c r="CF30" s="90"/>
    </row>
    <row r="31" spans="1:84" s="59" customFormat="1" x14ac:dyDescent="0.3">
      <c r="A31" s="147"/>
      <c r="B31" s="60" t="s">
        <v>37</v>
      </c>
      <c r="C31" s="80">
        <v>26299</v>
      </c>
      <c r="D31" s="81">
        <v>27624</v>
      </c>
      <c r="E31" s="81">
        <v>30010</v>
      </c>
      <c r="F31" s="81">
        <v>27891</v>
      </c>
      <c r="G31" s="81">
        <v>24752</v>
      </c>
      <c r="H31" s="81">
        <v>26854</v>
      </c>
      <c r="I31" s="81">
        <v>29835</v>
      </c>
      <c r="J31" s="81">
        <v>35870</v>
      </c>
      <c r="K31" s="81">
        <v>35917</v>
      </c>
      <c r="L31" s="82">
        <v>30421</v>
      </c>
      <c r="M31" s="81">
        <v>31434</v>
      </c>
      <c r="N31" s="81">
        <v>28679</v>
      </c>
      <c r="O31" s="81">
        <v>38739</v>
      </c>
      <c r="P31" s="81">
        <v>43660</v>
      </c>
      <c r="Q31" s="81">
        <v>34553</v>
      </c>
      <c r="R31" s="81">
        <v>30348</v>
      </c>
      <c r="S31" s="81">
        <v>25686</v>
      </c>
      <c r="T31" s="81">
        <v>25721</v>
      </c>
      <c r="U31" s="201">
        <v>31108</v>
      </c>
      <c r="V31" s="201">
        <v>38846</v>
      </c>
      <c r="W31" s="201">
        <v>34266</v>
      </c>
      <c r="X31" s="82">
        <v>27508</v>
      </c>
      <c r="Y31" s="201">
        <v>22449</v>
      </c>
      <c r="Z31" s="201">
        <v>22875</v>
      </c>
      <c r="AA31" s="201">
        <v>26564</v>
      </c>
      <c r="AB31" s="201">
        <v>26104</v>
      </c>
      <c r="AC31" s="201">
        <v>22513</v>
      </c>
      <c r="AD31" s="201">
        <v>21667</v>
      </c>
      <c r="AE31" s="201">
        <v>18822</v>
      </c>
      <c r="AF31" s="201">
        <v>20388</v>
      </c>
      <c r="AG31" s="201">
        <v>24626</v>
      </c>
      <c r="AH31" s="201">
        <v>28247</v>
      </c>
      <c r="AI31" s="201">
        <v>33743</v>
      </c>
      <c r="AJ31" s="82">
        <v>27758</v>
      </c>
      <c r="AK31" s="294">
        <v>23138</v>
      </c>
      <c r="AL31" s="294">
        <v>24423</v>
      </c>
      <c r="AM31" s="294">
        <v>24901</v>
      </c>
      <c r="AN31" s="294">
        <v>26842</v>
      </c>
      <c r="AO31" s="294">
        <v>25963</v>
      </c>
      <c r="AP31" s="294">
        <v>26277</v>
      </c>
      <c r="AQ31" s="64">
        <v>22417</v>
      </c>
      <c r="AR31" s="294">
        <v>22933</v>
      </c>
      <c r="AS31" s="294">
        <v>24481</v>
      </c>
      <c r="AT31" s="294">
        <v>30702</v>
      </c>
      <c r="AU31" s="294">
        <v>29108</v>
      </c>
      <c r="AV31" s="311">
        <v>24742</v>
      </c>
      <c r="AW31" s="83">
        <f t="shared" ref="AW31:BF35" si="57">O31-C31</f>
        <v>12440</v>
      </c>
      <c r="AX31" s="84">
        <f t="shared" si="57"/>
        <v>16036</v>
      </c>
      <c r="AY31" s="84">
        <f t="shared" si="57"/>
        <v>4543</v>
      </c>
      <c r="AZ31" s="84">
        <f t="shared" si="57"/>
        <v>2457</v>
      </c>
      <c r="BA31" s="84">
        <f t="shared" si="57"/>
        <v>934</v>
      </c>
      <c r="BB31" s="84">
        <f t="shared" si="57"/>
        <v>-1133</v>
      </c>
      <c r="BC31" s="84">
        <f t="shared" si="57"/>
        <v>1273</v>
      </c>
      <c r="BD31" s="84">
        <f t="shared" si="57"/>
        <v>2976</v>
      </c>
      <c r="BE31" s="84">
        <f t="shared" si="57"/>
        <v>-1651</v>
      </c>
      <c r="BF31" s="84">
        <f t="shared" si="57"/>
        <v>-2913</v>
      </c>
      <c r="BG31" s="84">
        <f t="shared" ref="BG31:BP35" si="58">Y31-M31</f>
        <v>-8985</v>
      </c>
      <c r="BH31" s="84">
        <f t="shared" si="58"/>
        <v>-5804</v>
      </c>
      <c r="BI31" s="84">
        <f t="shared" si="58"/>
        <v>-12175</v>
      </c>
      <c r="BJ31" s="84">
        <f t="shared" si="58"/>
        <v>-17556</v>
      </c>
      <c r="BK31" s="84">
        <f t="shared" si="58"/>
        <v>-12040</v>
      </c>
      <c r="BL31" s="244">
        <f t="shared" si="58"/>
        <v>-8681</v>
      </c>
      <c r="BM31" s="244">
        <f t="shared" si="58"/>
        <v>-6864</v>
      </c>
      <c r="BN31" s="244">
        <f t="shared" si="58"/>
        <v>-5333</v>
      </c>
      <c r="BO31" s="244">
        <f t="shared" si="58"/>
        <v>-6482</v>
      </c>
      <c r="BP31" s="270">
        <f t="shared" si="58"/>
        <v>-10599</v>
      </c>
      <c r="BQ31" s="270">
        <f t="shared" ref="BQ31:CD35" si="59">AI31-W31</f>
        <v>-523</v>
      </c>
      <c r="BR31" s="270">
        <f t="shared" si="59"/>
        <v>250</v>
      </c>
      <c r="BS31" s="270">
        <f t="shared" si="59"/>
        <v>689</v>
      </c>
      <c r="BT31" s="270">
        <f t="shared" si="59"/>
        <v>1548</v>
      </c>
      <c r="BU31" s="270">
        <f t="shared" si="59"/>
        <v>-1663</v>
      </c>
      <c r="BV31" s="270">
        <f t="shared" si="59"/>
        <v>738</v>
      </c>
      <c r="BW31" s="270">
        <f t="shared" si="59"/>
        <v>3450</v>
      </c>
      <c r="BX31" s="270">
        <f t="shared" si="59"/>
        <v>4610</v>
      </c>
      <c r="BY31" s="270">
        <f t="shared" si="59"/>
        <v>3595</v>
      </c>
      <c r="BZ31" s="270">
        <f t="shared" si="59"/>
        <v>2545</v>
      </c>
      <c r="CA31" s="270">
        <f t="shared" si="59"/>
        <v>-145</v>
      </c>
      <c r="CB31" s="270">
        <f t="shared" si="59"/>
        <v>2455</v>
      </c>
      <c r="CC31" s="270">
        <f t="shared" si="59"/>
        <v>-4635</v>
      </c>
      <c r="CD31" s="270">
        <f t="shared" si="59"/>
        <v>-3016</v>
      </c>
      <c r="CE31" s="349"/>
      <c r="CF31" s="64">
        <f>IF(ISERROR(GETPIVOTDATA("VALUE",'CSS WK pvt'!$I$2,"DT_FILE",CF$8,"CD_CO",CF$6,"TRIM_CAT",TRIM(B31),"TRIM_LINE",A30))=TRUE,0,GETPIVOTDATA("VALUE",'CSS WK pvt'!$I$2,"DT_FILE",CF$8,"CD_CO",CF$6,"TRIM_CAT",TRIM(B31),"TRIM_LINE",A30))</f>
        <v>24742</v>
      </c>
    </row>
    <row r="32" spans="1:84" s="59" customFormat="1" x14ac:dyDescent="0.3">
      <c r="A32" s="147"/>
      <c r="B32" s="60" t="s">
        <v>38</v>
      </c>
      <c r="C32" s="80">
        <v>6377</v>
      </c>
      <c r="D32" s="81">
        <v>6215</v>
      </c>
      <c r="E32" s="81">
        <v>6435</v>
      </c>
      <c r="F32" s="81">
        <v>6384</v>
      </c>
      <c r="G32" s="81">
        <v>5711</v>
      </c>
      <c r="H32" s="81">
        <v>6215</v>
      </c>
      <c r="I32" s="81">
        <v>6942</v>
      </c>
      <c r="J32" s="81">
        <v>7988</v>
      </c>
      <c r="K32" s="81">
        <v>8029</v>
      </c>
      <c r="L32" s="82">
        <v>6929</v>
      </c>
      <c r="M32" s="81">
        <v>6836</v>
      </c>
      <c r="N32" s="81">
        <v>6482</v>
      </c>
      <c r="O32" s="81">
        <v>6892</v>
      </c>
      <c r="P32" s="81">
        <v>7462</v>
      </c>
      <c r="Q32" s="81">
        <v>5960</v>
      </c>
      <c r="R32" s="81">
        <v>5117</v>
      </c>
      <c r="S32" s="81">
        <v>5367</v>
      </c>
      <c r="T32" s="81">
        <v>5103</v>
      </c>
      <c r="U32" s="201">
        <v>5814</v>
      </c>
      <c r="V32" s="201">
        <v>7033</v>
      </c>
      <c r="W32" s="201">
        <v>6368</v>
      </c>
      <c r="X32" s="82">
        <v>5591</v>
      </c>
      <c r="Y32" s="201">
        <v>4588</v>
      </c>
      <c r="Z32" s="201">
        <v>4902</v>
      </c>
      <c r="AA32" s="201">
        <v>5797</v>
      </c>
      <c r="AB32" s="201">
        <v>5229</v>
      </c>
      <c r="AC32" s="201">
        <v>4942</v>
      </c>
      <c r="AD32" s="201">
        <v>4899</v>
      </c>
      <c r="AE32" s="201">
        <v>4478</v>
      </c>
      <c r="AF32" s="201">
        <v>4662</v>
      </c>
      <c r="AG32" s="201">
        <v>5312</v>
      </c>
      <c r="AH32" s="201">
        <v>5311</v>
      </c>
      <c r="AI32" s="201">
        <v>4483</v>
      </c>
      <c r="AJ32" s="82">
        <v>4585</v>
      </c>
      <c r="AK32" s="294">
        <v>4034</v>
      </c>
      <c r="AL32" s="294">
        <v>4820</v>
      </c>
      <c r="AM32" s="294">
        <v>4660</v>
      </c>
      <c r="AN32" s="294">
        <v>5910</v>
      </c>
      <c r="AO32" s="294">
        <v>5863</v>
      </c>
      <c r="AP32" s="294">
        <v>5788</v>
      </c>
      <c r="AQ32" s="64">
        <v>5222</v>
      </c>
      <c r="AR32" s="294">
        <v>5188</v>
      </c>
      <c r="AS32" s="294">
        <v>6174</v>
      </c>
      <c r="AT32" s="294">
        <v>7527</v>
      </c>
      <c r="AU32" s="294">
        <v>7032</v>
      </c>
      <c r="AV32" s="311">
        <v>5829</v>
      </c>
      <c r="AW32" s="83">
        <f t="shared" si="57"/>
        <v>515</v>
      </c>
      <c r="AX32" s="84">
        <f t="shared" si="57"/>
        <v>1247</v>
      </c>
      <c r="AY32" s="84">
        <f t="shared" si="57"/>
        <v>-475</v>
      </c>
      <c r="AZ32" s="84">
        <f t="shared" si="57"/>
        <v>-1267</v>
      </c>
      <c r="BA32" s="84">
        <f t="shared" si="57"/>
        <v>-344</v>
      </c>
      <c r="BB32" s="84">
        <f t="shared" si="57"/>
        <v>-1112</v>
      </c>
      <c r="BC32" s="84">
        <f t="shared" si="57"/>
        <v>-1128</v>
      </c>
      <c r="BD32" s="84">
        <f t="shared" si="57"/>
        <v>-955</v>
      </c>
      <c r="BE32" s="84">
        <f t="shared" si="57"/>
        <v>-1661</v>
      </c>
      <c r="BF32" s="84">
        <f t="shared" si="57"/>
        <v>-1338</v>
      </c>
      <c r="BG32" s="84">
        <f t="shared" si="58"/>
        <v>-2248</v>
      </c>
      <c r="BH32" s="84">
        <f t="shared" si="58"/>
        <v>-1580</v>
      </c>
      <c r="BI32" s="84">
        <f t="shared" si="58"/>
        <v>-1095</v>
      </c>
      <c r="BJ32" s="84">
        <f t="shared" si="58"/>
        <v>-2233</v>
      </c>
      <c r="BK32" s="84">
        <f t="shared" si="58"/>
        <v>-1018</v>
      </c>
      <c r="BL32" s="244">
        <f t="shared" si="58"/>
        <v>-218</v>
      </c>
      <c r="BM32" s="244">
        <f t="shared" si="58"/>
        <v>-889</v>
      </c>
      <c r="BN32" s="244">
        <f t="shared" si="58"/>
        <v>-441</v>
      </c>
      <c r="BO32" s="244">
        <f t="shared" si="58"/>
        <v>-502</v>
      </c>
      <c r="BP32" s="270">
        <f t="shared" si="58"/>
        <v>-1722</v>
      </c>
      <c r="BQ32" s="270">
        <f t="shared" si="59"/>
        <v>-1885</v>
      </c>
      <c r="BR32" s="270">
        <f t="shared" si="59"/>
        <v>-1006</v>
      </c>
      <c r="BS32" s="270">
        <f t="shared" si="59"/>
        <v>-554</v>
      </c>
      <c r="BT32" s="270">
        <f t="shared" si="59"/>
        <v>-82</v>
      </c>
      <c r="BU32" s="270">
        <f t="shared" si="59"/>
        <v>-1137</v>
      </c>
      <c r="BV32" s="270">
        <f t="shared" si="59"/>
        <v>681</v>
      </c>
      <c r="BW32" s="270">
        <f t="shared" si="59"/>
        <v>921</v>
      </c>
      <c r="BX32" s="270">
        <f t="shared" si="59"/>
        <v>889</v>
      </c>
      <c r="BY32" s="270">
        <f t="shared" si="59"/>
        <v>744</v>
      </c>
      <c r="BZ32" s="270">
        <f t="shared" si="59"/>
        <v>526</v>
      </c>
      <c r="CA32" s="270">
        <f t="shared" si="59"/>
        <v>862</v>
      </c>
      <c r="CB32" s="270">
        <f t="shared" si="59"/>
        <v>2216</v>
      </c>
      <c r="CC32" s="270">
        <f t="shared" si="59"/>
        <v>2549</v>
      </c>
      <c r="CD32" s="270">
        <f t="shared" si="59"/>
        <v>1244</v>
      </c>
      <c r="CE32" s="349"/>
      <c r="CF32" s="64">
        <f>IF(ISERROR(GETPIVOTDATA("VALUE",'CSS WK pvt'!$I$2,"DT_FILE",CF$8,"CD_CO",CF$6,"TRIM_CAT",TRIM(B32),"TRIM_LINE",A30))=TRUE,0,GETPIVOTDATA("VALUE",'CSS WK pvt'!$I$2,"DT_FILE",CF$8,"CD_CO",CF$6,"TRIM_CAT",TRIM(B32),"TRIM_LINE",A30))</f>
        <v>5829</v>
      </c>
    </row>
    <row r="33" spans="1:84" s="59" customFormat="1" x14ac:dyDescent="0.3">
      <c r="A33" s="147"/>
      <c r="B33" s="60" t="s">
        <v>39</v>
      </c>
      <c r="C33" s="80">
        <v>4299</v>
      </c>
      <c r="D33" s="81">
        <v>5887</v>
      </c>
      <c r="E33" s="81">
        <v>5210</v>
      </c>
      <c r="F33" s="81">
        <v>4939</v>
      </c>
      <c r="G33" s="81">
        <v>3940</v>
      </c>
      <c r="H33" s="81">
        <v>5373</v>
      </c>
      <c r="I33" s="81">
        <v>4586</v>
      </c>
      <c r="J33" s="81">
        <v>4890</v>
      </c>
      <c r="K33" s="81">
        <v>5398</v>
      </c>
      <c r="L33" s="82">
        <v>5652</v>
      </c>
      <c r="M33" s="81">
        <v>5619</v>
      </c>
      <c r="N33" s="81">
        <v>4620</v>
      </c>
      <c r="O33" s="81">
        <v>5539</v>
      </c>
      <c r="P33" s="81">
        <v>8540</v>
      </c>
      <c r="Q33" s="81">
        <v>6492</v>
      </c>
      <c r="R33" s="81">
        <v>4892</v>
      </c>
      <c r="S33" s="81">
        <v>4576</v>
      </c>
      <c r="T33" s="81">
        <v>5238</v>
      </c>
      <c r="U33" s="201">
        <v>3980</v>
      </c>
      <c r="V33" s="201">
        <v>4630</v>
      </c>
      <c r="W33" s="201">
        <v>5071</v>
      </c>
      <c r="X33" s="82">
        <v>5149</v>
      </c>
      <c r="Y33" s="201">
        <v>4636</v>
      </c>
      <c r="Z33" s="201">
        <v>4379</v>
      </c>
      <c r="AA33" s="201">
        <v>4709</v>
      </c>
      <c r="AB33" s="201">
        <v>4500</v>
      </c>
      <c r="AC33" s="201">
        <v>4667</v>
      </c>
      <c r="AD33" s="201">
        <v>4934</v>
      </c>
      <c r="AE33" s="201">
        <v>4768</v>
      </c>
      <c r="AF33" s="201">
        <v>3751</v>
      </c>
      <c r="AG33" s="201">
        <v>4494</v>
      </c>
      <c r="AH33" s="201">
        <v>6492</v>
      </c>
      <c r="AI33" s="201">
        <v>7489</v>
      </c>
      <c r="AJ33" s="82">
        <v>6602</v>
      </c>
      <c r="AK33" s="294">
        <v>5888</v>
      </c>
      <c r="AL33" s="294">
        <v>5625</v>
      </c>
      <c r="AM33" s="294">
        <v>7446</v>
      </c>
      <c r="AN33" s="294">
        <v>6928</v>
      </c>
      <c r="AO33" s="294">
        <v>6013</v>
      </c>
      <c r="AP33" s="294">
        <v>6282</v>
      </c>
      <c r="AQ33" s="64">
        <v>6046</v>
      </c>
      <c r="AR33" s="294">
        <v>6306</v>
      </c>
      <c r="AS33" s="294">
        <v>5779</v>
      </c>
      <c r="AT33" s="294">
        <v>6203</v>
      </c>
      <c r="AU33" s="294">
        <v>5642</v>
      </c>
      <c r="AV33" s="311">
        <v>5391</v>
      </c>
      <c r="AW33" s="83">
        <f t="shared" si="57"/>
        <v>1240</v>
      </c>
      <c r="AX33" s="84">
        <f t="shared" si="57"/>
        <v>2653</v>
      </c>
      <c r="AY33" s="84">
        <f t="shared" si="57"/>
        <v>1282</v>
      </c>
      <c r="AZ33" s="84">
        <f t="shared" si="57"/>
        <v>-47</v>
      </c>
      <c r="BA33" s="84">
        <f t="shared" si="57"/>
        <v>636</v>
      </c>
      <c r="BB33" s="84">
        <f t="shared" si="57"/>
        <v>-135</v>
      </c>
      <c r="BC33" s="84">
        <f t="shared" si="57"/>
        <v>-606</v>
      </c>
      <c r="BD33" s="84">
        <f t="shared" si="57"/>
        <v>-260</v>
      </c>
      <c r="BE33" s="84">
        <f t="shared" si="57"/>
        <v>-327</v>
      </c>
      <c r="BF33" s="84">
        <f t="shared" si="57"/>
        <v>-503</v>
      </c>
      <c r="BG33" s="84">
        <f t="shared" si="58"/>
        <v>-983</v>
      </c>
      <c r="BH33" s="84">
        <f t="shared" si="58"/>
        <v>-241</v>
      </c>
      <c r="BI33" s="84">
        <f t="shared" si="58"/>
        <v>-830</v>
      </c>
      <c r="BJ33" s="84">
        <f t="shared" si="58"/>
        <v>-4040</v>
      </c>
      <c r="BK33" s="84">
        <f t="shared" si="58"/>
        <v>-1825</v>
      </c>
      <c r="BL33" s="244">
        <f t="shared" si="58"/>
        <v>42</v>
      </c>
      <c r="BM33" s="244">
        <f t="shared" si="58"/>
        <v>192</v>
      </c>
      <c r="BN33" s="244">
        <f t="shared" si="58"/>
        <v>-1487</v>
      </c>
      <c r="BO33" s="244">
        <f t="shared" si="58"/>
        <v>514</v>
      </c>
      <c r="BP33" s="270">
        <f t="shared" si="58"/>
        <v>1862</v>
      </c>
      <c r="BQ33" s="270">
        <f t="shared" si="59"/>
        <v>2418</v>
      </c>
      <c r="BR33" s="270">
        <f t="shared" si="59"/>
        <v>1453</v>
      </c>
      <c r="BS33" s="270">
        <f t="shared" si="59"/>
        <v>1252</v>
      </c>
      <c r="BT33" s="270">
        <f t="shared" si="59"/>
        <v>1246</v>
      </c>
      <c r="BU33" s="270">
        <f t="shared" si="59"/>
        <v>2737</v>
      </c>
      <c r="BV33" s="270">
        <f t="shared" si="59"/>
        <v>2428</v>
      </c>
      <c r="BW33" s="270">
        <f t="shared" si="59"/>
        <v>1346</v>
      </c>
      <c r="BX33" s="270">
        <f t="shared" si="59"/>
        <v>1348</v>
      </c>
      <c r="BY33" s="270">
        <f t="shared" si="59"/>
        <v>1278</v>
      </c>
      <c r="BZ33" s="270">
        <f t="shared" si="59"/>
        <v>2555</v>
      </c>
      <c r="CA33" s="270">
        <f t="shared" si="59"/>
        <v>1285</v>
      </c>
      <c r="CB33" s="270">
        <f t="shared" si="59"/>
        <v>-289</v>
      </c>
      <c r="CC33" s="270">
        <f t="shared" si="59"/>
        <v>-1847</v>
      </c>
      <c r="CD33" s="270">
        <f t="shared" si="59"/>
        <v>-1211</v>
      </c>
      <c r="CE33" s="349"/>
      <c r="CF33" s="64">
        <f>IF(ISERROR(GETPIVOTDATA("VALUE",'CSS WK pvt'!$I$2,"DT_FILE",CF$8,"CD_CO",CF$6,"TRIM_CAT",TRIM(B33),"TRIM_LINE",A30))=TRUE,0,GETPIVOTDATA("VALUE",'CSS WK pvt'!$I$2,"DT_FILE",CF$8,"CD_CO",CF$6,"TRIM_CAT",TRIM(B33),"TRIM_LINE",A30))</f>
        <v>5391</v>
      </c>
    </row>
    <row r="34" spans="1:84" s="59" customFormat="1" x14ac:dyDescent="0.3">
      <c r="A34" s="147"/>
      <c r="B34" s="60" t="s">
        <v>40</v>
      </c>
      <c r="C34" s="80">
        <v>259</v>
      </c>
      <c r="D34" s="81">
        <v>339</v>
      </c>
      <c r="E34" s="81">
        <v>277</v>
      </c>
      <c r="F34" s="81">
        <v>258</v>
      </c>
      <c r="G34" s="81">
        <v>216</v>
      </c>
      <c r="H34" s="81">
        <v>317</v>
      </c>
      <c r="I34" s="81">
        <v>247</v>
      </c>
      <c r="J34" s="81">
        <v>276</v>
      </c>
      <c r="K34" s="81">
        <v>312</v>
      </c>
      <c r="L34" s="82">
        <v>358</v>
      </c>
      <c r="M34" s="81">
        <v>366</v>
      </c>
      <c r="N34" s="81">
        <v>236</v>
      </c>
      <c r="O34" s="81">
        <v>305</v>
      </c>
      <c r="P34" s="81">
        <v>581</v>
      </c>
      <c r="Q34" s="81">
        <v>552</v>
      </c>
      <c r="R34" s="81">
        <v>385</v>
      </c>
      <c r="S34" s="81">
        <v>271</v>
      </c>
      <c r="T34" s="81">
        <v>269</v>
      </c>
      <c r="U34" s="201">
        <v>246</v>
      </c>
      <c r="V34" s="201">
        <v>273</v>
      </c>
      <c r="W34" s="201">
        <v>294</v>
      </c>
      <c r="X34" s="82">
        <v>289</v>
      </c>
      <c r="Y34" s="201">
        <v>316</v>
      </c>
      <c r="Z34" s="201">
        <v>310</v>
      </c>
      <c r="AA34" s="201">
        <v>312</v>
      </c>
      <c r="AB34" s="201">
        <v>278</v>
      </c>
      <c r="AC34" s="201">
        <v>230</v>
      </c>
      <c r="AD34" s="201">
        <v>259</v>
      </c>
      <c r="AE34" s="201">
        <v>279</v>
      </c>
      <c r="AF34" s="201">
        <v>229</v>
      </c>
      <c r="AG34" s="201">
        <v>263</v>
      </c>
      <c r="AH34" s="201">
        <v>322</v>
      </c>
      <c r="AI34" s="201">
        <v>516</v>
      </c>
      <c r="AJ34" s="82">
        <v>402</v>
      </c>
      <c r="AK34" s="294">
        <v>436</v>
      </c>
      <c r="AL34" s="294">
        <v>381</v>
      </c>
      <c r="AM34" s="294">
        <v>470</v>
      </c>
      <c r="AN34" s="294">
        <v>367</v>
      </c>
      <c r="AO34" s="294">
        <v>349</v>
      </c>
      <c r="AP34" s="294">
        <v>299</v>
      </c>
      <c r="AQ34" s="64">
        <v>308</v>
      </c>
      <c r="AR34" s="294">
        <v>295</v>
      </c>
      <c r="AS34" s="294">
        <v>279</v>
      </c>
      <c r="AT34" s="294">
        <v>326</v>
      </c>
      <c r="AU34" s="294">
        <v>394</v>
      </c>
      <c r="AV34" s="311">
        <v>369</v>
      </c>
      <c r="AW34" s="83">
        <f t="shared" si="57"/>
        <v>46</v>
      </c>
      <c r="AX34" s="84">
        <f t="shared" si="57"/>
        <v>242</v>
      </c>
      <c r="AY34" s="84">
        <f t="shared" si="57"/>
        <v>275</v>
      </c>
      <c r="AZ34" s="84">
        <f t="shared" si="57"/>
        <v>127</v>
      </c>
      <c r="BA34" s="84">
        <f t="shared" si="57"/>
        <v>55</v>
      </c>
      <c r="BB34" s="84">
        <f t="shared" si="57"/>
        <v>-48</v>
      </c>
      <c r="BC34" s="84">
        <f t="shared" si="57"/>
        <v>-1</v>
      </c>
      <c r="BD34" s="84">
        <f t="shared" si="57"/>
        <v>-3</v>
      </c>
      <c r="BE34" s="84">
        <f t="shared" si="57"/>
        <v>-18</v>
      </c>
      <c r="BF34" s="84">
        <f t="shared" si="57"/>
        <v>-69</v>
      </c>
      <c r="BG34" s="84">
        <f t="shared" si="58"/>
        <v>-50</v>
      </c>
      <c r="BH34" s="84">
        <f t="shared" si="58"/>
        <v>74</v>
      </c>
      <c r="BI34" s="84">
        <f t="shared" si="58"/>
        <v>7</v>
      </c>
      <c r="BJ34" s="84">
        <f t="shared" si="58"/>
        <v>-303</v>
      </c>
      <c r="BK34" s="84">
        <f t="shared" si="58"/>
        <v>-322</v>
      </c>
      <c r="BL34" s="244">
        <f t="shared" si="58"/>
        <v>-126</v>
      </c>
      <c r="BM34" s="244">
        <f t="shared" si="58"/>
        <v>8</v>
      </c>
      <c r="BN34" s="244">
        <f t="shared" si="58"/>
        <v>-40</v>
      </c>
      <c r="BO34" s="244">
        <f t="shared" si="58"/>
        <v>17</v>
      </c>
      <c r="BP34" s="270">
        <f t="shared" si="58"/>
        <v>49</v>
      </c>
      <c r="BQ34" s="270">
        <f t="shared" si="59"/>
        <v>222</v>
      </c>
      <c r="BR34" s="270">
        <f t="shared" si="59"/>
        <v>113</v>
      </c>
      <c r="BS34" s="270">
        <f t="shared" si="59"/>
        <v>120</v>
      </c>
      <c r="BT34" s="270">
        <f t="shared" si="59"/>
        <v>71</v>
      </c>
      <c r="BU34" s="270">
        <f t="shared" si="59"/>
        <v>158</v>
      </c>
      <c r="BV34" s="270">
        <f t="shared" si="59"/>
        <v>89</v>
      </c>
      <c r="BW34" s="270">
        <f t="shared" si="59"/>
        <v>119</v>
      </c>
      <c r="BX34" s="270">
        <f t="shared" si="59"/>
        <v>40</v>
      </c>
      <c r="BY34" s="270">
        <f t="shared" si="59"/>
        <v>29</v>
      </c>
      <c r="BZ34" s="270">
        <f t="shared" si="59"/>
        <v>66</v>
      </c>
      <c r="CA34" s="270">
        <f t="shared" si="59"/>
        <v>16</v>
      </c>
      <c r="CB34" s="270">
        <f t="shared" si="59"/>
        <v>4</v>
      </c>
      <c r="CC34" s="270">
        <f t="shared" si="59"/>
        <v>-122</v>
      </c>
      <c r="CD34" s="270">
        <f t="shared" si="59"/>
        <v>-33</v>
      </c>
      <c r="CE34" s="349"/>
      <c r="CF34" s="64">
        <f>IF(ISERROR(GETPIVOTDATA("VALUE",'CSS WK pvt'!$I$2,"DT_FILE",CF$8,"CD_CO",CF$6,"TRIM_CAT",TRIM(B34),"TRIM_LINE",A30))=TRUE,0,GETPIVOTDATA("VALUE",'CSS WK pvt'!$I$2,"DT_FILE",CF$8,"CD_CO",CF$6,"TRIM_CAT",TRIM(B34),"TRIM_LINE",A30))</f>
        <v>369</v>
      </c>
    </row>
    <row r="35" spans="1:84" s="59" customFormat="1" x14ac:dyDescent="0.3">
      <c r="A35" s="147"/>
      <c r="B35" s="60" t="s">
        <v>41</v>
      </c>
      <c r="C35" s="80">
        <v>69</v>
      </c>
      <c r="D35" s="81">
        <v>90</v>
      </c>
      <c r="E35" s="81">
        <v>67</v>
      </c>
      <c r="F35" s="81">
        <v>72</v>
      </c>
      <c r="G35" s="81">
        <v>68</v>
      </c>
      <c r="H35" s="81">
        <v>79</v>
      </c>
      <c r="I35" s="81">
        <v>75</v>
      </c>
      <c r="J35" s="81">
        <v>61</v>
      </c>
      <c r="K35" s="81">
        <v>95</v>
      </c>
      <c r="L35" s="82">
        <v>101</v>
      </c>
      <c r="M35" s="81">
        <v>93</v>
      </c>
      <c r="N35" s="81">
        <v>70</v>
      </c>
      <c r="O35" s="81">
        <v>84</v>
      </c>
      <c r="P35" s="81">
        <v>144</v>
      </c>
      <c r="Q35" s="81">
        <v>133</v>
      </c>
      <c r="R35" s="81">
        <v>123</v>
      </c>
      <c r="S35" s="81">
        <v>79</v>
      </c>
      <c r="T35" s="81">
        <v>78</v>
      </c>
      <c r="U35" s="201">
        <v>76</v>
      </c>
      <c r="V35" s="201">
        <v>80</v>
      </c>
      <c r="W35" s="201">
        <v>83</v>
      </c>
      <c r="X35" s="82">
        <v>107</v>
      </c>
      <c r="Y35" s="201">
        <v>92</v>
      </c>
      <c r="Z35" s="201">
        <v>110</v>
      </c>
      <c r="AA35" s="201">
        <v>91</v>
      </c>
      <c r="AB35" s="201">
        <v>79</v>
      </c>
      <c r="AC35" s="201">
        <v>71</v>
      </c>
      <c r="AD35" s="201">
        <v>76</v>
      </c>
      <c r="AE35" s="201">
        <v>66</v>
      </c>
      <c r="AF35" s="201">
        <v>66</v>
      </c>
      <c r="AG35" s="201">
        <v>65</v>
      </c>
      <c r="AH35" s="201">
        <v>96</v>
      </c>
      <c r="AI35" s="201">
        <v>184</v>
      </c>
      <c r="AJ35" s="82">
        <v>152</v>
      </c>
      <c r="AK35" s="294">
        <v>147</v>
      </c>
      <c r="AL35" s="294">
        <v>136</v>
      </c>
      <c r="AM35" s="294">
        <v>139</v>
      </c>
      <c r="AN35" s="294">
        <v>122</v>
      </c>
      <c r="AO35" s="294">
        <v>94</v>
      </c>
      <c r="AP35" s="294">
        <v>89</v>
      </c>
      <c r="AQ35" s="64">
        <v>77</v>
      </c>
      <c r="AR35" s="294">
        <v>100</v>
      </c>
      <c r="AS35" s="294">
        <v>99</v>
      </c>
      <c r="AT35" s="294">
        <v>119</v>
      </c>
      <c r="AU35" s="294">
        <v>122</v>
      </c>
      <c r="AV35" s="311">
        <v>93</v>
      </c>
      <c r="AW35" s="83">
        <f t="shared" si="57"/>
        <v>15</v>
      </c>
      <c r="AX35" s="84">
        <f t="shared" si="57"/>
        <v>54</v>
      </c>
      <c r="AY35" s="84">
        <f t="shared" si="57"/>
        <v>66</v>
      </c>
      <c r="AZ35" s="84">
        <f t="shared" si="57"/>
        <v>51</v>
      </c>
      <c r="BA35" s="84">
        <f t="shared" si="57"/>
        <v>11</v>
      </c>
      <c r="BB35" s="84">
        <f t="shared" si="57"/>
        <v>-1</v>
      </c>
      <c r="BC35" s="84">
        <f t="shared" si="57"/>
        <v>1</v>
      </c>
      <c r="BD35" s="84">
        <f t="shared" si="57"/>
        <v>19</v>
      </c>
      <c r="BE35" s="84">
        <f t="shared" si="57"/>
        <v>-12</v>
      </c>
      <c r="BF35" s="84">
        <f t="shared" si="57"/>
        <v>6</v>
      </c>
      <c r="BG35" s="84">
        <f t="shared" si="58"/>
        <v>-1</v>
      </c>
      <c r="BH35" s="84">
        <f t="shared" si="58"/>
        <v>40</v>
      </c>
      <c r="BI35" s="84">
        <f t="shared" si="58"/>
        <v>7</v>
      </c>
      <c r="BJ35" s="84">
        <f t="shared" si="58"/>
        <v>-65</v>
      </c>
      <c r="BK35" s="84">
        <f t="shared" si="58"/>
        <v>-62</v>
      </c>
      <c r="BL35" s="244">
        <f t="shared" si="58"/>
        <v>-47</v>
      </c>
      <c r="BM35" s="244">
        <f t="shared" si="58"/>
        <v>-13</v>
      </c>
      <c r="BN35" s="244">
        <f t="shared" si="58"/>
        <v>-12</v>
      </c>
      <c r="BO35" s="244">
        <f t="shared" si="58"/>
        <v>-11</v>
      </c>
      <c r="BP35" s="270">
        <f t="shared" si="58"/>
        <v>16</v>
      </c>
      <c r="BQ35" s="270">
        <f t="shared" si="59"/>
        <v>101</v>
      </c>
      <c r="BR35" s="270">
        <f t="shared" si="59"/>
        <v>45</v>
      </c>
      <c r="BS35" s="270">
        <f t="shared" si="59"/>
        <v>55</v>
      </c>
      <c r="BT35" s="270">
        <f t="shared" si="59"/>
        <v>26</v>
      </c>
      <c r="BU35" s="270">
        <f t="shared" si="59"/>
        <v>48</v>
      </c>
      <c r="BV35" s="270">
        <f t="shared" si="59"/>
        <v>43</v>
      </c>
      <c r="BW35" s="270">
        <f t="shared" si="59"/>
        <v>23</v>
      </c>
      <c r="BX35" s="270">
        <f t="shared" si="59"/>
        <v>13</v>
      </c>
      <c r="BY35" s="270">
        <f t="shared" si="59"/>
        <v>11</v>
      </c>
      <c r="BZ35" s="270">
        <f t="shared" si="59"/>
        <v>34</v>
      </c>
      <c r="CA35" s="270">
        <f t="shared" si="59"/>
        <v>34</v>
      </c>
      <c r="CB35" s="270">
        <f t="shared" si="59"/>
        <v>23</v>
      </c>
      <c r="CC35" s="270">
        <f t="shared" si="59"/>
        <v>-62</v>
      </c>
      <c r="CD35" s="270">
        <f t="shared" si="59"/>
        <v>-59</v>
      </c>
      <c r="CE35" s="349"/>
      <c r="CF35" s="64">
        <f>IF(ISERROR(GETPIVOTDATA("VALUE",'CSS WK pvt'!$I$2,"DT_FILE",CF$8,"CD_CO",CF$6,"TRIM_CAT",TRIM(B35),"TRIM_LINE",A30))=TRUE,0,GETPIVOTDATA("VALUE",'CSS WK pvt'!$I$2,"DT_FILE",CF$8,"CD_CO",CF$6,"TRIM_CAT",TRIM(B35),"TRIM_LINE",A30))</f>
        <v>93</v>
      </c>
    </row>
    <row r="36" spans="1:84" s="73" customFormat="1" x14ac:dyDescent="0.3">
      <c r="A36" s="148"/>
      <c r="B36" s="60" t="s">
        <v>42</v>
      </c>
      <c r="C36" s="137">
        <f t="shared" ref="C36:Q36" si="60">SUM(C31:C35)</f>
        <v>37303</v>
      </c>
      <c r="D36" s="138">
        <f t="shared" si="60"/>
        <v>40155</v>
      </c>
      <c r="E36" s="138">
        <f t="shared" si="60"/>
        <v>41999</v>
      </c>
      <c r="F36" s="138">
        <f t="shared" si="60"/>
        <v>39544</v>
      </c>
      <c r="G36" s="138">
        <f t="shared" si="60"/>
        <v>34687</v>
      </c>
      <c r="H36" s="138">
        <f t="shared" si="60"/>
        <v>38838</v>
      </c>
      <c r="I36" s="138">
        <f t="shared" si="60"/>
        <v>41685</v>
      </c>
      <c r="J36" s="138">
        <f t="shared" si="60"/>
        <v>49085</v>
      </c>
      <c r="K36" s="138">
        <f t="shared" si="60"/>
        <v>49751</v>
      </c>
      <c r="L36" s="139">
        <f t="shared" si="60"/>
        <v>43461</v>
      </c>
      <c r="M36" s="138">
        <f t="shared" si="60"/>
        <v>44348</v>
      </c>
      <c r="N36" s="138">
        <f t="shared" si="60"/>
        <v>40087</v>
      </c>
      <c r="O36" s="138">
        <f t="shared" si="60"/>
        <v>51559</v>
      </c>
      <c r="P36" s="138">
        <f t="shared" si="60"/>
        <v>60387</v>
      </c>
      <c r="Q36" s="138">
        <f t="shared" si="60"/>
        <v>47690</v>
      </c>
      <c r="R36" s="138">
        <v>40865</v>
      </c>
      <c r="S36" s="138">
        <v>35979</v>
      </c>
      <c r="T36" s="138">
        <v>36409</v>
      </c>
      <c r="U36" s="202">
        <v>41224</v>
      </c>
      <c r="V36" s="202">
        <v>50862</v>
      </c>
      <c r="W36" s="202">
        <f>SUM(W31+W32+W33+W34+W35)</f>
        <v>46082</v>
      </c>
      <c r="X36" s="139">
        <f>SUM(X31+X32+X33+X34+X35)</f>
        <v>38644</v>
      </c>
      <c r="Y36" s="202">
        <v>32081</v>
      </c>
      <c r="Z36" s="202">
        <v>32576</v>
      </c>
      <c r="AA36" s="202">
        <v>37473</v>
      </c>
      <c r="AB36" s="202">
        <v>36190</v>
      </c>
      <c r="AC36" s="202">
        <v>32423</v>
      </c>
      <c r="AD36" s="202">
        <v>31835</v>
      </c>
      <c r="AE36" s="202">
        <v>28413</v>
      </c>
      <c r="AF36" s="202">
        <v>29096</v>
      </c>
      <c r="AG36" s="202">
        <v>34760</v>
      </c>
      <c r="AH36" s="202">
        <v>40468</v>
      </c>
      <c r="AI36" s="202">
        <v>46415</v>
      </c>
      <c r="AJ36" s="139">
        <v>39499</v>
      </c>
      <c r="AK36" s="295">
        <v>33643</v>
      </c>
      <c r="AL36" s="295">
        <v>35385</v>
      </c>
      <c r="AM36" s="295">
        <v>37616</v>
      </c>
      <c r="AN36" s="295">
        <v>40169</v>
      </c>
      <c r="AO36" s="295">
        <v>38282</v>
      </c>
      <c r="AP36" s="295">
        <v>38735</v>
      </c>
      <c r="AQ36" s="85">
        <v>34070</v>
      </c>
      <c r="AR36" s="295">
        <v>34822</v>
      </c>
      <c r="AS36" s="295">
        <v>36812</v>
      </c>
      <c r="AT36" s="295">
        <v>44877</v>
      </c>
      <c r="AU36" s="295">
        <v>42298</v>
      </c>
      <c r="AV36" s="312">
        <v>36424</v>
      </c>
      <c r="AW36" s="85">
        <f t="shared" ref="AW36:BA36" si="61">SUM(AW31:AW35)</f>
        <v>14256</v>
      </c>
      <c r="AX36" s="140">
        <f t="shared" si="61"/>
        <v>20232</v>
      </c>
      <c r="AY36" s="140">
        <f t="shared" si="61"/>
        <v>5691</v>
      </c>
      <c r="AZ36" s="140">
        <f t="shared" si="61"/>
        <v>1321</v>
      </c>
      <c r="BA36" s="140">
        <f t="shared" si="61"/>
        <v>1292</v>
      </c>
      <c r="BB36" s="140">
        <f t="shared" ref="BB36:BJ36" si="62">SUM(BB31:BB35)</f>
        <v>-2429</v>
      </c>
      <c r="BC36" s="140">
        <f t="shared" si="62"/>
        <v>-461</v>
      </c>
      <c r="BD36" s="140">
        <f t="shared" si="62"/>
        <v>1777</v>
      </c>
      <c r="BE36" s="140">
        <f t="shared" si="62"/>
        <v>-3669</v>
      </c>
      <c r="BF36" s="140">
        <f t="shared" si="62"/>
        <v>-4817</v>
      </c>
      <c r="BG36" s="140">
        <f t="shared" si="62"/>
        <v>-12267</v>
      </c>
      <c r="BH36" s="140">
        <f t="shared" si="62"/>
        <v>-7511</v>
      </c>
      <c r="BI36" s="140">
        <f t="shared" si="62"/>
        <v>-14086</v>
      </c>
      <c r="BJ36" s="140">
        <f t="shared" si="62"/>
        <v>-24197</v>
      </c>
      <c r="BK36" s="140">
        <f t="shared" ref="BK36:BL36" si="63">SUM(BK31:BK35)</f>
        <v>-15267</v>
      </c>
      <c r="BL36" s="245">
        <f t="shared" si="63"/>
        <v>-9030</v>
      </c>
      <c r="BM36" s="245">
        <f t="shared" ref="BM36:BN36" si="64">SUM(BM31:BM35)</f>
        <v>-7566</v>
      </c>
      <c r="BN36" s="245">
        <f t="shared" si="64"/>
        <v>-7313</v>
      </c>
      <c r="BO36" s="245">
        <f t="shared" ref="BO36:BP36" si="65">SUM(BO31:BO35)</f>
        <v>-6464</v>
      </c>
      <c r="BP36" s="271">
        <f t="shared" si="65"/>
        <v>-10394</v>
      </c>
      <c r="BQ36" s="271">
        <f t="shared" ref="BQ36:BS36" si="66">SUM(BQ31:BQ35)</f>
        <v>333</v>
      </c>
      <c r="BR36" s="271">
        <f t="shared" si="66"/>
        <v>855</v>
      </c>
      <c r="BS36" s="271">
        <f t="shared" si="66"/>
        <v>1562</v>
      </c>
      <c r="BT36" s="271">
        <f t="shared" ref="BT36:BU36" si="67">SUM(BT31:BT35)</f>
        <v>2809</v>
      </c>
      <c r="BU36" s="271">
        <f t="shared" si="67"/>
        <v>143</v>
      </c>
      <c r="BV36" s="271">
        <f t="shared" ref="BV36" si="68">SUM(BV31:BV35)</f>
        <v>3979</v>
      </c>
      <c r="BW36" s="271">
        <f t="shared" ref="BW36" si="69">SUM(BW31:BW35)</f>
        <v>5859</v>
      </c>
      <c r="BX36" s="271">
        <f t="shared" ref="BX36" si="70">SUM(BX31:BX35)</f>
        <v>6900</v>
      </c>
      <c r="BY36" s="271">
        <f t="shared" ref="BY36" si="71">SUM(BY31:BY35)</f>
        <v>5657</v>
      </c>
      <c r="BZ36" s="271">
        <f t="shared" ref="BZ36" si="72">SUM(BZ31:BZ35)</f>
        <v>5726</v>
      </c>
      <c r="CA36" s="271">
        <f t="shared" ref="CA36" si="73">SUM(CA31:CA35)</f>
        <v>2052</v>
      </c>
      <c r="CB36" s="271">
        <f t="shared" ref="CB36:CD36" si="74">SUM(CB31:CB35)</f>
        <v>4409</v>
      </c>
      <c r="CC36" s="271">
        <f t="shared" ref="CC36:CD36" si="75">SUM(CC31:CC35)</f>
        <v>-4117</v>
      </c>
      <c r="CD36" s="271">
        <f t="shared" si="75"/>
        <v>-3075</v>
      </c>
      <c r="CE36" s="350"/>
      <c r="CF36" s="85">
        <f>SUM(CF31:CF35)</f>
        <v>36424</v>
      </c>
    </row>
    <row r="37" spans="1:84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349"/>
      <c r="CF37" s="90"/>
    </row>
    <row r="38" spans="1:84" s="59" customFormat="1" x14ac:dyDescent="0.3">
      <c r="A38" s="147"/>
      <c r="B38" s="60" t="s">
        <v>37</v>
      </c>
      <c r="C38" s="80">
        <v>56403</v>
      </c>
      <c r="D38" s="81">
        <v>56219</v>
      </c>
      <c r="E38" s="81">
        <v>57228</v>
      </c>
      <c r="F38" s="81">
        <v>59697</v>
      </c>
      <c r="G38" s="81">
        <v>60324</v>
      </c>
      <c r="H38" s="81">
        <v>59224</v>
      </c>
      <c r="I38" s="81">
        <v>59350</v>
      </c>
      <c r="J38" s="81">
        <v>61416</v>
      </c>
      <c r="K38" s="81">
        <v>69197</v>
      </c>
      <c r="L38" s="82">
        <v>73085</v>
      </c>
      <c r="M38" s="81">
        <v>75335</v>
      </c>
      <c r="N38" s="81">
        <v>73393</v>
      </c>
      <c r="O38" s="81">
        <v>76989</v>
      </c>
      <c r="P38" s="81">
        <v>86550</v>
      </c>
      <c r="Q38" s="81">
        <v>97908</v>
      </c>
      <c r="R38" s="81">
        <v>100619</v>
      </c>
      <c r="S38" s="81">
        <v>98258</v>
      </c>
      <c r="T38" s="81">
        <v>97263</v>
      </c>
      <c r="U38" s="201">
        <v>97999</v>
      </c>
      <c r="V38" s="201">
        <v>104640</v>
      </c>
      <c r="W38" s="201">
        <v>112141</v>
      </c>
      <c r="X38" s="82">
        <v>115885</v>
      </c>
      <c r="Y38" s="201">
        <v>111471</v>
      </c>
      <c r="Z38" s="201">
        <v>106116</v>
      </c>
      <c r="AA38" s="201">
        <v>99687</v>
      </c>
      <c r="AB38" s="201">
        <v>102460</v>
      </c>
      <c r="AC38" s="201">
        <v>97503</v>
      </c>
      <c r="AD38" s="201">
        <v>92072</v>
      </c>
      <c r="AE38" s="201">
        <v>85728</v>
      </c>
      <c r="AF38" s="201">
        <v>80446</v>
      </c>
      <c r="AG38" s="201">
        <v>77456</v>
      </c>
      <c r="AH38" s="201">
        <v>80504</v>
      </c>
      <c r="AI38" s="201">
        <v>85294</v>
      </c>
      <c r="AJ38" s="82">
        <v>87307</v>
      </c>
      <c r="AK38" s="294">
        <v>88793</v>
      </c>
      <c r="AL38" s="294">
        <v>85231</v>
      </c>
      <c r="AM38" s="294">
        <v>81832</v>
      </c>
      <c r="AN38" s="294">
        <v>77734</v>
      </c>
      <c r="AO38" s="294">
        <v>77882</v>
      </c>
      <c r="AP38" s="294">
        <v>76585</v>
      </c>
      <c r="AQ38" s="64">
        <v>77881</v>
      </c>
      <c r="AR38" s="294">
        <v>73149</v>
      </c>
      <c r="AS38" s="294">
        <v>71455</v>
      </c>
      <c r="AT38" s="294">
        <v>72856</v>
      </c>
      <c r="AU38" s="294">
        <v>76821</v>
      </c>
      <c r="AV38" s="311">
        <v>81583</v>
      </c>
      <c r="AW38" s="83">
        <f t="shared" ref="AW38:BF42" si="76">O38-C38</f>
        <v>20586</v>
      </c>
      <c r="AX38" s="84">
        <f t="shared" si="76"/>
        <v>30331</v>
      </c>
      <c r="AY38" s="84">
        <f t="shared" si="76"/>
        <v>40680</v>
      </c>
      <c r="AZ38" s="84">
        <f t="shared" si="76"/>
        <v>40922</v>
      </c>
      <c r="BA38" s="84">
        <f t="shared" si="76"/>
        <v>37934</v>
      </c>
      <c r="BB38" s="84">
        <f t="shared" si="76"/>
        <v>38039</v>
      </c>
      <c r="BC38" s="84">
        <f t="shared" si="76"/>
        <v>38649</v>
      </c>
      <c r="BD38" s="84">
        <f t="shared" si="76"/>
        <v>43224</v>
      </c>
      <c r="BE38" s="84">
        <f t="shared" si="76"/>
        <v>42944</v>
      </c>
      <c r="BF38" s="84">
        <f t="shared" si="76"/>
        <v>42800</v>
      </c>
      <c r="BG38" s="84">
        <f t="shared" ref="BG38:BP42" si="77">Y38-M38</f>
        <v>36136</v>
      </c>
      <c r="BH38" s="84">
        <f t="shared" si="77"/>
        <v>32723</v>
      </c>
      <c r="BI38" s="84">
        <f t="shared" si="77"/>
        <v>22698</v>
      </c>
      <c r="BJ38" s="84">
        <f t="shared" si="77"/>
        <v>15910</v>
      </c>
      <c r="BK38" s="84">
        <f t="shared" si="77"/>
        <v>-405</v>
      </c>
      <c r="BL38" s="244">
        <f t="shared" si="77"/>
        <v>-8547</v>
      </c>
      <c r="BM38" s="244">
        <f t="shared" si="77"/>
        <v>-12530</v>
      </c>
      <c r="BN38" s="244">
        <f t="shared" si="77"/>
        <v>-16817</v>
      </c>
      <c r="BO38" s="244">
        <f t="shared" si="77"/>
        <v>-20543</v>
      </c>
      <c r="BP38" s="270">
        <f t="shared" si="77"/>
        <v>-24136</v>
      </c>
      <c r="BQ38" s="270">
        <f t="shared" ref="BQ38:CD42" si="78">AI38-W38</f>
        <v>-26847</v>
      </c>
      <c r="BR38" s="270">
        <f t="shared" si="78"/>
        <v>-28578</v>
      </c>
      <c r="BS38" s="270">
        <f t="shared" si="78"/>
        <v>-22678</v>
      </c>
      <c r="BT38" s="270">
        <f t="shared" si="78"/>
        <v>-20885</v>
      </c>
      <c r="BU38" s="270">
        <f t="shared" si="78"/>
        <v>-17855</v>
      </c>
      <c r="BV38" s="270">
        <f t="shared" si="78"/>
        <v>-24726</v>
      </c>
      <c r="BW38" s="270">
        <f t="shared" si="78"/>
        <v>-19621</v>
      </c>
      <c r="BX38" s="270">
        <f t="shared" si="78"/>
        <v>-15487</v>
      </c>
      <c r="BY38" s="270">
        <f t="shared" si="78"/>
        <v>-7847</v>
      </c>
      <c r="BZ38" s="270">
        <f t="shared" si="78"/>
        <v>-7297</v>
      </c>
      <c r="CA38" s="270">
        <f t="shared" si="78"/>
        <v>-6001</v>
      </c>
      <c r="CB38" s="270">
        <f t="shared" si="78"/>
        <v>-7648</v>
      </c>
      <c r="CC38" s="270">
        <f t="shared" si="78"/>
        <v>-8473</v>
      </c>
      <c r="CD38" s="270">
        <f t="shared" si="78"/>
        <v>-5724</v>
      </c>
      <c r="CE38" s="349"/>
      <c r="CF38" s="64">
        <f>IF(ISERROR(GETPIVOTDATA("VALUE",'CSS WK pvt'!$I$2,"DT_FILE",CF$8,"CD_CO",CF$6,"TRIM_CAT",TRIM(B38),"TRIM_LINE",A37))=TRUE,0,GETPIVOTDATA("VALUE",'CSS WK pvt'!$I$2,"DT_FILE",CF$8,"CD_CO",CF$6,"TRIM_CAT",TRIM(B38),"TRIM_LINE",A37))</f>
        <v>81583</v>
      </c>
    </row>
    <row r="39" spans="1:84" s="59" customFormat="1" x14ac:dyDescent="0.3">
      <c r="A39" s="147"/>
      <c r="B39" s="60" t="s">
        <v>38</v>
      </c>
      <c r="C39" s="80">
        <v>28182</v>
      </c>
      <c r="D39" s="81">
        <v>28184</v>
      </c>
      <c r="E39" s="81">
        <v>27562</v>
      </c>
      <c r="F39" s="81">
        <v>28034</v>
      </c>
      <c r="G39" s="81">
        <v>28240</v>
      </c>
      <c r="H39" s="81">
        <v>28234</v>
      </c>
      <c r="I39" s="81">
        <v>28436</v>
      </c>
      <c r="J39" s="81">
        <v>29211</v>
      </c>
      <c r="K39" s="81">
        <v>31614</v>
      </c>
      <c r="L39" s="82">
        <v>33219</v>
      </c>
      <c r="M39" s="81">
        <v>34653</v>
      </c>
      <c r="N39" s="81">
        <v>34225</v>
      </c>
      <c r="O39" s="81">
        <v>34673</v>
      </c>
      <c r="P39" s="81">
        <v>38379</v>
      </c>
      <c r="Q39" s="81">
        <v>37513</v>
      </c>
      <c r="R39" s="81">
        <v>36924</v>
      </c>
      <c r="S39" s="81">
        <v>38854</v>
      </c>
      <c r="T39" s="81">
        <v>37826</v>
      </c>
      <c r="U39" s="201">
        <v>36788</v>
      </c>
      <c r="V39" s="201">
        <v>36605</v>
      </c>
      <c r="W39" s="201">
        <v>40944</v>
      </c>
      <c r="X39" s="82">
        <v>43778</v>
      </c>
      <c r="Y39" s="201">
        <v>42367</v>
      </c>
      <c r="Z39" s="201">
        <v>43694</v>
      </c>
      <c r="AA39" s="201">
        <v>43820</v>
      </c>
      <c r="AB39" s="201">
        <v>42768</v>
      </c>
      <c r="AC39" s="201">
        <v>43406</v>
      </c>
      <c r="AD39" s="201">
        <v>43487</v>
      </c>
      <c r="AE39" s="201">
        <v>42931</v>
      </c>
      <c r="AF39" s="201">
        <v>42045</v>
      </c>
      <c r="AG39" s="201">
        <v>40017</v>
      </c>
      <c r="AH39" s="201">
        <v>37953</v>
      </c>
      <c r="AI39" s="201">
        <v>32137</v>
      </c>
      <c r="AJ39" s="82">
        <v>37607</v>
      </c>
      <c r="AK39" s="294">
        <v>35086</v>
      </c>
      <c r="AL39" s="294">
        <v>33721</v>
      </c>
      <c r="AM39" s="294">
        <v>34206</v>
      </c>
      <c r="AN39" s="294">
        <v>37080</v>
      </c>
      <c r="AO39" s="294">
        <v>38182</v>
      </c>
      <c r="AP39" s="294">
        <v>38666</v>
      </c>
      <c r="AQ39" s="64">
        <v>37685</v>
      </c>
      <c r="AR39" s="294">
        <v>36288</v>
      </c>
      <c r="AS39" s="294">
        <v>37971</v>
      </c>
      <c r="AT39" s="294">
        <v>37439</v>
      </c>
      <c r="AU39" s="294">
        <v>39247</v>
      </c>
      <c r="AV39" s="311">
        <v>37846</v>
      </c>
      <c r="AW39" s="83">
        <f t="shared" si="76"/>
        <v>6491</v>
      </c>
      <c r="AX39" s="84">
        <f t="shared" si="76"/>
        <v>10195</v>
      </c>
      <c r="AY39" s="84">
        <f t="shared" si="76"/>
        <v>9951</v>
      </c>
      <c r="AZ39" s="84">
        <f t="shared" si="76"/>
        <v>8890</v>
      </c>
      <c r="BA39" s="84">
        <f t="shared" si="76"/>
        <v>10614</v>
      </c>
      <c r="BB39" s="84">
        <f t="shared" si="76"/>
        <v>9592</v>
      </c>
      <c r="BC39" s="84">
        <f t="shared" si="76"/>
        <v>8352</v>
      </c>
      <c r="BD39" s="84">
        <f t="shared" si="76"/>
        <v>7394</v>
      </c>
      <c r="BE39" s="84">
        <f t="shared" si="76"/>
        <v>9330</v>
      </c>
      <c r="BF39" s="84">
        <f t="shared" si="76"/>
        <v>10559</v>
      </c>
      <c r="BG39" s="84">
        <f t="shared" si="77"/>
        <v>7714</v>
      </c>
      <c r="BH39" s="84">
        <f t="shared" si="77"/>
        <v>9469</v>
      </c>
      <c r="BI39" s="84">
        <f t="shared" si="77"/>
        <v>9147</v>
      </c>
      <c r="BJ39" s="84">
        <f t="shared" si="77"/>
        <v>4389</v>
      </c>
      <c r="BK39" s="84">
        <f t="shared" si="77"/>
        <v>5893</v>
      </c>
      <c r="BL39" s="244">
        <f t="shared" si="77"/>
        <v>6563</v>
      </c>
      <c r="BM39" s="244">
        <f t="shared" si="77"/>
        <v>4077</v>
      </c>
      <c r="BN39" s="244">
        <f t="shared" si="77"/>
        <v>4219</v>
      </c>
      <c r="BO39" s="244">
        <f t="shared" si="77"/>
        <v>3229</v>
      </c>
      <c r="BP39" s="270">
        <f t="shared" si="77"/>
        <v>1348</v>
      </c>
      <c r="BQ39" s="270">
        <f t="shared" si="78"/>
        <v>-8807</v>
      </c>
      <c r="BR39" s="270">
        <f t="shared" si="78"/>
        <v>-6171</v>
      </c>
      <c r="BS39" s="270">
        <f t="shared" si="78"/>
        <v>-7281</v>
      </c>
      <c r="BT39" s="270">
        <f t="shared" si="78"/>
        <v>-9973</v>
      </c>
      <c r="BU39" s="270">
        <f t="shared" si="78"/>
        <v>-9614</v>
      </c>
      <c r="BV39" s="270">
        <f t="shared" si="78"/>
        <v>-5688</v>
      </c>
      <c r="BW39" s="270">
        <f t="shared" si="78"/>
        <v>-5224</v>
      </c>
      <c r="BX39" s="270">
        <f t="shared" si="78"/>
        <v>-4821</v>
      </c>
      <c r="BY39" s="270">
        <f t="shared" si="78"/>
        <v>-5246</v>
      </c>
      <c r="BZ39" s="270">
        <f t="shared" si="78"/>
        <v>-5757</v>
      </c>
      <c r="CA39" s="270">
        <f t="shared" si="78"/>
        <v>-2046</v>
      </c>
      <c r="CB39" s="270">
        <f t="shared" si="78"/>
        <v>-514</v>
      </c>
      <c r="CC39" s="270">
        <f t="shared" si="78"/>
        <v>7110</v>
      </c>
      <c r="CD39" s="270">
        <f t="shared" si="78"/>
        <v>239</v>
      </c>
      <c r="CE39" s="349"/>
      <c r="CF39" s="64">
        <f>IF(ISERROR(GETPIVOTDATA("VALUE",'CSS WK pvt'!$I$2,"DT_FILE",CF$8,"CD_CO",CF$6,"TRIM_CAT",TRIM(B39),"TRIM_LINE",A37))=TRUE,0,GETPIVOTDATA("VALUE",'CSS WK pvt'!$I$2,"DT_FILE",CF$8,"CD_CO",CF$6,"TRIM_CAT",TRIM(B39),"TRIM_LINE",A37))</f>
        <v>37846</v>
      </c>
    </row>
    <row r="40" spans="1:84" s="59" customFormat="1" x14ac:dyDescent="0.3">
      <c r="A40" s="147"/>
      <c r="B40" s="60" t="s">
        <v>39</v>
      </c>
      <c r="C40" s="80">
        <v>5632</v>
      </c>
      <c r="D40" s="81">
        <v>5748</v>
      </c>
      <c r="E40" s="81">
        <v>6474</v>
      </c>
      <c r="F40" s="81">
        <v>6650</v>
      </c>
      <c r="G40" s="81">
        <v>6822</v>
      </c>
      <c r="H40" s="81">
        <v>6624</v>
      </c>
      <c r="I40" s="81">
        <v>6659</v>
      </c>
      <c r="J40" s="81">
        <v>6651</v>
      </c>
      <c r="K40" s="81">
        <v>6940</v>
      </c>
      <c r="L40" s="82">
        <v>7099</v>
      </c>
      <c r="M40" s="81">
        <v>7404</v>
      </c>
      <c r="N40" s="81">
        <v>6894</v>
      </c>
      <c r="O40" s="81">
        <v>7445</v>
      </c>
      <c r="P40" s="81">
        <v>9900</v>
      </c>
      <c r="Q40" s="81">
        <v>12734</v>
      </c>
      <c r="R40" s="81">
        <v>13173</v>
      </c>
      <c r="S40" s="81">
        <v>12932</v>
      </c>
      <c r="T40" s="81">
        <v>12041</v>
      </c>
      <c r="U40" s="201">
        <v>11408</v>
      </c>
      <c r="V40" s="201">
        <v>10083</v>
      </c>
      <c r="W40" s="201">
        <v>10313</v>
      </c>
      <c r="X40" s="82">
        <v>10738</v>
      </c>
      <c r="Y40" s="201">
        <v>10745</v>
      </c>
      <c r="Z40" s="201">
        <v>10383</v>
      </c>
      <c r="AA40" s="201">
        <v>9767</v>
      </c>
      <c r="AB40" s="201">
        <v>10121</v>
      </c>
      <c r="AC40" s="201">
        <v>9839</v>
      </c>
      <c r="AD40" s="201">
        <v>9915</v>
      </c>
      <c r="AE40" s="201">
        <v>10188</v>
      </c>
      <c r="AF40" s="201">
        <v>10187</v>
      </c>
      <c r="AG40" s="201">
        <v>9449</v>
      </c>
      <c r="AH40" s="201">
        <v>9605</v>
      </c>
      <c r="AI40" s="201">
        <v>9850</v>
      </c>
      <c r="AJ40" s="82">
        <v>10664</v>
      </c>
      <c r="AK40" s="294">
        <v>10701</v>
      </c>
      <c r="AL40" s="294">
        <v>10253</v>
      </c>
      <c r="AM40" s="294">
        <v>9899</v>
      </c>
      <c r="AN40" s="294">
        <v>10290</v>
      </c>
      <c r="AO40" s="294">
        <v>10369</v>
      </c>
      <c r="AP40" s="294">
        <v>10387</v>
      </c>
      <c r="AQ40" s="64">
        <v>10667</v>
      </c>
      <c r="AR40" s="294">
        <v>11099</v>
      </c>
      <c r="AS40" s="294">
        <v>10384</v>
      </c>
      <c r="AT40" s="294">
        <v>10614</v>
      </c>
      <c r="AU40" s="294">
        <v>9447</v>
      </c>
      <c r="AV40" s="311">
        <v>9707</v>
      </c>
      <c r="AW40" s="83">
        <f t="shared" si="76"/>
        <v>1813</v>
      </c>
      <c r="AX40" s="84">
        <f t="shared" si="76"/>
        <v>4152</v>
      </c>
      <c r="AY40" s="84">
        <f t="shared" si="76"/>
        <v>6260</v>
      </c>
      <c r="AZ40" s="84">
        <f t="shared" si="76"/>
        <v>6523</v>
      </c>
      <c r="BA40" s="84">
        <f t="shared" si="76"/>
        <v>6110</v>
      </c>
      <c r="BB40" s="84">
        <f t="shared" si="76"/>
        <v>5417</v>
      </c>
      <c r="BC40" s="84">
        <f t="shared" si="76"/>
        <v>4749</v>
      </c>
      <c r="BD40" s="84">
        <f t="shared" si="76"/>
        <v>3432</v>
      </c>
      <c r="BE40" s="84">
        <f t="shared" si="76"/>
        <v>3373</v>
      </c>
      <c r="BF40" s="84">
        <f t="shared" si="76"/>
        <v>3639</v>
      </c>
      <c r="BG40" s="84">
        <f t="shared" si="77"/>
        <v>3341</v>
      </c>
      <c r="BH40" s="84">
        <f t="shared" si="77"/>
        <v>3489</v>
      </c>
      <c r="BI40" s="84">
        <f t="shared" si="77"/>
        <v>2322</v>
      </c>
      <c r="BJ40" s="84">
        <f t="shared" si="77"/>
        <v>221</v>
      </c>
      <c r="BK40" s="84">
        <f t="shared" si="77"/>
        <v>-2895</v>
      </c>
      <c r="BL40" s="244">
        <f t="shared" si="77"/>
        <v>-3258</v>
      </c>
      <c r="BM40" s="244">
        <f t="shared" si="77"/>
        <v>-2744</v>
      </c>
      <c r="BN40" s="244">
        <f t="shared" si="77"/>
        <v>-1854</v>
      </c>
      <c r="BO40" s="244">
        <f t="shared" si="77"/>
        <v>-1959</v>
      </c>
      <c r="BP40" s="270">
        <f t="shared" si="77"/>
        <v>-478</v>
      </c>
      <c r="BQ40" s="270">
        <f t="shared" si="78"/>
        <v>-463</v>
      </c>
      <c r="BR40" s="270">
        <f t="shared" si="78"/>
        <v>-74</v>
      </c>
      <c r="BS40" s="270">
        <f t="shared" si="78"/>
        <v>-44</v>
      </c>
      <c r="BT40" s="270">
        <f t="shared" si="78"/>
        <v>-130</v>
      </c>
      <c r="BU40" s="270">
        <f t="shared" si="78"/>
        <v>132</v>
      </c>
      <c r="BV40" s="270">
        <f t="shared" si="78"/>
        <v>169</v>
      </c>
      <c r="BW40" s="270">
        <f t="shared" si="78"/>
        <v>530</v>
      </c>
      <c r="BX40" s="270">
        <f t="shared" si="78"/>
        <v>472</v>
      </c>
      <c r="BY40" s="270">
        <f t="shared" si="78"/>
        <v>479</v>
      </c>
      <c r="BZ40" s="270">
        <f t="shared" si="78"/>
        <v>912</v>
      </c>
      <c r="CA40" s="270">
        <f t="shared" si="78"/>
        <v>935</v>
      </c>
      <c r="CB40" s="270">
        <f t="shared" si="78"/>
        <v>1009</v>
      </c>
      <c r="CC40" s="270">
        <f t="shared" si="78"/>
        <v>-403</v>
      </c>
      <c r="CD40" s="270">
        <f t="shared" si="78"/>
        <v>-957</v>
      </c>
      <c r="CE40" s="349"/>
      <c r="CF40" s="64">
        <f>IF(ISERROR(GETPIVOTDATA("VALUE",'CSS WK pvt'!$I$2,"DT_FILE",CF$8,"CD_CO",CF$6,"TRIM_CAT",TRIM(B40),"TRIM_LINE",A37))=TRUE,0,GETPIVOTDATA("VALUE",'CSS WK pvt'!$I$2,"DT_FILE",CF$8,"CD_CO",CF$6,"TRIM_CAT",TRIM(B40),"TRIM_LINE",A37))</f>
        <v>9707</v>
      </c>
    </row>
    <row r="41" spans="1:84" s="59" customFormat="1" x14ac:dyDescent="0.3">
      <c r="A41" s="147"/>
      <c r="B41" s="60" t="s">
        <v>40</v>
      </c>
      <c r="C41" s="80">
        <v>304</v>
      </c>
      <c r="D41" s="81">
        <v>303</v>
      </c>
      <c r="E41" s="81">
        <v>306</v>
      </c>
      <c r="F41" s="81">
        <v>315</v>
      </c>
      <c r="G41" s="81">
        <v>305</v>
      </c>
      <c r="H41" s="81">
        <v>307</v>
      </c>
      <c r="I41" s="81">
        <v>320</v>
      </c>
      <c r="J41" s="81">
        <v>310</v>
      </c>
      <c r="K41" s="81">
        <v>328</v>
      </c>
      <c r="L41" s="82">
        <v>335</v>
      </c>
      <c r="M41" s="81">
        <v>334</v>
      </c>
      <c r="N41" s="81">
        <v>356</v>
      </c>
      <c r="O41" s="81">
        <v>370</v>
      </c>
      <c r="P41" s="81">
        <v>485</v>
      </c>
      <c r="Q41" s="81">
        <v>690</v>
      </c>
      <c r="R41" s="81">
        <v>736</v>
      </c>
      <c r="S41" s="81">
        <v>672</v>
      </c>
      <c r="T41" s="81">
        <v>674</v>
      </c>
      <c r="U41" s="201">
        <v>572</v>
      </c>
      <c r="V41" s="201">
        <v>537</v>
      </c>
      <c r="W41" s="201">
        <v>533</v>
      </c>
      <c r="X41" s="82">
        <v>557</v>
      </c>
      <c r="Y41" s="201">
        <v>564</v>
      </c>
      <c r="Z41" s="201">
        <v>562</v>
      </c>
      <c r="AA41" s="201">
        <v>485</v>
      </c>
      <c r="AB41" s="201">
        <v>499</v>
      </c>
      <c r="AC41" s="201">
        <v>439</v>
      </c>
      <c r="AD41" s="201">
        <v>433</v>
      </c>
      <c r="AE41" s="201">
        <v>430</v>
      </c>
      <c r="AF41" s="201">
        <v>422</v>
      </c>
      <c r="AG41" s="201">
        <v>382</v>
      </c>
      <c r="AH41" s="201">
        <v>430</v>
      </c>
      <c r="AI41" s="201">
        <v>465</v>
      </c>
      <c r="AJ41" s="82">
        <v>476</v>
      </c>
      <c r="AK41" s="294">
        <v>563</v>
      </c>
      <c r="AL41" s="294">
        <v>512</v>
      </c>
      <c r="AM41" s="294">
        <v>452</v>
      </c>
      <c r="AN41" s="294">
        <v>462</v>
      </c>
      <c r="AO41" s="294">
        <v>492</v>
      </c>
      <c r="AP41" s="294">
        <v>475</v>
      </c>
      <c r="AQ41" s="64">
        <v>453</v>
      </c>
      <c r="AR41" s="294">
        <v>471</v>
      </c>
      <c r="AS41" s="294">
        <v>465</v>
      </c>
      <c r="AT41" s="294">
        <v>475</v>
      </c>
      <c r="AU41" s="294">
        <v>464</v>
      </c>
      <c r="AV41" s="311">
        <v>485</v>
      </c>
      <c r="AW41" s="83">
        <f t="shared" si="76"/>
        <v>66</v>
      </c>
      <c r="AX41" s="84">
        <f t="shared" si="76"/>
        <v>182</v>
      </c>
      <c r="AY41" s="84">
        <f t="shared" si="76"/>
        <v>384</v>
      </c>
      <c r="AZ41" s="84">
        <f t="shared" si="76"/>
        <v>421</v>
      </c>
      <c r="BA41" s="84">
        <f t="shared" si="76"/>
        <v>367</v>
      </c>
      <c r="BB41" s="84">
        <f t="shared" si="76"/>
        <v>367</v>
      </c>
      <c r="BC41" s="84">
        <f t="shared" si="76"/>
        <v>252</v>
      </c>
      <c r="BD41" s="84">
        <f t="shared" si="76"/>
        <v>227</v>
      </c>
      <c r="BE41" s="84">
        <f t="shared" si="76"/>
        <v>205</v>
      </c>
      <c r="BF41" s="84">
        <f t="shared" si="76"/>
        <v>222</v>
      </c>
      <c r="BG41" s="84">
        <f t="shared" si="77"/>
        <v>230</v>
      </c>
      <c r="BH41" s="84">
        <f t="shared" si="77"/>
        <v>206</v>
      </c>
      <c r="BI41" s="84">
        <f t="shared" si="77"/>
        <v>115</v>
      </c>
      <c r="BJ41" s="84">
        <f t="shared" si="77"/>
        <v>14</v>
      </c>
      <c r="BK41" s="84">
        <f t="shared" si="77"/>
        <v>-251</v>
      </c>
      <c r="BL41" s="244">
        <f t="shared" si="77"/>
        <v>-303</v>
      </c>
      <c r="BM41" s="244">
        <f t="shared" si="77"/>
        <v>-242</v>
      </c>
      <c r="BN41" s="244">
        <f t="shared" si="77"/>
        <v>-252</v>
      </c>
      <c r="BO41" s="244">
        <f t="shared" si="77"/>
        <v>-190</v>
      </c>
      <c r="BP41" s="270">
        <f t="shared" si="77"/>
        <v>-107</v>
      </c>
      <c r="BQ41" s="270">
        <f t="shared" si="78"/>
        <v>-68</v>
      </c>
      <c r="BR41" s="270">
        <f t="shared" si="78"/>
        <v>-81</v>
      </c>
      <c r="BS41" s="270">
        <f t="shared" si="78"/>
        <v>-1</v>
      </c>
      <c r="BT41" s="270">
        <f t="shared" si="78"/>
        <v>-50</v>
      </c>
      <c r="BU41" s="270">
        <f t="shared" si="78"/>
        <v>-33</v>
      </c>
      <c r="BV41" s="270">
        <f t="shared" si="78"/>
        <v>-37</v>
      </c>
      <c r="BW41" s="270">
        <f t="shared" si="78"/>
        <v>53</v>
      </c>
      <c r="BX41" s="270">
        <f t="shared" si="78"/>
        <v>42</v>
      </c>
      <c r="BY41" s="270">
        <f t="shared" si="78"/>
        <v>23</v>
      </c>
      <c r="BZ41" s="270">
        <f t="shared" si="78"/>
        <v>49</v>
      </c>
      <c r="CA41" s="270">
        <f t="shared" si="78"/>
        <v>83</v>
      </c>
      <c r="CB41" s="270">
        <f t="shared" si="78"/>
        <v>45</v>
      </c>
      <c r="CC41" s="270">
        <f t="shared" si="78"/>
        <v>-1</v>
      </c>
      <c r="CD41" s="270">
        <f t="shared" si="78"/>
        <v>9</v>
      </c>
      <c r="CE41" s="349"/>
      <c r="CF41" s="64">
        <f>IF(ISERROR(GETPIVOTDATA("VALUE",'CSS WK pvt'!$I$2,"DT_FILE",CF$8,"CD_CO",CF$6,"TRIM_CAT",TRIM(B41),"TRIM_LINE",A37))=TRUE,0,GETPIVOTDATA("VALUE",'CSS WK pvt'!$I$2,"DT_FILE",CF$8,"CD_CO",CF$6,"TRIM_CAT",TRIM(B41),"TRIM_LINE",A37))</f>
        <v>485</v>
      </c>
    </row>
    <row r="42" spans="1:84" s="59" customFormat="1" x14ac:dyDescent="0.3">
      <c r="A42" s="147"/>
      <c r="B42" s="60" t="s">
        <v>41</v>
      </c>
      <c r="C42" s="80">
        <v>83</v>
      </c>
      <c r="D42" s="81">
        <v>83</v>
      </c>
      <c r="E42" s="81">
        <v>84</v>
      </c>
      <c r="F42" s="81">
        <v>71</v>
      </c>
      <c r="G42" s="81">
        <v>75</v>
      </c>
      <c r="H42" s="81">
        <v>80</v>
      </c>
      <c r="I42" s="81">
        <v>86</v>
      </c>
      <c r="J42" s="81">
        <v>81</v>
      </c>
      <c r="K42" s="81">
        <v>84</v>
      </c>
      <c r="L42" s="82">
        <v>93</v>
      </c>
      <c r="M42" s="81">
        <v>111</v>
      </c>
      <c r="N42" s="81">
        <v>93</v>
      </c>
      <c r="O42" s="81">
        <v>99</v>
      </c>
      <c r="P42" s="81">
        <v>126</v>
      </c>
      <c r="Q42" s="81">
        <v>172</v>
      </c>
      <c r="R42" s="81">
        <v>185</v>
      </c>
      <c r="S42" s="81">
        <v>165</v>
      </c>
      <c r="T42" s="81">
        <v>158</v>
      </c>
      <c r="U42" s="201">
        <v>129</v>
      </c>
      <c r="V42" s="201">
        <v>125</v>
      </c>
      <c r="W42" s="201">
        <v>117</v>
      </c>
      <c r="X42" s="82">
        <v>122</v>
      </c>
      <c r="Y42" s="201">
        <v>135</v>
      </c>
      <c r="Z42" s="201">
        <v>128</v>
      </c>
      <c r="AA42" s="201">
        <v>116</v>
      </c>
      <c r="AB42" s="201">
        <v>119</v>
      </c>
      <c r="AC42" s="201">
        <v>119</v>
      </c>
      <c r="AD42" s="201">
        <v>121</v>
      </c>
      <c r="AE42" s="201">
        <v>121</v>
      </c>
      <c r="AF42" s="201">
        <v>116</v>
      </c>
      <c r="AG42" s="201">
        <v>107</v>
      </c>
      <c r="AH42" s="201">
        <v>115</v>
      </c>
      <c r="AI42" s="201">
        <v>134</v>
      </c>
      <c r="AJ42" s="82">
        <v>150</v>
      </c>
      <c r="AK42" s="294">
        <v>212</v>
      </c>
      <c r="AL42" s="294">
        <v>159</v>
      </c>
      <c r="AM42" s="294">
        <v>159</v>
      </c>
      <c r="AN42" s="294">
        <v>137</v>
      </c>
      <c r="AO42" s="294">
        <v>150</v>
      </c>
      <c r="AP42" s="294">
        <v>145</v>
      </c>
      <c r="AQ42" s="64">
        <v>151</v>
      </c>
      <c r="AR42" s="294">
        <v>134</v>
      </c>
      <c r="AS42" s="294">
        <v>147</v>
      </c>
      <c r="AT42" s="294">
        <v>151</v>
      </c>
      <c r="AU42" s="294">
        <v>156</v>
      </c>
      <c r="AV42" s="311">
        <v>160</v>
      </c>
      <c r="AW42" s="83">
        <f t="shared" si="76"/>
        <v>16</v>
      </c>
      <c r="AX42" s="84">
        <f t="shared" si="76"/>
        <v>43</v>
      </c>
      <c r="AY42" s="84">
        <f t="shared" si="76"/>
        <v>88</v>
      </c>
      <c r="AZ42" s="84">
        <f t="shared" si="76"/>
        <v>114</v>
      </c>
      <c r="BA42" s="84">
        <f t="shared" si="76"/>
        <v>90</v>
      </c>
      <c r="BB42" s="84">
        <f t="shared" si="76"/>
        <v>78</v>
      </c>
      <c r="BC42" s="84">
        <f t="shared" si="76"/>
        <v>43</v>
      </c>
      <c r="BD42" s="84">
        <f t="shared" si="76"/>
        <v>44</v>
      </c>
      <c r="BE42" s="84">
        <f t="shared" si="76"/>
        <v>33</v>
      </c>
      <c r="BF42" s="84">
        <f t="shared" si="76"/>
        <v>29</v>
      </c>
      <c r="BG42" s="84">
        <f t="shared" si="77"/>
        <v>24</v>
      </c>
      <c r="BH42" s="84">
        <f t="shared" si="77"/>
        <v>35</v>
      </c>
      <c r="BI42" s="84">
        <f t="shared" si="77"/>
        <v>17</v>
      </c>
      <c r="BJ42" s="84">
        <f t="shared" si="77"/>
        <v>-7</v>
      </c>
      <c r="BK42" s="84">
        <f t="shared" si="77"/>
        <v>-53</v>
      </c>
      <c r="BL42" s="244">
        <f t="shared" si="77"/>
        <v>-64</v>
      </c>
      <c r="BM42" s="244">
        <f t="shared" si="77"/>
        <v>-44</v>
      </c>
      <c r="BN42" s="244">
        <f t="shared" si="77"/>
        <v>-42</v>
      </c>
      <c r="BO42" s="244">
        <f t="shared" si="77"/>
        <v>-22</v>
      </c>
      <c r="BP42" s="270">
        <f t="shared" si="77"/>
        <v>-10</v>
      </c>
      <c r="BQ42" s="270">
        <f t="shared" si="78"/>
        <v>17</v>
      </c>
      <c r="BR42" s="270">
        <f t="shared" si="78"/>
        <v>28</v>
      </c>
      <c r="BS42" s="270">
        <f t="shared" si="78"/>
        <v>77</v>
      </c>
      <c r="BT42" s="270">
        <f t="shared" si="78"/>
        <v>31</v>
      </c>
      <c r="BU42" s="270">
        <f t="shared" si="78"/>
        <v>43</v>
      </c>
      <c r="BV42" s="270">
        <f t="shared" si="78"/>
        <v>18</v>
      </c>
      <c r="BW42" s="270">
        <f t="shared" si="78"/>
        <v>31</v>
      </c>
      <c r="BX42" s="270">
        <f t="shared" si="78"/>
        <v>24</v>
      </c>
      <c r="BY42" s="270">
        <f t="shared" si="78"/>
        <v>30</v>
      </c>
      <c r="BZ42" s="270">
        <f t="shared" si="78"/>
        <v>18</v>
      </c>
      <c r="CA42" s="270">
        <f t="shared" si="78"/>
        <v>40</v>
      </c>
      <c r="CB42" s="270">
        <f t="shared" si="78"/>
        <v>36</v>
      </c>
      <c r="CC42" s="270">
        <f t="shared" si="78"/>
        <v>22</v>
      </c>
      <c r="CD42" s="270">
        <f t="shared" si="78"/>
        <v>10</v>
      </c>
      <c r="CE42" s="349"/>
      <c r="CF42" s="64">
        <f>IF(ISERROR(GETPIVOTDATA("VALUE",'CSS WK pvt'!$I$2,"DT_FILE",CF$8,"CD_CO",CF$6,"TRIM_CAT",TRIM(B42),"TRIM_LINE",A37))=TRUE,0,GETPIVOTDATA("VALUE",'CSS WK pvt'!$I$2,"DT_FILE",CF$8,"CD_CO",CF$6,"TRIM_CAT",TRIM(B42),"TRIM_LINE",A37))</f>
        <v>160</v>
      </c>
    </row>
    <row r="43" spans="1:84" s="73" customFormat="1" ht="15" thickBot="1" x14ac:dyDescent="0.35">
      <c r="A43" s="148"/>
      <c r="B43" s="67" t="s">
        <v>42</v>
      </c>
      <c r="C43" s="68">
        <f t="shared" ref="C43:Q43" si="79">SUM(C38:C42)</f>
        <v>90604</v>
      </c>
      <c r="D43" s="69">
        <f t="shared" si="79"/>
        <v>90537</v>
      </c>
      <c r="E43" s="69">
        <f t="shared" si="79"/>
        <v>91654</v>
      </c>
      <c r="F43" s="69">
        <f t="shared" si="79"/>
        <v>94767</v>
      </c>
      <c r="G43" s="69">
        <f t="shared" si="79"/>
        <v>95766</v>
      </c>
      <c r="H43" s="69">
        <f t="shared" si="79"/>
        <v>94469</v>
      </c>
      <c r="I43" s="69">
        <f t="shared" si="79"/>
        <v>94851</v>
      </c>
      <c r="J43" s="69">
        <f t="shared" si="79"/>
        <v>97669</v>
      </c>
      <c r="K43" s="69">
        <f t="shared" si="79"/>
        <v>108163</v>
      </c>
      <c r="L43" s="70">
        <f t="shared" si="79"/>
        <v>113831</v>
      </c>
      <c r="M43" s="69">
        <f t="shared" si="79"/>
        <v>117837</v>
      </c>
      <c r="N43" s="69">
        <f t="shared" si="79"/>
        <v>114961</v>
      </c>
      <c r="O43" s="69">
        <f t="shared" si="79"/>
        <v>119576</v>
      </c>
      <c r="P43" s="69">
        <f t="shared" si="79"/>
        <v>135440</v>
      </c>
      <c r="Q43" s="69">
        <f t="shared" si="79"/>
        <v>149017</v>
      </c>
      <c r="R43" s="69">
        <v>151637</v>
      </c>
      <c r="S43" s="69">
        <v>150881</v>
      </c>
      <c r="T43" s="69">
        <v>147962</v>
      </c>
      <c r="U43" s="199">
        <v>146896</v>
      </c>
      <c r="V43" s="199">
        <v>151990</v>
      </c>
      <c r="W43" s="199">
        <f>SUM(W38+W39+W40+W41+W42)</f>
        <v>164048</v>
      </c>
      <c r="X43" s="70">
        <f>SUM(X38+X39+X40+X41+X42)</f>
        <v>171080</v>
      </c>
      <c r="Y43" s="199">
        <v>165282</v>
      </c>
      <c r="Z43" s="199">
        <v>160883</v>
      </c>
      <c r="AA43" s="199">
        <v>153875</v>
      </c>
      <c r="AB43" s="199">
        <v>155967</v>
      </c>
      <c r="AC43" s="199">
        <v>151306</v>
      </c>
      <c r="AD43" s="199">
        <v>146028</v>
      </c>
      <c r="AE43" s="199">
        <v>139398</v>
      </c>
      <c r="AF43" s="199">
        <v>133216</v>
      </c>
      <c r="AG43" s="199">
        <v>127411</v>
      </c>
      <c r="AH43" s="199">
        <v>128607</v>
      </c>
      <c r="AI43" s="199">
        <v>127880</v>
      </c>
      <c r="AJ43" s="70">
        <v>136204</v>
      </c>
      <c r="AK43" s="292">
        <v>135355</v>
      </c>
      <c r="AL43" s="292">
        <v>129876</v>
      </c>
      <c r="AM43" s="292">
        <v>126548</v>
      </c>
      <c r="AN43" s="292">
        <v>125703</v>
      </c>
      <c r="AO43" s="292">
        <v>127075</v>
      </c>
      <c r="AP43" s="292">
        <v>126258</v>
      </c>
      <c r="AQ43" s="71">
        <v>126837</v>
      </c>
      <c r="AR43" s="292">
        <v>121141</v>
      </c>
      <c r="AS43" s="292">
        <v>120422</v>
      </c>
      <c r="AT43" s="292">
        <v>121535</v>
      </c>
      <c r="AU43" s="292">
        <v>126135</v>
      </c>
      <c r="AV43" s="309">
        <v>129781</v>
      </c>
      <c r="AW43" s="71">
        <f t="shared" ref="AW43:BA43" si="80">SUM(AW38:AW42)</f>
        <v>28972</v>
      </c>
      <c r="AX43" s="72">
        <f t="shared" si="80"/>
        <v>44903</v>
      </c>
      <c r="AY43" s="72">
        <f t="shared" si="80"/>
        <v>57363</v>
      </c>
      <c r="AZ43" s="72">
        <f t="shared" si="80"/>
        <v>56870</v>
      </c>
      <c r="BA43" s="72">
        <f t="shared" si="80"/>
        <v>55115</v>
      </c>
      <c r="BB43" s="72">
        <f t="shared" ref="BB43:BJ43" si="81">SUM(BB38:BB42)</f>
        <v>53493</v>
      </c>
      <c r="BC43" s="72">
        <f t="shared" si="81"/>
        <v>52045</v>
      </c>
      <c r="BD43" s="72">
        <f t="shared" si="81"/>
        <v>54321</v>
      </c>
      <c r="BE43" s="72">
        <f t="shared" si="81"/>
        <v>55885</v>
      </c>
      <c r="BF43" s="72">
        <f t="shared" si="81"/>
        <v>57249</v>
      </c>
      <c r="BG43" s="72">
        <f t="shared" si="81"/>
        <v>47445</v>
      </c>
      <c r="BH43" s="72">
        <f t="shared" si="81"/>
        <v>45922</v>
      </c>
      <c r="BI43" s="72">
        <f t="shared" si="81"/>
        <v>34299</v>
      </c>
      <c r="BJ43" s="72">
        <f t="shared" si="81"/>
        <v>20527</v>
      </c>
      <c r="BK43" s="72">
        <f t="shared" ref="BK43:BL43" si="82">SUM(BK38:BK42)</f>
        <v>2289</v>
      </c>
      <c r="BL43" s="242">
        <f t="shared" si="82"/>
        <v>-5609</v>
      </c>
      <c r="BM43" s="242">
        <f t="shared" ref="BM43:BN43" si="83">SUM(BM38:BM42)</f>
        <v>-11483</v>
      </c>
      <c r="BN43" s="242">
        <f t="shared" si="83"/>
        <v>-14746</v>
      </c>
      <c r="BO43" s="242">
        <f t="shared" ref="BO43:BP43" si="84">SUM(BO38:BO42)</f>
        <v>-19485</v>
      </c>
      <c r="BP43" s="268">
        <f t="shared" si="84"/>
        <v>-23383</v>
      </c>
      <c r="BQ43" s="268">
        <f t="shared" ref="BQ43:BS43" si="85">SUM(BQ38:BQ42)</f>
        <v>-36168</v>
      </c>
      <c r="BR43" s="268">
        <f t="shared" si="85"/>
        <v>-34876</v>
      </c>
      <c r="BS43" s="268">
        <f t="shared" si="85"/>
        <v>-29927</v>
      </c>
      <c r="BT43" s="268">
        <f t="shared" ref="BT43:BU43" si="86">SUM(BT38:BT42)</f>
        <v>-31007</v>
      </c>
      <c r="BU43" s="268">
        <f t="shared" si="86"/>
        <v>-27327</v>
      </c>
      <c r="BV43" s="268">
        <f t="shared" ref="BV43" si="87">SUM(BV38:BV42)</f>
        <v>-30264</v>
      </c>
      <c r="BW43" s="268">
        <f t="shared" ref="BW43" si="88">SUM(BW38:BW42)</f>
        <v>-24231</v>
      </c>
      <c r="BX43" s="268">
        <f t="shared" ref="BX43" si="89">SUM(BX38:BX42)</f>
        <v>-19770</v>
      </c>
      <c r="BY43" s="268">
        <f t="shared" ref="BY43" si="90">SUM(BY38:BY42)</f>
        <v>-12561</v>
      </c>
      <c r="BZ43" s="268">
        <f t="shared" ref="BZ43" si="91">SUM(BZ38:BZ42)</f>
        <v>-12075</v>
      </c>
      <c r="CA43" s="268">
        <f t="shared" ref="CA43" si="92">SUM(CA38:CA42)</f>
        <v>-6989</v>
      </c>
      <c r="CB43" s="268">
        <f t="shared" ref="CB43:CD43" si="93">SUM(CB38:CB42)</f>
        <v>-7072</v>
      </c>
      <c r="CC43" s="268">
        <f t="shared" ref="CC43:CD43" si="94">SUM(CC38:CC42)</f>
        <v>-1745</v>
      </c>
      <c r="CD43" s="268">
        <f t="shared" si="94"/>
        <v>-6423</v>
      </c>
      <c r="CE43" s="350"/>
      <c r="CF43" s="71">
        <f>SUM(CF38:CF42)</f>
        <v>129781</v>
      </c>
    </row>
    <row r="44" spans="1:84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273"/>
      <c r="CE44" s="351"/>
      <c r="CF44" s="95"/>
    </row>
    <row r="45" spans="1:84" s="38" customFormat="1" x14ac:dyDescent="0.3">
      <c r="A45" s="147"/>
      <c r="B45" s="39" t="s">
        <v>37</v>
      </c>
      <c r="C45" s="40">
        <v>25303667.899999999</v>
      </c>
      <c r="D45" s="41">
        <v>26196615.16</v>
      </c>
      <c r="E45" s="41">
        <v>21368095.739999998</v>
      </c>
      <c r="F45" s="41">
        <v>17123841.969999999</v>
      </c>
      <c r="G45" s="41">
        <v>18711939.34</v>
      </c>
      <c r="H45" s="41">
        <v>25260374.190000001</v>
      </c>
      <c r="I45" s="41">
        <v>29476463.16</v>
      </c>
      <c r="J45" s="41">
        <v>25096190.859999999</v>
      </c>
      <c r="K45" s="41">
        <v>21116790.949999999</v>
      </c>
      <c r="L45" s="42">
        <v>22462606.600000001</v>
      </c>
      <c r="M45" s="41">
        <v>26097362.129999999</v>
      </c>
      <c r="N45" s="41">
        <v>34004679.590000004</v>
      </c>
      <c r="O45" s="41">
        <v>33314486.940000001</v>
      </c>
      <c r="P45" s="41">
        <v>31621171</v>
      </c>
      <c r="Q45" s="41">
        <v>30622194</v>
      </c>
      <c r="R45" s="41">
        <v>26817317</v>
      </c>
      <c r="S45" s="41">
        <v>27283591</v>
      </c>
      <c r="T45" s="41">
        <v>34601491</v>
      </c>
      <c r="U45" s="205">
        <v>41929668</v>
      </c>
      <c r="V45" s="205">
        <v>31346427</v>
      </c>
      <c r="W45" s="205">
        <v>25863881</v>
      </c>
      <c r="X45" s="42">
        <v>27340046</v>
      </c>
      <c r="Y45" s="205">
        <v>30848276</v>
      </c>
      <c r="Z45" s="205">
        <v>37026649</v>
      </c>
      <c r="AA45" s="205">
        <v>34075042</v>
      </c>
      <c r="AB45" s="205">
        <v>33033556</v>
      </c>
      <c r="AC45" s="205">
        <v>26038821</v>
      </c>
      <c r="AD45" s="205">
        <v>22573265</v>
      </c>
      <c r="AE45" s="205">
        <v>24592684</v>
      </c>
      <c r="AF45" s="205">
        <v>28706044</v>
      </c>
      <c r="AG45" s="205">
        <v>29266104</v>
      </c>
      <c r="AH45" s="205">
        <v>32136852</v>
      </c>
      <c r="AI45" s="205">
        <v>23767030</v>
      </c>
      <c r="AJ45" s="42">
        <v>23629809</v>
      </c>
      <c r="AK45" s="298">
        <v>31212203</v>
      </c>
      <c r="AL45" s="298">
        <v>34295439</v>
      </c>
      <c r="AM45" s="298">
        <v>36482706</v>
      </c>
      <c r="AN45" s="298">
        <v>30431784</v>
      </c>
      <c r="AO45" s="298">
        <v>26829825</v>
      </c>
      <c r="AP45" s="298">
        <v>22978847</v>
      </c>
      <c r="AQ45" s="64">
        <v>24306466</v>
      </c>
      <c r="AR45" s="298">
        <v>29234517</v>
      </c>
      <c r="AS45" s="298">
        <v>37576348</v>
      </c>
      <c r="AT45" s="298">
        <v>31970122</v>
      </c>
      <c r="AU45" s="298">
        <v>21722722</v>
      </c>
      <c r="AV45" s="315">
        <v>30688702</v>
      </c>
      <c r="AW45" s="43">
        <f t="shared" ref="AW45:BF49" si="95">O45-C45</f>
        <v>8010819.0400000028</v>
      </c>
      <c r="AX45" s="44">
        <f t="shared" si="95"/>
        <v>5424555.8399999999</v>
      </c>
      <c r="AY45" s="44">
        <f t="shared" si="95"/>
        <v>9254098.2600000016</v>
      </c>
      <c r="AZ45" s="44">
        <f t="shared" si="95"/>
        <v>9693475.0300000012</v>
      </c>
      <c r="BA45" s="44">
        <f t="shared" si="95"/>
        <v>8571651.6600000001</v>
      </c>
      <c r="BB45" s="44">
        <f t="shared" si="95"/>
        <v>9341116.8099999987</v>
      </c>
      <c r="BC45" s="44">
        <f t="shared" si="95"/>
        <v>12453204.84</v>
      </c>
      <c r="BD45" s="44">
        <f t="shared" si="95"/>
        <v>6250236.1400000006</v>
      </c>
      <c r="BE45" s="44">
        <f t="shared" si="95"/>
        <v>4747090.0500000007</v>
      </c>
      <c r="BF45" s="44">
        <f t="shared" si="95"/>
        <v>4877439.3999999985</v>
      </c>
      <c r="BG45" s="44">
        <f t="shared" ref="BG45:BP49" si="96">Y45-M45</f>
        <v>4750913.870000001</v>
      </c>
      <c r="BH45" s="44">
        <f t="shared" si="96"/>
        <v>3021969.4099999964</v>
      </c>
      <c r="BI45" s="44">
        <f t="shared" si="96"/>
        <v>760555.05999999866</v>
      </c>
      <c r="BJ45" s="44">
        <f t="shared" si="96"/>
        <v>1412385</v>
      </c>
      <c r="BK45" s="44">
        <f t="shared" si="96"/>
        <v>-4583373</v>
      </c>
      <c r="BL45" s="248">
        <f t="shared" si="96"/>
        <v>-4244052</v>
      </c>
      <c r="BM45" s="248">
        <f t="shared" si="96"/>
        <v>-2690907</v>
      </c>
      <c r="BN45" s="248">
        <f t="shared" si="96"/>
        <v>-5895447</v>
      </c>
      <c r="BO45" s="248">
        <f t="shared" si="96"/>
        <v>-12663564</v>
      </c>
      <c r="BP45" s="274">
        <f t="shared" si="96"/>
        <v>790425</v>
      </c>
      <c r="BQ45" s="274">
        <f t="shared" ref="BQ45:CD49" si="97">AI45-W45</f>
        <v>-2096851</v>
      </c>
      <c r="BR45" s="274">
        <f t="shared" si="97"/>
        <v>-3710237</v>
      </c>
      <c r="BS45" s="274">
        <f t="shared" si="97"/>
        <v>363927</v>
      </c>
      <c r="BT45" s="274">
        <f t="shared" si="97"/>
        <v>-2731210</v>
      </c>
      <c r="BU45" s="274">
        <f t="shared" si="97"/>
        <v>2407664</v>
      </c>
      <c r="BV45" s="274">
        <f t="shared" si="97"/>
        <v>-2601772</v>
      </c>
      <c r="BW45" s="274">
        <f t="shared" si="97"/>
        <v>791004</v>
      </c>
      <c r="BX45" s="274">
        <f t="shared" si="97"/>
        <v>405582</v>
      </c>
      <c r="BY45" s="274">
        <f t="shared" si="97"/>
        <v>-286218</v>
      </c>
      <c r="BZ45" s="274">
        <f t="shared" si="97"/>
        <v>528473</v>
      </c>
      <c r="CA45" s="274">
        <f t="shared" si="97"/>
        <v>8310244</v>
      </c>
      <c r="CB45" s="274">
        <f t="shared" si="97"/>
        <v>-166730</v>
      </c>
      <c r="CC45" s="274">
        <f t="shared" si="97"/>
        <v>-2044308</v>
      </c>
      <c r="CD45" s="274">
        <f t="shared" si="97"/>
        <v>7058893</v>
      </c>
      <c r="CE45" s="351"/>
      <c r="CF45" s="64">
        <f>IF(ISERROR(GETPIVOTDATA("VALUE",'CSS WK pvt'!$I$2,"DT_FILE",CF$8,"CD_CO",CF$6,"TRIM_CAT",TRIM(B45),"TRIM_LINE",A44))=TRUE,0,GETPIVOTDATA("VALUE",'CSS WK pvt'!$I$2,"DT_FILE",CF$8,"CD_CO",CF$6,"TRIM_CAT",TRIM(B45),"TRIM_LINE",A44))</f>
        <v>30688702</v>
      </c>
    </row>
    <row r="46" spans="1:84" s="38" customFormat="1" x14ac:dyDescent="0.3">
      <c r="A46" s="147"/>
      <c r="B46" s="39" t="s">
        <v>38</v>
      </c>
      <c r="C46" s="40">
        <v>6443851.6399999997</v>
      </c>
      <c r="D46" s="41">
        <v>6670589.9699999997</v>
      </c>
      <c r="E46" s="41">
        <v>5390816.1399999997</v>
      </c>
      <c r="F46" s="41">
        <v>4287980.8499999996</v>
      </c>
      <c r="G46" s="41">
        <v>4510743.7699999996</v>
      </c>
      <c r="H46" s="41">
        <v>5503747.7199999997</v>
      </c>
      <c r="I46" s="41">
        <v>6417080.46</v>
      </c>
      <c r="J46" s="41">
        <v>5546976.4000000004</v>
      </c>
      <c r="K46" s="41">
        <v>4577321.91</v>
      </c>
      <c r="L46" s="42">
        <v>5032201.0999999996</v>
      </c>
      <c r="M46" s="41">
        <v>6000675.4699999997</v>
      </c>
      <c r="N46" s="41">
        <v>7492075.2300000004</v>
      </c>
      <c r="O46" s="41">
        <v>6640117.0999999996</v>
      </c>
      <c r="P46" s="41">
        <v>6830982</v>
      </c>
      <c r="Q46" s="41">
        <v>6053703</v>
      </c>
      <c r="R46" s="41">
        <v>5191876</v>
      </c>
      <c r="S46" s="41">
        <v>5757667</v>
      </c>
      <c r="T46" s="41">
        <v>6723526</v>
      </c>
      <c r="U46" s="205">
        <v>7252073</v>
      </c>
      <c r="V46" s="205">
        <v>5667437</v>
      </c>
      <c r="W46" s="205">
        <v>4965419</v>
      </c>
      <c r="X46" s="42">
        <v>5588836</v>
      </c>
      <c r="Y46" s="205">
        <v>6612589</v>
      </c>
      <c r="Z46" s="205">
        <v>8374522</v>
      </c>
      <c r="AA46" s="205">
        <v>8225069</v>
      </c>
      <c r="AB46" s="205">
        <v>7760260</v>
      </c>
      <c r="AC46" s="205">
        <v>6521357</v>
      </c>
      <c r="AD46" s="205">
        <v>5792599</v>
      </c>
      <c r="AE46" s="205">
        <v>6333628</v>
      </c>
      <c r="AF46" s="205">
        <v>7208252</v>
      </c>
      <c r="AG46" s="205">
        <v>6788137</v>
      </c>
      <c r="AH46" s="205">
        <v>6797621</v>
      </c>
      <c r="AI46" s="205">
        <v>4191199</v>
      </c>
      <c r="AJ46" s="42">
        <v>5479181</v>
      </c>
      <c r="AK46" s="298">
        <v>6995280</v>
      </c>
      <c r="AL46" s="298">
        <v>7171728</v>
      </c>
      <c r="AM46" s="298">
        <v>8410659</v>
      </c>
      <c r="AN46" s="298">
        <v>8226364</v>
      </c>
      <c r="AO46" s="298">
        <v>7230175</v>
      </c>
      <c r="AP46" s="298">
        <v>6304375</v>
      </c>
      <c r="AQ46" s="64">
        <v>6020951</v>
      </c>
      <c r="AR46" s="298">
        <v>7278711</v>
      </c>
      <c r="AS46" s="298">
        <v>9069803</v>
      </c>
      <c r="AT46" s="298">
        <v>7853466</v>
      </c>
      <c r="AU46" s="298">
        <v>5640001</v>
      </c>
      <c r="AV46" s="315">
        <v>7561938</v>
      </c>
      <c r="AW46" s="43">
        <f t="shared" si="95"/>
        <v>196265.45999999996</v>
      </c>
      <c r="AX46" s="44">
        <f t="shared" si="95"/>
        <v>160392.03000000026</v>
      </c>
      <c r="AY46" s="44">
        <f t="shared" si="95"/>
        <v>662886.86000000034</v>
      </c>
      <c r="AZ46" s="44">
        <f t="shared" si="95"/>
        <v>903895.15000000037</v>
      </c>
      <c r="BA46" s="44">
        <f t="shared" si="95"/>
        <v>1246923.2300000004</v>
      </c>
      <c r="BB46" s="44">
        <f t="shared" si="95"/>
        <v>1219778.2800000003</v>
      </c>
      <c r="BC46" s="44">
        <f t="shared" si="95"/>
        <v>834992.54</v>
      </c>
      <c r="BD46" s="44">
        <f t="shared" si="95"/>
        <v>120460.59999999963</v>
      </c>
      <c r="BE46" s="44">
        <f t="shared" si="95"/>
        <v>388097.08999999985</v>
      </c>
      <c r="BF46" s="44">
        <f t="shared" si="95"/>
        <v>556634.90000000037</v>
      </c>
      <c r="BG46" s="44">
        <f t="shared" si="96"/>
        <v>611913.53000000026</v>
      </c>
      <c r="BH46" s="44">
        <f t="shared" si="96"/>
        <v>882446.76999999955</v>
      </c>
      <c r="BI46" s="44">
        <f t="shared" si="96"/>
        <v>1584951.9000000004</v>
      </c>
      <c r="BJ46" s="44">
        <f t="shared" si="96"/>
        <v>929278</v>
      </c>
      <c r="BK46" s="44">
        <f t="shared" si="96"/>
        <v>467654</v>
      </c>
      <c r="BL46" s="248">
        <f t="shared" si="96"/>
        <v>600723</v>
      </c>
      <c r="BM46" s="248">
        <f t="shared" si="96"/>
        <v>575961</v>
      </c>
      <c r="BN46" s="248">
        <f t="shared" si="96"/>
        <v>484726</v>
      </c>
      <c r="BO46" s="248">
        <f t="shared" si="96"/>
        <v>-463936</v>
      </c>
      <c r="BP46" s="274">
        <f t="shared" si="96"/>
        <v>1130184</v>
      </c>
      <c r="BQ46" s="274">
        <f t="shared" si="97"/>
        <v>-774220</v>
      </c>
      <c r="BR46" s="274">
        <f t="shared" si="97"/>
        <v>-109655</v>
      </c>
      <c r="BS46" s="274">
        <f t="shared" si="97"/>
        <v>382691</v>
      </c>
      <c r="BT46" s="274">
        <f t="shared" si="97"/>
        <v>-1202794</v>
      </c>
      <c r="BU46" s="274">
        <f t="shared" si="97"/>
        <v>185590</v>
      </c>
      <c r="BV46" s="274">
        <f t="shared" si="97"/>
        <v>466104</v>
      </c>
      <c r="BW46" s="274">
        <f t="shared" si="97"/>
        <v>708818</v>
      </c>
      <c r="BX46" s="274">
        <f t="shared" si="97"/>
        <v>511776</v>
      </c>
      <c r="BY46" s="274">
        <f t="shared" si="97"/>
        <v>-312677</v>
      </c>
      <c r="BZ46" s="274">
        <f t="shared" si="97"/>
        <v>70459</v>
      </c>
      <c r="CA46" s="274">
        <f t="shared" si="97"/>
        <v>2281666</v>
      </c>
      <c r="CB46" s="274">
        <f t="shared" si="97"/>
        <v>1055845</v>
      </c>
      <c r="CC46" s="274">
        <f t="shared" si="97"/>
        <v>1448802</v>
      </c>
      <c r="CD46" s="274">
        <f t="shared" si="97"/>
        <v>2082757</v>
      </c>
      <c r="CE46" s="351"/>
      <c r="CF46" s="64">
        <f>IF(ISERROR(GETPIVOTDATA("VALUE",'CSS WK pvt'!$I$2,"DT_FILE",CF$8,"CD_CO",CF$6,"TRIM_CAT",TRIM(B46),"TRIM_LINE",A44))=TRUE,0,GETPIVOTDATA("VALUE",'CSS WK pvt'!$I$2,"DT_FILE",CF$8,"CD_CO",CF$6,"TRIM_CAT",TRIM(B46),"TRIM_LINE",A44))</f>
        <v>7561938</v>
      </c>
    </row>
    <row r="47" spans="1:84" s="38" customFormat="1" x14ac:dyDescent="0.3">
      <c r="A47" s="147"/>
      <c r="B47" s="39" t="s">
        <v>39</v>
      </c>
      <c r="C47" s="40">
        <v>5484835.1900000004</v>
      </c>
      <c r="D47" s="41">
        <v>5916444.7699999996</v>
      </c>
      <c r="E47" s="41">
        <v>4405563.51</v>
      </c>
      <c r="F47" s="41">
        <v>3485349.76</v>
      </c>
      <c r="G47" s="41">
        <v>4034507.2</v>
      </c>
      <c r="H47" s="41">
        <v>4596649.46</v>
      </c>
      <c r="I47" s="41">
        <v>4918602.49</v>
      </c>
      <c r="J47" s="41">
        <v>4487943.6900000004</v>
      </c>
      <c r="K47" s="41">
        <v>4423403.8499999996</v>
      </c>
      <c r="L47" s="42">
        <v>4853840.08</v>
      </c>
      <c r="M47" s="41">
        <v>4783858.26</v>
      </c>
      <c r="N47" s="41">
        <v>5668719.9100000001</v>
      </c>
      <c r="O47" s="41">
        <v>6417122.9100000001</v>
      </c>
      <c r="P47" s="41">
        <v>8493017</v>
      </c>
      <c r="Q47" s="41">
        <v>6109761</v>
      </c>
      <c r="R47" s="41">
        <v>5222075</v>
      </c>
      <c r="S47" s="41">
        <v>4982493</v>
      </c>
      <c r="T47" s="41">
        <v>5512278</v>
      </c>
      <c r="U47" s="205">
        <v>5342444</v>
      </c>
      <c r="V47" s="205">
        <v>4761417</v>
      </c>
      <c r="W47" s="205">
        <v>5106212</v>
      </c>
      <c r="X47" s="42">
        <v>5269616</v>
      </c>
      <c r="Y47" s="205">
        <v>5909939</v>
      </c>
      <c r="Z47" s="205">
        <v>6702556</v>
      </c>
      <c r="AA47" s="205">
        <v>5716937</v>
      </c>
      <c r="AB47" s="205">
        <v>6291050</v>
      </c>
      <c r="AC47" s="205">
        <v>5279845</v>
      </c>
      <c r="AD47" s="205">
        <v>5209437</v>
      </c>
      <c r="AE47" s="205">
        <v>5411050</v>
      </c>
      <c r="AF47" s="205">
        <v>5558875</v>
      </c>
      <c r="AG47" s="205">
        <v>5925225</v>
      </c>
      <c r="AH47" s="205">
        <v>7073698</v>
      </c>
      <c r="AI47" s="205">
        <v>6424553</v>
      </c>
      <c r="AJ47" s="42">
        <v>5968905</v>
      </c>
      <c r="AK47" s="298">
        <v>8851510</v>
      </c>
      <c r="AL47" s="298">
        <v>8155123</v>
      </c>
      <c r="AM47" s="298">
        <v>7920686</v>
      </c>
      <c r="AN47" s="298">
        <v>6552184</v>
      </c>
      <c r="AO47" s="298">
        <v>6155093</v>
      </c>
      <c r="AP47" s="298">
        <v>5616414</v>
      </c>
      <c r="AQ47" s="64">
        <v>5571690</v>
      </c>
      <c r="AR47" s="298">
        <v>6135222</v>
      </c>
      <c r="AS47" s="298">
        <v>7360814</v>
      </c>
      <c r="AT47" s="298">
        <v>6790371</v>
      </c>
      <c r="AU47" s="298">
        <v>5205449</v>
      </c>
      <c r="AV47" s="315">
        <v>6747500</v>
      </c>
      <c r="AW47" s="43">
        <f t="shared" si="95"/>
        <v>932287.71999999974</v>
      </c>
      <c r="AX47" s="44">
        <f t="shared" si="95"/>
        <v>2576572.2300000004</v>
      </c>
      <c r="AY47" s="44">
        <f t="shared" si="95"/>
        <v>1704197.4900000002</v>
      </c>
      <c r="AZ47" s="44">
        <f t="shared" si="95"/>
        <v>1736725.2400000002</v>
      </c>
      <c r="BA47" s="44">
        <f t="shared" si="95"/>
        <v>947985.79999999981</v>
      </c>
      <c r="BB47" s="44">
        <f t="shared" si="95"/>
        <v>915628.54</v>
      </c>
      <c r="BC47" s="44">
        <f t="shared" si="95"/>
        <v>423841.50999999978</v>
      </c>
      <c r="BD47" s="44">
        <f t="shared" si="95"/>
        <v>273473.30999999959</v>
      </c>
      <c r="BE47" s="44">
        <f t="shared" si="95"/>
        <v>682808.15000000037</v>
      </c>
      <c r="BF47" s="44">
        <f t="shared" si="95"/>
        <v>415775.91999999993</v>
      </c>
      <c r="BG47" s="44">
        <f t="shared" si="96"/>
        <v>1126080.7400000002</v>
      </c>
      <c r="BH47" s="44">
        <f t="shared" si="96"/>
        <v>1033836.0899999999</v>
      </c>
      <c r="BI47" s="44">
        <f t="shared" si="96"/>
        <v>-700185.91000000015</v>
      </c>
      <c r="BJ47" s="44">
        <f t="shared" si="96"/>
        <v>-2201967</v>
      </c>
      <c r="BK47" s="44">
        <f t="shared" si="96"/>
        <v>-829916</v>
      </c>
      <c r="BL47" s="248">
        <f t="shared" si="96"/>
        <v>-12638</v>
      </c>
      <c r="BM47" s="248">
        <f t="shared" si="96"/>
        <v>428557</v>
      </c>
      <c r="BN47" s="248">
        <f t="shared" si="96"/>
        <v>46597</v>
      </c>
      <c r="BO47" s="248">
        <f t="shared" si="96"/>
        <v>582781</v>
      </c>
      <c r="BP47" s="274">
        <f t="shared" si="96"/>
        <v>2312281</v>
      </c>
      <c r="BQ47" s="274">
        <f t="shared" si="97"/>
        <v>1318341</v>
      </c>
      <c r="BR47" s="274">
        <f t="shared" si="97"/>
        <v>699289</v>
      </c>
      <c r="BS47" s="274">
        <f t="shared" si="97"/>
        <v>2941571</v>
      </c>
      <c r="BT47" s="274">
        <f t="shared" si="97"/>
        <v>1452567</v>
      </c>
      <c r="BU47" s="274">
        <f t="shared" si="97"/>
        <v>2203749</v>
      </c>
      <c r="BV47" s="274">
        <f t="shared" si="97"/>
        <v>261134</v>
      </c>
      <c r="BW47" s="274">
        <f t="shared" si="97"/>
        <v>875248</v>
      </c>
      <c r="BX47" s="274">
        <f t="shared" si="97"/>
        <v>406977</v>
      </c>
      <c r="BY47" s="274">
        <f t="shared" si="97"/>
        <v>160640</v>
      </c>
      <c r="BZ47" s="274">
        <f t="shared" si="97"/>
        <v>576347</v>
      </c>
      <c r="CA47" s="274">
        <f t="shared" si="97"/>
        <v>1435589</v>
      </c>
      <c r="CB47" s="274">
        <f t="shared" si="97"/>
        <v>-283327</v>
      </c>
      <c r="CC47" s="274">
        <f t="shared" si="97"/>
        <v>-1219104</v>
      </c>
      <c r="CD47" s="274">
        <f t="shared" si="97"/>
        <v>778595</v>
      </c>
      <c r="CE47" s="351"/>
      <c r="CF47" s="64">
        <f>IF(ISERROR(GETPIVOTDATA("VALUE",'CSS WK pvt'!$I$2,"DT_FILE",CF$8,"CD_CO",CF$6,"TRIM_CAT",TRIM(B47),"TRIM_LINE",A44))=TRUE,0,GETPIVOTDATA("VALUE",'CSS WK pvt'!$I$2,"DT_FILE",CF$8,"CD_CO",CF$6,"TRIM_CAT",TRIM(B47),"TRIM_LINE",A44))</f>
        <v>6747500</v>
      </c>
    </row>
    <row r="48" spans="1:84" s="38" customFormat="1" x14ac:dyDescent="0.3">
      <c r="A48" s="147"/>
      <c r="B48" s="39" t="s">
        <v>40</v>
      </c>
      <c r="C48" s="40">
        <v>3934612.62</v>
      </c>
      <c r="D48" s="41">
        <v>4558763.97</v>
      </c>
      <c r="E48" s="41">
        <v>2964814.46</v>
      </c>
      <c r="F48" s="41">
        <v>3075799.85</v>
      </c>
      <c r="G48" s="41">
        <v>3409922.11</v>
      </c>
      <c r="H48" s="41">
        <v>3674998.67</v>
      </c>
      <c r="I48" s="41">
        <v>3770911.19</v>
      </c>
      <c r="J48" s="41">
        <v>3689064.58</v>
      </c>
      <c r="K48" s="41">
        <v>3698723.04</v>
      </c>
      <c r="L48" s="42">
        <v>4122388.81</v>
      </c>
      <c r="M48" s="41">
        <v>3730890.57</v>
      </c>
      <c r="N48" s="41">
        <v>4486811.3099999996</v>
      </c>
      <c r="O48" s="41">
        <v>4939674.43</v>
      </c>
      <c r="P48" s="41">
        <v>7563595</v>
      </c>
      <c r="Q48" s="41">
        <v>5554768</v>
      </c>
      <c r="R48" s="41">
        <v>4821817</v>
      </c>
      <c r="S48" s="41">
        <v>4081630</v>
      </c>
      <c r="T48" s="41">
        <v>4759723</v>
      </c>
      <c r="U48" s="205">
        <v>4839266</v>
      </c>
      <c r="V48" s="205">
        <v>4430372</v>
      </c>
      <c r="W48" s="205">
        <v>4466819</v>
      </c>
      <c r="X48" s="42">
        <v>4546171</v>
      </c>
      <c r="Y48" s="205">
        <v>5256920</v>
      </c>
      <c r="Z48" s="205">
        <v>6231040</v>
      </c>
      <c r="AA48" s="205">
        <v>5090833</v>
      </c>
      <c r="AB48" s="205">
        <v>4561429</v>
      </c>
      <c r="AC48" s="205">
        <v>4172125</v>
      </c>
      <c r="AD48" s="205">
        <v>4718265</v>
      </c>
      <c r="AE48" s="205">
        <v>5164425</v>
      </c>
      <c r="AF48" s="205">
        <v>4411771</v>
      </c>
      <c r="AG48" s="205">
        <v>4724749</v>
      </c>
      <c r="AH48" s="205">
        <v>7450911</v>
      </c>
      <c r="AI48" s="205">
        <v>7167917</v>
      </c>
      <c r="AJ48" s="42">
        <v>6040035</v>
      </c>
      <c r="AK48" s="298">
        <v>7877126</v>
      </c>
      <c r="AL48" s="298">
        <v>7079139</v>
      </c>
      <c r="AM48" s="298">
        <v>6719233</v>
      </c>
      <c r="AN48" s="298">
        <v>5321790</v>
      </c>
      <c r="AO48" s="298">
        <v>5171876</v>
      </c>
      <c r="AP48" s="298">
        <v>4758195</v>
      </c>
      <c r="AQ48" s="64">
        <v>5014372</v>
      </c>
      <c r="AR48" s="298">
        <v>5151413</v>
      </c>
      <c r="AS48" s="298">
        <v>6145749</v>
      </c>
      <c r="AT48" s="298">
        <v>6883642</v>
      </c>
      <c r="AU48" s="298">
        <v>6484665</v>
      </c>
      <c r="AV48" s="315">
        <v>5645394</v>
      </c>
      <c r="AW48" s="43">
        <f t="shared" si="95"/>
        <v>1005061.8099999996</v>
      </c>
      <c r="AX48" s="44">
        <f t="shared" si="95"/>
        <v>3004831.0300000003</v>
      </c>
      <c r="AY48" s="44">
        <f t="shared" si="95"/>
        <v>2589953.54</v>
      </c>
      <c r="AZ48" s="44">
        <f t="shared" si="95"/>
        <v>1746017.15</v>
      </c>
      <c r="BA48" s="44">
        <f t="shared" si="95"/>
        <v>671707.89000000013</v>
      </c>
      <c r="BB48" s="44">
        <f t="shared" si="95"/>
        <v>1084724.33</v>
      </c>
      <c r="BC48" s="44">
        <f t="shared" si="95"/>
        <v>1068354.81</v>
      </c>
      <c r="BD48" s="44">
        <f t="shared" si="95"/>
        <v>741307.41999999993</v>
      </c>
      <c r="BE48" s="44">
        <f t="shared" si="95"/>
        <v>768095.96</v>
      </c>
      <c r="BF48" s="44">
        <f t="shared" si="95"/>
        <v>423782.18999999994</v>
      </c>
      <c r="BG48" s="44">
        <f t="shared" si="96"/>
        <v>1526029.4300000002</v>
      </c>
      <c r="BH48" s="44">
        <f t="shared" si="96"/>
        <v>1744228.6900000004</v>
      </c>
      <c r="BI48" s="44">
        <f t="shared" si="96"/>
        <v>151158.5700000003</v>
      </c>
      <c r="BJ48" s="44">
        <f t="shared" si="96"/>
        <v>-3002166</v>
      </c>
      <c r="BK48" s="44">
        <f t="shared" si="96"/>
        <v>-1382643</v>
      </c>
      <c r="BL48" s="248">
        <f t="shared" si="96"/>
        <v>-103552</v>
      </c>
      <c r="BM48" s="248">
        <f t="shared" si="96"/>
        <v>1082795</v>
      </c>
      <c r="BN48" s="248">
        <f t="shared" si="96"/>
        <v>-347952</v>
      </c>
      <c r="BO48" s="248">
        <f t="shared" si="96"/>
        <v>-114517</v>
      </c>
      <c r="BP48" s="274">
        <f t="shared" si="96"/>
        <v>3020539</v>
      </c>
      <c r="BQ48" s="274">
        <f t="shared" si="97"/>
        <v>2701098</v>
      </c>
      <c r="BR48" s="274">
        <f t="shared" si="97"/>
        <v>1493864</v>
      </c>
      <c r="BS48" s="274">
        <f t="shared" si="97"/>
        <v>2620206</v>
      </c>
      <c r="BT48" s="274">
        <f t="shared" si="97"/>
        <v>848099</v>
      </c>
      <c r="BU48" s="274">
        <f t="shared" si="97"/>
        <v>1628400</v>
      </c>
      <c r="BV48" s="274">
        <f t="shared" si="97"/>
        <v>760361</v>
      </c>
      <c r="BW48" s="274">
        <f t="shared" si="97"/>
        <v>999751</v>
      </c>
      <c r="BX48" s="274">
        <f t="shared" si="97"/>
        <v>39930</v>
      </c>
      <c r="BY48" s="274">
        <f t="shared" si="97"/>
        <v>-150053</v>
      </c>
      <c r="BZ48" s="274">
        <f t="shared" si="97"/>
        <v>739642</v>
      </c>
      <c r="CA48" s="274">
        <f t="shared" si="97"/>
        <v>1421000</v>
      </c>
      <c r="CB48" s="274">
        <f t="shared" si="97"/>
        <v>-567269</v>
      </c>
      <c r="CC48" s="274">
        <f t="shared" si="97"/>
        <v>-683252</v>
      </c>
      <c r="CD48" s="274">
        <f t="shared" si="97"/>
        <v>-394641</v>
      </c>
      <c r="CE48" s="351"/>
      <c r="CF48" s="64">
        <f>IF(ISERROR(GETPIVOTDATA("VALUE",'CSS WK pvt'!$I$2,"DT_FILE",CF$8,"CD_CO",CF$6,"TRIM_CAT",TRIM(B48),"TRIM_LINE",A44))=TRUE,0,GETPIVOTDATA("VALUE",'CSS WK pvt'!$I$2,"DT_FILE",CF$8,"CD_CO",CF$6,"TRIM_CAT",TRIM(B48),"TRIM_LINE",A44))</f>
        <v>5645394</v>
      </c>
    </row>
    <row r="49" spans="1:84" s="38" customFormat="1" x14ac:dyDescent="0.3">
      <c r="A49" s="147"/>
      <c r="B49" s="39" t="s">
        <v>41</v>
      </c>
      <c r="C49" s="40">
        <v>6287021.2300000004</v>
      </c>
      <c r="D49" s="41">
        <v>5570249.1600000001</v>
      </c>
      <c r="E49" s="41">
        <v>5049946.22</v>
      </c>
      <c r="F49" s="41">
        <v>3667950.39</v>
      </c>
      <c r="G49" s="41">
        <v>4717632.6500000004</v>
      </c>
      <c r="H49" s="41">
        <v>4866231.42</v>
      </c>
      <c r="I49" s="41">
        <v>5319091.63</v>
      </c>
      <c r="J49" s="41">
        <v>4082853.57</v>
      </c>
      <c r="K49" s="41">
        <v>5879312.3899999997</v>
      </c>
      <c r="L49" s="42">
        <v>5107647.34</v>
      </c>
      <c r="M49" s="41">
        <v>6458959.0199999996</v>
      </c>
      <c r="N49" s="41">
        <v>5591736.8099999996</v>
      </c>
      <c r="O49" s="41">
        <v>7518613.9000000004</v>
      </c>
      <c r="P49" s="41">
        <v>7212366</v>
      </c>
      <c r="Q49" s="41">
        <v>8106317</v>
      </c>
      <c r="R49" s="41">
        <v>6787398</v>
      </c>
      <c r="S49" s="41">
        <v>5824366</v>
      </c>
      <c r="T49" s="41">
        <v>7547910</v>
      </c>
      <c r="U49" s="205">
        <v>6605989</v>
      </c>
      <c r="V49" s="205">
        <v>6268677</v>
      </c>
      <c r="W49" s="205">
        <v>7992038</v>
      </c>
      <c r="X49" s="42">
        <v>6618800</v>
      </c>
      <c r="Y49" s="205">
        <v>8669743</v>
      </c>
      <c r="Z49" s="205">
        <v>8999710</v>
      </c>
      <c r="AA49" s="205">
        <v>5717821</v>
      </c>
      <c r="AB49" s="205">
        <v>6410125</v>
      </c>
      <c r="AC49" s="205">
        <v>5484094</v>
      </c>
      <c r="AD49" s="205">
        <v>6285232</v>
      </c>
      <c r="AE49" s="205">
        <v>8007713</v>
      </c>
      <c r="AF49" s="205">
        <v>6412542</v>
      </c>
      <c r="AG49" s="205">
        <v>7058307</v>
      </c>
      <c r="AH49" s="205">
        <v>14112081</v>
      </c>
      <c r="AI49" s="205">
        <v>14309453</v>
      </c>
      <c r="AJ49" s="42">
        <v>9438913</v>
      </c>
      <c r="AK49" s="298">
        <v>14917947</v>
      </c>
      <c r="AL49" s="298">
        <v>13068501</v>
      </c>
      <c r="AM49" s="298">
        <v>11888804</v>
      </c>
      <c r="AN49" s="298">
        <v>7756329</v>
      </c>
      <c r="AO49" s="298">
        <v>6754632</v>
      </c>
      <c r="AP49" s="298">
        <v>6785153</v>
      </c>
      <c r="AQ49" s="64">
        <v>8577611</v>
      </c>
      <c r="AR49" s="298">
        <v>7519468</v>
      </c>
      <c r="AS49" s="298">
        <v>9549255</v>
      </c>
      <c r="AT49" s="298">
        <v>11161519</v>
      </c>
      <c r="AU49" s="298">
        <v>9584838</v>
      </c>
      <c r="AV49" s="315">
        <v>12418607</v>
      </c>
      <c r="AW49" s="43">
        <f t="shared" si="95"/>
        <v>1231592.67</v>
      </c>
      <c r="AX49" s="44">
        <f t="shared" si="95"/>
        <v>1642116.8399999999</v>
      </c>
      <c r="AY49" s="44">
        <f t="shared" si="95"/>
        <v>3056370.7800000003</v>
      </c>
      <c r="AZ49" s="44">
        <f t="shared" si="95"/>
        <v>3119447.61</v>
      </c>
      <c r="BA49" s="44">
        <f t="shared" si="95"/>
        <v>1106733.3499999996</v>
      </c>
      <c r="BB49" s="44">
        <f t="shared" si="95"/>
        <v>2681678.58</v>
      </c>
      <c r="BC49" s="44">
        <f t="shared" si="95"/>
        <v>1286897.3700000001</v>
      </c>
      <c r="BD49" s="44">
        <f t="shared" si="95"/>
        <v>2185823.4300000002</v>
      </c>
      <c r="BE49" s="44">
        <f t="shared" si="95"/>
        <v>2112725.6100000003</v>
      </c>
      <c r="BF49" s="44">
        <f t="shared" si="95"/>
        <v>1511152.6600000001</v>
      </c>
      <c r="BG49" s="44">
        <f t="shared" si="96"/>
        <v>2210783.9800000004</v>
      </c>
      <c r="BH49" s="44">
        <f t="shared" si="96"/>
        <v>3407973.1900000004</v>
      </c>
      <c r="BI49" s="44">
        <f t="shared" si="96"/>
        <v>-1800792.9000000004</v>
      </c>
      <c r="BJ49" s="44">
        <f t="shared" si="96"/>
        <v>-802241</v>
      </c>
      <c r="BK49" s="44">
        <f t="shared" si="96"/>
        <v>-2622223</v>
      </c>
      <c r="BL49" s="248">
        <f t="shared" si="96"/>
        <v>-502166</v>
      </c>
      <c r="BM49" s="248">
        <f t="shared" si="96"/>
        <v>2183347</v>
      </c>
      <c r="BN49" s="248">
        <f t="shared" si="96"/>
        <v>-1135368</v>
      </c>
      <c r="BO49" s="248">
        <f t="shared" si="96"/>
        <v>452318</v>
      </c>
      <c r="BP49" s="274">
        <f t="shared" si="96"/>
        <v>7843404</v>
      </c>
      <c r="BQ49" s="274">
        <f t="shared" si="97"/>
        <v>6317415</v>
      </c>
      <c r="BR49" s="274">
        <f t="shared" si="97"/>
        <v>2820113</v>
      </c>
      <c r="BS49" s="274">
        <f t="shared" si="97"/>
        <v>6248204</v>
      </c>
      <c r="BT49" s="274">
        <f t="shared" si="97"/>
        <v>4068791</v>
      </c>
      <c r="BU49" s="274">
        <f t="shared" si="97"/>
        <v>6170983</v>
      </c>
      <c r="BV49" s="274">
        <f t="shared" si="97"/>
        <v>1346204</v>
      </c>
      <c r="BW49" s="274">
        <f t="shared" si="97"/>
        <v>1270538</v>
      </c>
      <c r="BX49" s="274">
        <f t="shared" si="97"/>
        <v>499921</v>
      </c>
      <c r="BY49" s="274">
        <f t="shared" si="97"/>
        <v>569898</v>
      </c>
      <c r="BZ49" s="274">
        <f t="shared" si="97"/>
        <v>1106926</v>
      </c>
      <c r="CA49" s="274">
        <f t="shared" si="97"/>
        <v>2490948</v>
      </c>
      <c r="CB49" s="274">
        <f t="shared" si="97"/>
        <v>-2950562</v>
      </c>
      <c r="CC49" s="274">
        <f t="shared" si="97"/>
        <v>-4724615</v>
      </c>
      <c r="CD49" s="274">
        <f t="shared" si="97"/>
        <v>2979694</v>
      </c>
      <c r="CE49" s="351"/>
      <c r="CF49" s="64">
        <f>IF(ISERROR(GETPIVOTDATA("VALUE",'CSS WK pvt'!$I$2,"DT_FILE",CF$8,"CD_CO",CF$6,"TRIM_CAT",TRIM(B49),"TRIM_LINE",A44))=TRUE,0,GETPIVOTDATA("VALUE",'CSS WK pvt'!$I$2,"DT_FILE",CF$8,"CD_CO",CF$6,"TRIM_CAT",TRIM(B49),"TRIM_LINE",A44))</f>
        <v>12418607</v>
      </c>
    </row>
    <row r="50" spans="1:84" s="131" customFormat="1" x14ac:dyDescent="0.3">
      <c r="A50" s="148"/>
      <c r="B50" s="39" t="s">
        <v>42</v>
      </c>
      <c r="C50" s="141">
        <f t="shared" ref="C50:Q50" si="98">SUM(C45:C49)</f>
        <v>47453988.579999998</v>
      </c>
      <c r="D50" s="142">
        <f t="shared" si="98"/>
        <v>48912663.030000001</v>
      </c>
      <c r="E50" s="142">
        <f t="shared" si="98"/>
        <v>39179236.07</v>
      </c>
      <c r="F50" s="142">
        <f t="shared" si="98"/>
        <v>31640922.82</v>
      </c>
      <c r="G50" s="142">
        <f t="shared" si="98"/>
        <v>35384745.07</v>
      </c>
      <c r="H50" s="142">
        <f t="shared" si="98"/>
        <v>43902001.460000001</v>
      </c>
      <c r="I50" s="142">
        <f t="shared" si="98"/>
        <v>49902148.93</v>
      </c>
      <c r="J50" s="142">
        <f t="shared" si="98"/>
        <v>42903029.099999994</v>
      </c>
      <c r="K50" s="142">
        <f t="shared" si="98"/>
        <v>39695552.140000001</v>
      </c>
      <c r="L50" s="143">
        <f t="shared" si="98"/>
        <v>41578683.930000007</v>
      </c>
      <c r="M50" s="142">
        <f t="shared" si="98"/>
        <v>47071745.450000003</v>
      </c>
      <c r="N50" s="142">
        <f t="shared" si="98"/>
        <v>57244022.850000009</v>
      </c>
      <c r="O50" s="142">
        <f t="shared" si="98"/>
        <v>58830015.280000001</v>
      </c>
      <c r="P50" s="142">
        <f t="shared" si="98"/>
        <v>61721131</v>
      </c>
      <c r="Q50" s="142">
        <f t="shared" si="98"/>
        <v>56446743</v>
      </c>
      <c r="R50" s="142">
        <v>48840483</v>
      </c>
      <c r="S50" s="142">
        <v>47929747</v>
      </c>
      <c r="T50" s="142">
        <v>59144928</v>
      </c>
      <c r="U50" s="206">
        <v>65969440</v>
      </c>
      <c r="V50" s="206">
        <v>52474330</v>
      </c>
      <c r="W50" s="206">
        <f>SUM(W45+W46+W47+W48+W49)</f>
        <v>48394369</v>
      </c>
      <c r="X50" s="143">
        <f>SUM(X45+X46+X47+X48+X49)</f>
        <v>49363469</v>
      </c>
      <c r="Y50" s="206">
        <v>57297467</v>
      </c>
      <c r="Z50" s="206">
        <v>67334477</v>
      </c>
      <c r="AA50" s="206">
        <v>58825702</v>
      </c>
      <c r="AB50" s="206">
        <v>58056420</v>
      </c>
      <c r="AC50" s="206">
        <v>47496242</v>
      </c>
      <c r="AD50" s="206">
        <v>44578798</v>
      </c>
      <c r="AE50" s="206">
        <v>49509500</v>
      </c>
      <c r="AF50" s="206">
        <v>52297484</v>
      </c>
      <c r="AG50" s="206">
        <v>53762522</v>
      </c>
      <c r="AH50" s="206">
        <v>67571163</v>
      </c>
      <c r="AI50" s="206">
        <v>55860152</v>
      </c>
      <c r="AJ50" s="143">
        <v>50556843</v>
      </c>
      <c r="AK50" s="299">
        <v>69854066</v>
      </c>
      <c r="AL50" s="299">
        <v>69769930</v>
      </c>
      <c r="AM50" s="299">
        <v>71422088</v>
      </c>
      <c r="AN50" s="299">
        <v>58288451</v>
      </c>
      <c r="AO50" s="299">
        <v>52141601</v>
      </c>
      <c r="AP50" s="299">
        <v>46442984</v>
      </c>
      <c r="AQ50" s="45">
        <v>49491090</v>
      </c>
      <c r="AR50" s="299">
        <v>55319331</v>
      </c>
      <c r="AS50" s="299">
        <v>69701969</v>
      </c>
      <c r="AT50" s="299">
        <v>64659120</v>
      </c>
      <c r="AU50" s="299">
        <v>48637675</v>
      </c>
      <c r="AV50" s="316">
        <v>63062141</v>
      </c>
      <c r="AW50" s="45">
        <f t="shared" ref="AW50:BA50" si="99">SUM(AW45:AW49)</f>
        <v>11376026.700000001</v>
      </c>
      <c r="AX50" s="144">
        <f t="shared" si="99"/>
        <v>12808467.970000001</v>
      </c>
      <c r="AY50" s="144">
        <f t="shared" si="99"/>
        <v>17267506.930000003</v>
      </c>
      <c r="AZ50" s="144">
        <f t="shared" si="99"/>
        <v>17199560.180000003</v>
      </c>
      <c r="BA50" s="144">
        <f t="shared" si="99"/>
        <v>12545001.930000002</v>
      </c>
      <c r="BB50" s="144">
        <f t="shared" ref="BB50:BJ50" si="100">SUM(BB45:BB49)</f>
        <v>15242926.539999999</v>
      </c>
      <c r="BC50" s="144">
        <f t="shared" si="100"/>
        <v>16067291.07</v>
      </c>
      <c r="BD50" s="144">
        <f t="shared" si="100"/>
        <v>9571300.9000000004</v>
      </c>
      <c r="BE50" s="144">
        <f t="shared" si="100"/>
        <v>8698816.8600000013</v>
      </c>
      <c r="BF50" s="144">
        <f t="shared" si="100"/>
        <v>7784785.0699999984</v>
      </c>
      <c r="BG50" s="144">
        <f t="shared" si="100"/>
        <v>10225721.550000003</v>
      </c>
      <c r="BH50" s="144">
        <f t="shared" si="100"/>
        <v>10090454.149999997</v>
      </c>
      <c r="BI50" s="144">
        <f t="shared" si="100"/>
        <v>-4313.2800000011921</v>
      </c>
      <c r="BJ50" s="144">
        <f t="shared" si="100"/>
        <v>-3664711</v>
      </c>
      <c r="BK50" s="144">
        <f t="shared" ref="BK50:BL50" si="101">SUM(BK45:BK49)</f>
        <v>-8950501</v>
      </c>
      <c r="BL50" s="249">
        <f t="shared" si="101"/>
        <v>-4261685</v>
      </c>
      <c r="BM50" s="249">
        <f t="shared" ref="BM50:BN50" si="102">SUM(BM45:BM49)</f>
        <v>1579753</v>
      </c>
      <c r="BN50" s="249">
        <f t="shared" si="102"/>
        <v>-6847444</v>
      </c>
      <c r="BO50" s="249">
        <f t="shared" ref="BO50:BP50" si="103">SUM(BO45:BO49)</f>
        <v>-12206918</v>
      </c>
      <c r="BP50" s="275">
        <f t="shared" si="103"/>
        <v>15096833</v>
      </c>
      <c r="BQ50" s="275">
        <f t="shared" ref="BQ50:BS50" si="104">SUM(BQ45:BQ49)</f>
        <v>7465783</v>
      </c>
      <c r="BR50" s="275">
        <f t="shared" si="104"/>
        <v>1193374</v>
      </c>
      <c r="BS50" s="275">
        <f t="shared" si="104"/>
        <v>12556599</v>
      </c>
      <c r="BT50" s="275">
        <f t="shared" ref="BT50:BU50" si="105">SUM(BT45:BT49)</f>
        <v>2435453</v>
      </c>
      <c r="BU50" s="275">
        <f t="shared" si="105"/>
        <v>12596386</v>
      </c>
      <c r="BV50" s="275">
        <f t="shared" ref="BV50" si="106">SUM(BV45:BV49)</f>
        <v>232031</v>
      </c>
      <c r="BW50" s="275">
        <f t="shared" ref="BW50" si="107">SUM(BW45:BW49)</f>
        <v>4645359</v>
      </c>
      <c r="BX50" s="275">
        <f t="shared" ref="BX50" si="108">SUM(BX45:BX49)</f>
        <v>1864186</v>
      </c>
      <c r="BY50" s="275">
        <f t="shared" ref="BY50" si="109">SUM(BY45:BY49)</f>
        <v>-18410</v>
      </c>
      <c r="BZ50" s="275">
        <f t="shared" ref="BZ50" si="110">SUM(BZ45:BZ49)</f>
        <v>3021847</v>
      </c>
      <c r="CA50" s="275">
        <f t="shared" ref="CA50" si="111">SUM(CA45:CA49)</f>
        <v>15939447</v>
      </c>
      <c r="CB50" s="275">
        <f t="shared" ref="CB50:CD50" si="112">SUM(CB45:CB49)</f>
        <v>-2912043</v>
      </c>
      <c r="CC50" s="275">
        <f t="shared" ref="CC50:CD50" si="113">SUM(CC45:CC49)</f>
        <v>-7222477</v>
      </c>
      <c r="CD50" s="275">
        <f t="shared" si="113"/>
        <v>12505298</v>
      </c>
      <c r="CE50" s="352"/>
      <c r="CF50" s="45">
        <f>SUM(CF45:CF49)</f>
        <v>63062141</v>
      </c>
    </row>
    <row r="51" spans="1:84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276"/>
      <c r="CE51" s="351"/>
      <c r="CF51" s="50"/>
    </row>
    <row r="52" spans="1:84" s="38" customFormat="1" x14ac:dyDescent="0.3">
      <c r="A52" s="147"/>
      <c r="B52" s="39" t="s">
        <v>37</v>
      </c>
      <c r="C52" s="40">
        <v>13529008.91</v>
      </c>
      <c r="D52" s="41">
        <v>14005236.9</v>
      </c>
      <c r="E52" s="41">
        <v>14062762.99</v>
      </c>
      <c r="F52" s="41">
        <v>11575573.17</v>
      </c>
      <c r="G52" s="41">
        <v>9621083.0899999999</v>
      </c>
      <c r="H52" s="41">
        <v>9752712.2400000002</v>
      </c>
      <c r="I52" s="41">
        <v>11848421.08</v>
      </c>
      <c r="J52" s="41">
        <v>15099039.119999999</v>
      </c>
      <c r="K52" s="41">
        <v>13499429.720000001</v>
      </c>
      <c r="L52" s="42">
        <v>11139592.24</v>
      </c>
      <c r="M52" s="41">
        <v>12567436.869999999</v>
      </c>
      <c r="N52" s="41">
        <v>15428529.49</v>
      </c>
      <c r="O52" s="41">
        <v>19949321.850000001</v>
      </c>
      <c r="P52" s="41">
        <v>21806945</v>
      </c>
      <c r="Q52" s="41">
        <v>20531025</v>
      </c>
      <c r="R52" s="41">
        <v>20092960</v>
      </c>
      <c r="S52" s="41">
        <v>16788675</v>
      </c>
      <c r="T52" s="41">
        <v>16512163</v>
      </c>
      <c r="U52" s="205">
        <v>22429362</v>
      </c>
      <c r="V52" s="205">
        <v>28643592</v>
      </c>
      <c r="W52" s="205">
        <v>22824603</v>
      </c>
      <c r="X52" s="42">
        <v>17545242</v>
      </c>
      <c r="Y52" s="205">
        <v>16473145</v>
      </c>
      <c r="Z52" s="205">
        <v>19811257</v>
      </c>
      <c r="AA52" s="205">
        <v>24453599</v>
      </c>
      <c r="AB52" s="205">
        <v>24085714</v>
      </c>
      <c r="AC52" s="205">
        <v>21509328</v>
      </c>
      <c r="AD52" s="205">
        <v>17832902</v>
      </c>
      <c r="AE52" s="205">
        <v>12796980</v>
      </c>
      <c r="AF52" s="205">
        <v>13792061</v>
      </c>
      <c r="AG52" s="205">
        <v>16920993</v>
      </c>
      <c r="AH52" s="205">
        <v>18107559</v>
      </c>
      <c r="AI52" s="205">
        <v>20652856</v>
      </c>
      <c r="AJ52" s="42">
        <v>15136091</v>
      </c>
      <c r="AK52" s="298">
        <v>14400480</v>
      </c>
      <c r="AL52" s="298">
        <v>18886217</v>
      </c>
      <c r="AM52" s="298">
        <v>19686285</v>
      </c>
      <c r="AN52" s="298">
        <v>21694004</v>
      </c>
      <c r="AO52" s="298">
        <v>19119289</v>
      </c>
      <c r="AP52" s="298">
        <v>16662732</v>
      </c>
      <c r="AQ52" s="64">
        <v>13212321</v>
      </c>
      <c r="AR52" s="298">
        <v>13086658</v>
      </c>
      <c r="AS52" s="298">
        <v>14715560</v>
      </c>
      <c r="AT52" s="298">
        <v>20334452</v>
      </c>
      <c r="AU52" s="298">
        <v>18018876</v>
      </c>
      <c r="AV52" s="315">
        <v>14065451</v>
      </c>
      <c r="AW52" s="43">
        <f t="shared" ref="AW52:BF56" si="114">O52-C52</f>
        <v>6420312.9400000013</v>
      </c>
      <c r="AX52" s="44">
        <f t="shared" si="114"/>
        <v>7801708.0999999996</v>
      </c>
      <c r="AY52" s="44">
        <f t="shared" si="114"/>
        <v>6468262.0099999998</v>
      </c>
      <c r="AZ52" s="44">
        <f t="shared" si="114"/>
        <v>8517386.8300000001</v>
      </c>
      <c r="BA52" s="44">
        <f t="shared" si="114"/>
        <v>7167591.9100000001</v>
      </c>
      <c r="BB52" s="44">
        <f t="shared" si="114"/>
        <v>6759450.7599999998</v>
      </c>
      <c r="BC52" s="44">
        <f t="shared" si="114"/>
        <v>10580940.92</v>
      </c>
      <c r="BD52" s="44">
        <f t="shared" si="114"/>
        <v>13544552.880000001</v>
      </c>
      <c r="BE52" s="44">
        <f t="shared" si="114"/>
        <v>9325173.2799999993</v>
      </c>
      <c r="BF52" s="44">
        <f t="shared" si="114"/>
        <v>6405649.7599999998</v>
      </c>
      <c r="BG52" s="44">
        <f t="shared" ref="BG52:BP56" si="115">Y52-M52</f>
        <v>3905708.1300000008</v>
      </c>
      <c r="BH52" s="44">
        <f t="shared" si="115"/>
        <v>4382727.51</v>
      </c>
      <c r="BI52" s="44">
        <f t="shared" si="115"/>
        <v>4504277.1499999985</v>
      </c>
      <c r="BJ52" s="44">
        <f t="shared" si="115"/>
        <v>2278769</v>
      </c>
      <c r="BK52" s="44">
        <f t="shared" si="115"/>
        <v>978303</v>
      </c>
      <c r="BL52" s="248">
        <f t="shared" si="115"/>
        <v>-2260058</v>
      </c>
      <c r="BM52" s="248">
        <f t="shared" si="115"/>
        <v>-3991695</v>
      </c>
      <c r="BN52" s="248">
        <f t="shared" si="115"/>
        <v>-2720102</v>
      </c>
      <c r="BO52" s="248">
        <f t="shared" si="115"/>
        <v>-5508369</v>
      </c>
      <c r="BP52" s="274">
        <f t="shared" si="115"/>
        <v>-10536033</v>
      </c>
      <c r="BQ52" s="274">
        <f t="shared" ref="BQ52:CD56" si="116">AI52-W52</f>
        <v>-2171747</v>
      </c>
      <c r="BR52" s="274">
        <f t="shared" si="116"/>
        <v>-2409151</v>
      </c>
      <c r="BS52" s="274">
        <f t="shared" si="116"/>
        <v>-2072665</v>
      </c>
      <c r="BT52" s="274">
        <f t="shared" si="116"/>
        <v>-925040</v>
      </c>
      <c r="BU52" s="274">
        <f t="shared" si="116"/>
        <v>-4767314</v>
      </c>
      <c r="BV52" s="274">
        <f t="shared" si="116"/>
        <v>-2391710</v>
      </c>
      <c r="BW52" s="274">
        <f t="shared" si="116"/>
        <v>-2390039</v>
      </c>
      <c r="BX52" s="274">
        <f t="shared" si="116"/>
        <v>-1170170</v>
      </c>
      <c r="BY52" s="274">
        <f t="shared" si="116"/>
        <v>415341</v>
      </c>
      <c r="BZ52" s="274">
        <f t="shared" si="116"/>
        <v>-705403</v>
      </c>
      <c r="CA52" s="274">
        <f t="shared" si="116"/>
        <v>-2205433</v>
      </c>
      <c r="CB52" s="274">
        <f t="shared" si="116"/>
        <v>2226893</v>
      </c>
      <c r="CC52" s="274">
        <f t="shared" si="116"/>
        <v>-2633980</v>
      </c>
      <c r="CD52" s="274">
        <f t="shared" si="116"/>
        <v>-1070640</v>
      </c>
      <c r="CE52" s="351"/>
      <c r="CF52" s="64">
        <f>IF(ISERROR(GETPIVOTDATA("VALUE",'CSS WK pvt'!$I$2,"DT_FILE",CF$8,"CD_CO",CF$6,"TRIM_CAT",TRIM(B52),"TRIM_LINE",A51))=TRUE,0,GETPIVOTDATA("VALUE",'CSS WK pvt'!$I$2,"DT_FILE",CF$8,"CD_CO",CF$6,"TRIM_CAT",TRIM(B52),"TRIM_LINE",A51))</f>
        <v>14065451</v>
      </c>
    </row>
    <row r="53" spans="1:84" s="38" customFormat="1" x14ac:dyDescent="0.3">
      <c r="A53" s="147"/>
      <c r="B53" s="39" t="s">
        <v>38</v>
      </c>
      <c r="C53" s="40">
        <v>5008351.6399999997</v>
      </c>
      <c r="D53" s="41">
        <v>5173545.12</v>
      </c>
      <c r="E53" s="41">
        <v>5036751.9400000004</v>
      </c>
      <c r="F53" s="41">
        <v>4149411.88</v>
      </c>
      <c r="G53" s="41">
        <v>3426413.16</v>
      </c>
      <c r="H53" s="41">
        <v>3438818.31</v>
      </c>
      <c r="I53" s="41">
        <v>3988327.72</v>
      </c>
      <c r="J53" s="41">
        <v>4878670.92</v>
      </c>
      <c r="K53" s="41">
        <v>4288061.7</v>
      </c>
      <c r="L53" s="42">
        <v>3559424.65</v>
      </c>
      <c r="M53" s="41">
        <v>4061255.34</v>
      </c>
      <c r="N53" s="41">
        <v>5007822.62</v>
      </c>
      <c r="O53" s="41">
        <v>5738502.3200000003</v>
      </c>
      <c r="P53" s="41">
        <v>6119578</v>
      </c>
      <c r="Q53" s="41">
        <v>5436548</v>
      </c>
      <c r="R53" s="41">
        <v>5038283</v>
      </c>
      <c r="S53" s="41">
        <v>4776532</v>
      </c>
      <c r="T53" s="41">
        <v>4488400</v>
      </c>
      <c r="U53" s="205">
        <v>5461884</v>
      </c>
      <c r="V53" s="205">
        <v>6406352</v>
      </c>
      <c r="W53" s="205">
        <v>5556105</v>
      </c>
      <c r="X53" s="42">
        <v>4483215</v>
      </c>
      <c r="Y53" s="205">
        <v>4361810</v>
      </c>
      <c r="Z53" s="205">
        <v>5556105</v>
      </c>
      <c r="AA53" s="205">
        <v>7325887</v>
      </c>
      <c r="AB53" s="205">
        <v>7110796</v>
      </c>
      <c r="AC53" s="205">
        <v>6844521</v>
      </c>
      <c r="AD53" s="205">
        <v>5948945</v>
      </c>
      <c r="AE53" s="205">
        <v>4739723</v>
      </c>
      <c r="AF53" s="205">
        <v>5037760</v>
      </c>
      <c r="AG53" s="205">
        <v>5900410</v>
      </c>
      <c r="AH53" s="205">
        <v>5502166</v>
      </c>
      <c r="AI53" s="205">
        <v>5116532</v>
      </c>
      <c r="AJ53" s="42">
        <v>4718894</v>
      </c>
      <c r="AK53" s="298">
        <v>4464873</v>
      </c>
      <c r="AL53" s="298">
        <v>5898732</v>
      </c>
      <c r="AM53" s="298">
        <v>6122212</v>
      </c>
      <c r="AN53" s="298">
        <v>7752048</v>
      </c>
      <c r="AO53" s="298">
        <v>7155521</v>
      </c>
      <c r="AP53" s="298">
        <v>6230657</v>
      </c>
      <c r="AQ53" s="64">
        <v>4853339</v>
      </c>
      <c r="AR53" s="298">
        <v>4657206</v>
      </c>
      <c r="AS53" s="298">
        <v>5552231</v>
      </c>
      <c r="AT53" s="298">
        <v>7069897</v>
      </c>
      <c r="AU53" s="298">
        <v>6314860</v>
      </c>
      <c r="AV53" s="315">
        <v>4939190</v>
      </c>
      <c r="AW53" s="43">
        <f t="shared" si="114"/>
        <v>730150.68000000063</v>
      </c>
      <c r="AX53" s="44">
        <f t="shared" si="114"/>
        <v>946032.87999999989</v>
      </c>
      <c r="AY53" s="44">
        <f t="shared" si="114"/>
        <v>399796.05999999959</v>
      </c>
      <c r="AZ53" s="44">
        <f t="shared" si="114"/>
        <v>888871.12000000011</v>
      </c>
      <c r="BA53" s="44">
        <f t="shared" si="114"/>
        <v>1350118.8399999999</v>
      </c>
      <c r="BB53" s="44">
        <f t="shared" si="114"/>
        <v>1049581.69</v>
      </c>
      <c r="BC53" s="44">
        <f t="shared" si="114"/>
        <v>1473556.2799999998</v>
      </c>
      <c r="BD53" s="44">
        <f t="shared" si="114"/>
        <v>1527681.08</v>
      </c>
      <c r="BE53" s="44">
        <f t="shared" si="114"/>
        <v>1268043.2999999998</v>
      </c>
      <c r="BF53" s="44">
        <f t="shared" si="114"/>
        <v>923790.35000000009</v>
      </c>
      <c r="BG53" s="44">
        <f t="shared" si="115"/>
        <v>300554.66000000015</v>
      </c>
      <c r="BH53" s="44">
        <f t="shared" si="115"/>
        <v>548282.37999999989</v>
      </c>
      <c r="BI53" s="44">
        <f t="shared" si="115"/>
        <v>1587384.6799999997</v>
      </c>
      <c r="BJ53" s="44">
        <f t="shared" si="115"/>
        <v>991218</v>
      </c>
      <c r="BK53" s="44">
        <f t="shared" si="115"/>
        <v>1407973</v>
      </c>
      <c r="BL53" s="248">
        <f t="shared" si="115"/>
        <v>910662</v>
      </c>
      <c r="BM53" s="248">
        <f t="shared" si="115"/>
        <v>-36809</v>
      </c>
      <c r="BN53" s="248">
        <f t="shared" si="115"/>
        <v>549360</v>
      </c>
      <c r="BO53" s="248">
        <f t="shared" si="115"/>
        <v>438526</v>
      </c>
      <c r="BP53" s="274">
        <f t="shared" si="115"/>
        <v>-904186</v>
      </c>
      <c r="BQ53" s="274">
        <f t="shared" si="116"/>
        <v>-439573</v>
      </c>
      <c r="BR53" s="274">
        <f t="shared" si="116"/>
        <v>235679</v>
      </c>
      <c r="BS53" s="274">
        <f t="shared" si="116"/>
        <v>103063</v>
      </c>
      <c r="BT53" s="274">
        <f t="shared" si="116"/>
        <v>342627</v>
      </c>
      <c r="BU53" s="274">
        <f t="shared" si="116"/>
        <v>-1203675</v>
      </c>
      <c r="BV53" s="274">
        <f t="shared" si="116"/>
        <v>641252</v>
      </c>
      <c r="BW53" s="274">
        <f t="shared" si="116"/>
        <v>311000</v>
      </c>
      <c r="BX53" s="274">
        <f t="shared" si="116"/>
        <v>281712</v>
      </c>
      <c r="BY53" s="274">
        <f t="shared" si="116"/>
        <v>113616</v>
      </c>
      <c r="BZ53" s="274">
        <f t="shared" si="116"/>
        <v>-380554</v>
      </c>
      <c r="CA53" s="274">
        <f t="shared" si="116"/>
        <v>-348179</v>
      </c>
      <c r="CB53" s="274">
        <f t="shared" si="116"/>
        <v>1567731</v>
      </c>
      <c r="CC53" s="274">
        <f t="shared" si="116"/>
        <v>1198328</v>
      </c>
      <c r="CD53" s="274">
        <f t="shared" si="116"/>
        <v>220296</v>
      </c>
      <c r="CE53" s="351"/>
      <c r="CF53" s="64">
        <f>IF(ISERROR(GETPIVOTDATA("VALUE",'CSS WK pvt'!$I$2,"DT_FILE",CF$8,"CD_CO",CF$6,"TRIM_CAT",TRIM(B53),"TRIM_LINE",A51))=TRUE,0,GETPIVOTDATA("VALUE",'CSS WK pvt'!$I$2,"DT_FILE",CF$8,"CD_CO",CF$6,"TRIM_CAT",TRIM(B53),"TRIM_LINE",A51))</f>
        <v>4939190</v>
      </c>
    </row>
    <row r="54" spans="1:84" s="38" customFormat="1" x14ac:dyDescent="0.3">
      <c r="A54" s="147"/>
      <c r="B54" s="39" t="s">
        <v>39</v>
      </c>
      <c r="C54" s="40">
        <v>1590580.14</v>
      </c>
      <c r="D54" s="41">
        <v>1870235.11</v>
      </c>
      <c r="E54" s="41">
        <v>1875923.79</v>
      </c>
      <c r="F54" s="41">
        <v>1661052.13</v>
      </c>
      <c r="G54" s="41">
        <v>1369157.34</v>
      </c>
      <c r="H54" s="41">
        <v>1432198.37</v>
      </c>
      <c r="I54" s="41">
        <v>1567990.24</v>
      </c>
      <c r="J54" s="41">
        <v>1628409.25</v>
      </c>
      <c r="K54" s="41">
        <v>1793519.47</v>
      </c>
      <c r="L54" s="42">
        <v>1528789.72</v>
      </c>
      <c r="M54" s="41">
        <v>1645538.17</v>
      </c>
      <c r="N54" s="41">
        <v>1673377.11</v>
      </c>
      <c r="O54" s="41">
        <v>2353140.35</v>
      </c>
      <c r="P54" s="41">
        <v>3806647</v>
      </c>
      <c r="Q54" s="41">
        <v>4086924</v>
      </c>
      <c r="R54" s="41">
        <v>3135396</v>
      </c>
      <c r="S54" s="41">
        <v>2627809</v>
      </c>
      <c r="T54" s="41">
        <v>2547809</v>
      </c>
      <c r="U54" s="205">
        <v>2617953</v>
      </c>
      <c r="V54" s="205">
        <v>2635662</v>
      </c>
      <c r="W54" s="205">
        <v>2623968</v>
      </c>
      <c r="X54" s="42">
        <v>2334420</v>
      </c>
      <c r="Y54" s="205">
        <v>2313772</v>
      </c>
      <c r="Z54" s="205">
        <v>2579662</v>
      </c>
      <c r="AA54" s="205">
        <v>2736818</v>
      </c>
      <c r="AB54" s="205">
        <v>2756433</v>
      </c>
      <c r="AC54" s="205">
        <v>3115108</v>
      </c>
      <c r="AD54" s="205">
        <v>2777324</v>
      </c>
      <c r="AE54" s="205">
        <v>2235518</v>
      </c>
      <c r="AF54" s="205">
        <v>2346725</v>
      </c>
      <c r="AG54" s="205">
        <v>2626950</v>
      </c>
      <c r="AH54" s="205">
        <v>2864931</v>
      </c>
      <c r="AI54" s="205">
        <v>3409366</v>
      </c>
      <c r="AJ54" s="42">
        <v>2625249</v>
      </c>
      <c r="AK54" s="298">
        <v>2705509</v>
      </c>
      <c r="AL54" s="298">
        <v>2958966</v>
      </c>
      <c r="AM54" s="298">
        <v>3112384</v>
      </c>
      <c r="AN54" s="298">
        <v>3568316</v>
      </c>
      <c r="AO54" s="298">
        <v>3152742</v>
      </c>
      <c r="AP54" s="298">
        <v>2938033</v>
      </c>
      <c r="AQ54" s="64">
        <v>2407968</v>
      </c>
      <c r="AR54" s="298">
        <v>2421326</v>
      </c>
      <c r="AS54" s="298">
        <v>2519788</v>
      </c>
      <c r="AT54" s="298">
        <v>2994668</v>
      </c>
      <c r="AU54" s="298">
        <v>2913441</v>
      </c>
      <c r="AV54" s="315">
        <v>2471047</v>
      </c>
      <c r="AW54" s="43">
        <f t="shared" si="114"/>
        <v>762560.2100000002</v>
      </c>
      <c r="AX54" s="44">
        <f t="shared" si="114"/>
        <v>1936411.89</v>
      </c>
      <c r="AY54" s="44">
        <f t="shared" si="114"/>
        <v>2211000.21</v>
      </c>
      <c r="AZ54" s="44">
        <f t="shared" si="114"/>
        <v>1474343.87</v>
      </c>
      <c r="BA54" s="44">
        <f t="shared" si="114"/>
        <v>1258651.6599999999</v>
      </c>
      <c r="BB54" s="44">
        <f t="shared" si="114"/>
        <v>1115610.6299999999</v>
      </c>
      <c r="BC54" s="44">
        <f t="shared" si="114"/>
        <v>1049962.76</v>
      </c>
      <c r="BD54" s="44">
        <f t="shared" si="114"/>
        <v>1007252.75</v>
      </c>
      <c r="BE54" s="44">
        <f t="shared" si="114"/>
        <v>830448.53</v>
      </c>
      <c r="BF54" s="44">
        <f t="shared" si="114"/>
        <v>805630.28</v>
      </c>
      <c r="BG54" s="44">
        <f t="shared" si="115"/>
        <v>668233.83000000007</v>
      </c>
      <c r="BH54" s="44">
        <f t="shared" si="115"/>
        <v>906284.8899999999</v>
      </c>
      <c r="BI54" s="44">
        <f t="shared" si="115"/>
        <v>383677.64999999991</v>
      </c>
      <c r="BJ54" s="44">
        <f t="shared" si="115"/>
        <v>-1050214</v>
      </c>
      <c r="BK54" s="44">
        <f t="shared" si="115"/>
        <v>-971816</v>
      </c>
      <c r="BL54" s="248">
        <f t="shared" si="115"/>
        <v>-358072</v>
      </c>
      <c r="BM54" s="248">
        <f t="shared" si="115"/>
        <v>-392291</v>
      </c>
      <c r="BN54" s="248">
        <f t="shared" si="115"/>
        <v>-201084</v>
      </c>
      <c r="BO54" s="248">
        <f t="shared" si="115"/>
        <v>8997</v>
      </c>
      <c r="BP54" s="274">
        <f t="shared" si="115"/>
        <v>229269</v>
      </c>
      <c r="BQ54" s="274">
        <f t="shared" si="116"/>
        <v>785398</v>
      </c>
      <c r="BR54" s="274">
        <f t="shared" si="116"/>
        <v>290829</v>
      </c>
      <c r="BS54" s="274">
        <f t="shared" si="116"/>
        <v>391737</v>
      </c>
      <c r="BT54" s="274">
        <f t="shared" si="116"/>
        <v>379304</v>
      </c>
      <c r="BU54" s="274">
        <f t="shared" si="116"/>
        <v>375566</v>
      </c>
      <c r="BV54" s="274">
        <f t="shared" si="116"/>
        <v>811883</v>
      </c>
      <c r="BW54" s="274">
        <f t="shared" si="116"/>
        <v>37634</v>
      </c>
      <c r="BX54" s="274">
        <f t="shared" si="116"/>
        <v>160709</v>
      </c>
      <c r="BY54" s="274">
        <f t="shared" si="116"/>
        <v>172450</v>
      </c>
      <c r="BZ54" s="274">
        <f t="shared" si="116"/>
        <v>74601</v>
      </c>
      <c r="CA54" s="274">
        <f t="shared" si="116"/>
        <v>-107162</v>
      </c>
      <c r="CB54" s="274">
        <f t="shared" si="116"/>
        <v>129737</v>
      </c>
      <c r="CC54" s="274">
        <f t="shared" si="116"/>
        <v>-495925</v>
      </c>
      <c r="CD54" s="274">
        <f t="shared" si="116"/>
        <v>-154202</v>
      </c>
      <c r="CE54" s="351"/>
      <c r="CF54" s="64">
        <f>IF(ISERROR(GETPIVOTDATA("VALUE",'CSS WK pvt'!$I$2,"DT_FILE",CF$8,"CD_CO",CF$6,"TRIM_CAT",TRIM(B54),"TRIM_LINE",A51))=TRUE,0,GETPIVOTDATA("VALUE",'CSS WK pvt'!$I$2,"DT_FILE",CF$8,"CD_CO",CF$6,"TRIM_CAT",TRIM(B54),"TRIM_LINE",A51))</f>
        <v>2471047</v>
      </c>
    </row>
    <row r="55" spans="1:84" s="38" customFormat="1" x14ac:dyDescent="0.3">
      <c r="A55" s="147"/>
      <c r="B55" s="39" t="s">
        <v>40</v>
      </c>
      <c r="C55" s="40">
        <v>1008350.49</v>
      </c>
      <c r="D55" s="41">
        <v>1045428.42</v>
      </c>
      <c r="E55" s="41">
        <v>1095008.0900000001</v>
      </c>
      <c r="F55" s="41">
        <v>1058928.1399999999</v>
      </c>
      <c r="G55" s="41">
        <v>1018092.04</v>
      </c>
      <c r="H55" s="41">
        <v>1096380.17</v>
      </c>
      <c r="I55" s="41">
        <v>1067408.19</v>
      </c>
      <c r="J55" s="41">
        <v>1148538.2</v>
      </c>
      <c r="K55" s="41">
        <v>1222366.1599999999</v>
      </c>
      <c r="L55" s="42">
        <v>1095585.31</v>
      </c>
      <c r="M55" s="41">
        <v>1032662.73</v>
      </c>
      <c r="N55" s="41">
        <v>1115713.54</v>
      </c>
      <c r="O55" s="41">
        <v>1454146.51</v>
      </c>
      <c r="P55" s="41">
        <v>2448647</v>
      </c>
      <c r="Q55" s="41">
        <v>2919905</v>
      </c>
      <c r="R55" s="41">
        <v>2407260</v>
      </c>
      <c r="S55" s="41">
        <v>1970504</v>
      </c>
      <c r="T55" s="41">
        <v>1894777</v>
      </c>
      <c r="U55" s="205">
        <v>1938869</v>
      </c>
      <c r="V55" s="205">
        <v>1983688</v>
      </c>
      <c r="W55" s="205">
        <v>1828936</v>
      </c>
      <c r="X55" s="42">
        <v>1641040</v>
      </c>
      <c r="Y55" s="205">
        <v>1658440</v>
      </c>
      <c r="Z55" s="205">
        <v>1876468</v>
      </c>
      <c r="AA55" s="205">
        <v>2027135</v>
      </c>
      <c r="AB55" s="205">
        <v>1961378</v>
      </c>
      <c r="AC55" s="205">
        <v>1805625</v>
      </c>
      <c r="AD55" s="205">
        <v>1971464</v>
      </c>
      <c r="AE55" s="205">
        <v>1933240</v>
      </c>
      <c r="AF55" s="205">
        <v>1684910</v>
      </c>
      <c r="AG55" s="205">
        <v>1923402</v>
      </c>
      <c r="AH55" s="205">
        <v>2172916</v>
      </c>
      <c r="AI55" s="205">
        <v>2887790</v>
      </c>
      <c r="AJ55" s="42">
        <v>2209885</v>
      </c>
      <c r="AK55" s="298">
        <v>2913458</v>
      </c>
      <c r="AL55" s="298">
        <v>2255292</v>
      </c>
      <c r="AM55" s="298">
        <v>2249184</v>
      </c>
      <c r="AN55" s="298">
        <v>2144727</v>
      </c>
      <c r="AO55" s="298">
        <v>2253411</v>
      </c>
      <c r="AP55" s="298">
        <v>2197803</v>
      </c>
      <c r="AQ55" s="64">
        <v>1755795</v>
      </c>
      <c r="AR55" s="298">
        <v>1844764</v>
      </c>
      <c r="AS55" s="298">
        <v>2296831</v>
      </c>
      <c r="AT55" s="298">
        <v>2209179</v>
      </c>
      <c r="AU55" s="298">
        <v>2970115</v>
      </c>
      <c r="AV55" s="315">
        <v>2538612</v>
      </c>
      <c r="AW55" s="43">
        <f t="shared" si="114"/>
        <v>445796.02</v>
      </c>
      <c r="AX55" s="44">
        <f t="shared" si="114"/>
        <v>1403218.58</v>
      </c>
      <c r="AY55" s="44">
        <f t="shared" si="114"/>
        <v>1824896.91</v>
      </c>
      <c r="AZ55" s="44">
        <f t="shared" si="114"/>
        <v>1348331.86</v>
      </c>
      <c r="BA55" s="44">
        <f t="shared" si="114"/>
        <v>952411.96</v>
      </c>
      <c r="BB55" s="44">
        <f t="shared" si="114"/>
        <v>798396.83000000007</v>
      </c>
      <c r="BC55" s="44">
        <f t="shared" si="114"/>
        <v>871460.81</v>
      </c>
      <c r="BD55" s="44">
        <f t="shared" si="114"/>
        <v>835149.8</v>
      </c>
      <c r="BE55" s="44">
        <f t="shared" si="114"/>
        <v>606569.84000000008</v>
      </c>
      <c r="BF55" s="44">
        <f t="shared" si="114"/>
        <v>545454.68999999994</v>
      </c>
      <c r="BG55" s="44">
        <f t="shared" si="115"/>
        <v>625777.27</v>
      </c>
      <c r="BH55" s="44">
        <f t="shared" si="115"/>
        <v>760754.46</v>
      </c>
      <c r="BI55" s="44">
        <f t="shared" si="115"/>
        <v>572988.49</v>
      </c>
      <c r="BJ55" s="44">
        <f t="shared" si="115"/>
        <v>-487269</v>
      </c>
      <c r="BK55" s="44">
        <f t="shared" si="115"/>
        <v>-1114280</v>
      </c>
      <c r="BL55" s="248">
        <f t="shared" si="115"/>
        <v>-435796</v>
      </c>
      <c r="BM55" s="248">
        <f t="shared" si="115"/>
        <v>-37264</v>
      </c>
      <c r="BN55" s="248">
        <f t="shared" si="115"/>
        <v>-209867</v>
      </c>
      <c r="BO55" s="248">
        <f t="shared" si="115"/>
        <v>-15467</v>
      </c>
      <c r="BP55" s="274">
        <f t="shared" si="115"/>
        <v>189228</v>
      </c>
      <c r="BQ55" s="274">
        <f t="shared" si="116"/>
        <v>1058854</v>
      </c>
      <c r="BR55" s="274">
        <f t="shared" si="116"/>
        <v>568845</v>
      </c>
      <c r="BS55" s="274">
        <f t="shared" si="116"/>
        <v>1255018</v>
      </c>
      <c r="BT55" s="274">
        <f t="shared" si="116"/>
        <v>378824</v>
      </c>
      <c r="BU55" s="274">
        <f t="shared" si="116"/>
        <v>222049</v>
      </c>
      <c r="BV55" s="274">
        <f t="shared" si="116"/>
        <v>183349</v>
      </c>
      <c r="BW55" s="274">
        <f t="shared" si="116"/>
        <v>447786</v>
      </c>
      <c r="BX55" s="274">
        <f t="shared" si="116"/>
        <v>226339</v>
      </c>
      <c r="BY55" s="274">
        <f t="shared" si="116"/>
        <v>-177445</v>
      </c>
      <c r="BZ55" s="274">
        <f t="shared" si="116"/>
        <v>159854</v>
      </c>
      <c r="CA55" s="274">
        <f t="shared" si="116"/>
        <v>373429</v>
      </c>
      <c r="CB55" s="274">
        <f t="shared" si="116"/>
        <v>36263</v>
      </c>
      <c r="CC55" s="274">
        <f t="shared" si="116"/>
        <v>82325</v>
      </c>
      <c r="CD55" s="274">
        <f t="shared" si="116"/>
        <v>328727</v>
      </c>
      <c r="CE55" s="351"/>
      <c r="CF55" s="64">
        <f>IF(ISERROR(GETPIVOTDATA("VALUE",'CSS WK pvt'!$I$2,"DT_FILE",CF$8,"CD_CO",CF$6,"TRIM_CAT",TRIM(B55),"TRIM_LINE",A51))=TRUE,0,GETPIVOTDATA("VALUE",'CSS WK pvt'!$I$2,"DT_FILE",CF$8,"CD_CO",CF$6,"TRIM_CAT",TRIM(B55),"TRIM_LINE",A51))</f>
        <v>2538612</v>
      </c>
    </row>
    <row r="56" spans="1:84" s="38" customFormat="1" x14ac:dyDescent="0.3">
      <c r="A56" s="147"/>
      <c r="B56" s="39" t="s">
        <v>41</v>
      </c>
      <c r="C56" s="40">
        <v>1652771.46</v>
      </c>
      <c r="D56" s="41">
        <v>2241081.04</v>
      </c>
      <c r="E56" s="41">
        <v>1208550.46</v>
      </c>
      <c r="F56" s="41">
        <v>1738157.34</v>
      </c>
      <c r="G56" s="41">
        <v>1131917.3</v>
      </c>
      <c r="H56" s="41">
        <v>1341349.0900000001</v>
      </c>
      <c r="I56" s="41">
        <v>1337702.56</v>
      </c>
      <c r="J56" s="41">
        <v>755845.08</v>
      </c>
      <c r="K56" s="41">
        <v>1149839.6200000001</v>
      </c>
      <c r="L56" s="42">
        <v>1227444.95</v>
      </c>
      <c r="M56" s="41">
        <v>1522992.65</v>
      </c>
      <c r="N56" s="41">
        <v>2453700.75</v>
      </c>
      <c r="O56" s="41">
        <v>1417448.22</v>
      </c>
      <c r="P56" s="41">
        <v>2799168</v>
      </c>
      <c r="Q56" s="41">
        <v>2856627</v>
      </c>
      <c r="R56" s="41">
        <v>3303053</v>
      </c>
      <c r="S56" s="41">
        <v>2290925</v>
      </c>
      <c r="T56" s="41">
        <v>2078161</v>
      </c>
      <c r="U56" s="205">
        <v>2118361</v>
      </c>
      <c r="V56" s="205">
        <v>2144130</v>
      </c>
      <c r="W56" s="205">
        <v>1990728</v>
      </c>
      <c r="X56" s="42">
        <v>2086631</v>
      </c>
      <c r="Y56" s="205">
        <v>1941457</v>
      </c>
      <c r="Z56" s="205">
        <v>1914915</v>
      </c>
      <c r="AA56" s="205">
        <v>1953044</v>
      </c>
      <c r="AB56" s="205">
        <v>1845084</v>
      </c>
      <c r="AC56" s="205">
        <v>1678799</v>
      </c>
      <c r="AD56" s="205">
        <v>1680352</v>
      </c>
      <c r="AE56" s="205">
        <v>1682458</v>
      </c>
      <c r="AF56" s="205">
        <v>1771168</v>
      </c>
      <c r="AG56" s="205">
        <v>2041281</v>
      </c>
      <c r="AH56" s="205">
        <v>2890408</v>
      </c>
      <c r="AI56" s="205">
        <v>3978603</v>
      </c>
      <c r="AJ56" s="42">
        <v>2974425</v>
      </c>
      <c r="AK56" s="298">
        <v>4557064</v>
      </c>
      <c r="AL56" s="298">
        <v>4069856</v>
      </c>
      <c r="AM56" s="298">
        <v>3134832</v>
      </c>
      <c r="AN56" s="298">
        <v>3434974</v>
      </c>
      <c r="AO56" s="298">
        <v>2685792</v>
      </c>
      <c r="AP56" s="298">
        <v>2711983</v>
      </c>
      <c r="AQ56" s="64">
        <v>2602255</v>
      </c>
      <c r="AR56" s="298">
        <v>2465516</v>
      </c>
      <c r="AS56" s="298">
        <v>3173091</v>
      </c>
      <c r="AT56" s="298">
        <v>4560280</v>
      </c>
      <c r="AU56" s="298">
        <v>4542503</v>
      </c>
      <c r="AV56" s="315">
        <v>5370761</v>
      </c>
      <c r="AW56" s="43">
        <f t="shared" si="114"/>
        <v>-235323.24</v>
      </c>
      <c r="AX56" s="44">
        <f t="shared" si="114"/>
        <v>558086.96</v>
      </c>
      <c r="AY56" s="44">
        <f t="shared" si="114"/>
        <v>1648076.54</v>
      </c>
      <c r="AZ56" s="44">
        <f t="shared" si="114"/>
        <v>1564895.66</v>
      </c>
      <c r="BA56" s="44">
        <f t="shared" si="114"/>
        <v>1159007.7</v>
      </c>
      <c r="BB56" s="44">
        <f t="shared" si="114"/>
        <v>736811.90999999992</v>
      </c>
      <c r="BC56" s="44">
        <f t="shared" si="114"/>
        <v>780658.44</v>
      </c>
      <c r="BD56" s="44">
        <f t="shared" si="114"/>
        <v>1388284.92</v>
      </c>
      <c r="BE56" s="44">
        <f t="shared" si="114"/>
        <v>840888.37999999989</v>
      </c>
      <c r="BF56" s="44">
        <f t="shared" si="114"/>
        <v>859186.05</v>
      </c>
      <c r="BG56" s="44">
        <f t="shared" si="115"/>
        <v>418464.35000000009</v>
      </c>
      <c r="BH56" s="44">
        <f t="shared" si="115"/>
        <v>-538785.75</v>
      </c>
      <c r="BI56" s="44">
        <f t="shared" si="115"/>
        <v>535595.78</v>
      </c>
      <c r="BJ56" s="44">
        <f t="shared" si="115"/>
        <v>-954084</v>
      </c>
      <c r="BK56" s="44">
        <f t="shared" si="115"/>
        <v>-1177828</v>
      </c>
      <c r="BL56" s="248">
        <f t="shared" si="115"/>
        <v>-1622701</v>
      </c>
      <c r="BM56" s="248">
        <f t="shared" si="115"/>
        <v>-608467</v>
      </c>
      <c r="BN56" s="248">
        <f t="shared" si="115"/>
        <v>-306993</v>
      </c>
      <c r="BO56" s="248">
        <f t="shared" si="115"/>
        <v>-77080</v>
      </c>
      <c r="BP56" s="274">
        <f t="shared" si="115"/>
        <v>746278</v>
      </c>
      <c r="BQ56" s="274">
        <f t="shared" si="116"/>
        <v>1987875</v>
      </c>
      <c r="BR56" s="274">
        <f t="shared" si="116"/>
        <v>887794</v>
      </c>
      <c r="BS56" s="274">
        <f t="shared" si="116"/>
        <v>2615607</v>
      </c>
      <c r="BT56" s="274">
        <f t="shared" si="116"/>
        <v>2154941</v>
      </c>
      <c r="BU56" s="274">
        <f t="shared" si="116"/>
        <v>1181788</v>
      </c>
      <c r="BV56" s="274">
        <f t="shared" si="116"/>
        <v>1589890</v>
      </c>
      <c r="BW56" s="274">
        <f t="shared" si="116"/>
        <v>1006993</v>
      </c>
      <c r="BX56" s="274">
        <f t="shared" si="116"/>
        <v>1031631</v>
      </c>
      <c r="BY56" s="274">
        <f t="shared" si="116"/>
        <v>919797</v>
      </c>
      <c r="BZ56" s="274">
        <f t="shared" si="116"/>
        <v>694348</v>
      </c>
      <c r="CA56" s="274">
        <f t="shared" si="116"/>
        <v>1131810</v>
      </c>
      <c r="CB56" s="274">
        <f t="shared" si="116"/>
        <v>1669872</v>
      </c>
      <c r="CC56" s="274">
        <f t="shared" si="116"/>
        <v>563900</v>
      </c>
      <c r="CD56" s="274">
        <f t="shared" si="116"/>
        <v>2396336</v>
      </c>
      <c r="CE56" s="351"/>
      <c r="CF56" s="64">
        <f>IF(ISERROR(GETPIVOTDATA("VALUE",'CSS WK pvt'!$I$2,"DT_FILE",CF$8,"CD_CO",CF$6,"TRIM_CAT",TRIM(B56),"TRIM_LINE",A51))=TRUE,0,GETPIVOTDATA("VALUE",'CSS WK pvt'!$I$2,"DT_FILE",CF$8,"CD_CO",CF$6,"TRIM_CAT",TRIM(B56),"TRIM_LINE",A51))</f>
        <v>5370761</v>
      </c>
    </row>
    <row r="57" spans="1:84" s="131" customFormat="1" x14ac:dyDescent="0.3">
      <c r="A57" s="148"/>
      <c r="B57" s="39" t="s">
        <v>42</v>
      </c>
      <c r="C57" s="141">
        <f t="shared" ref="C57:Q57" si="117">SUM(C52:C56)</f>
        <v>22789062.640000001</v>
      </c>
      <c r="D57" s="142">
        <f t="shared" si="117"/>
        <v>24335526.59</v>
      </c>
      <c r="E57" s="142">
        <f t="shared" si="117"/>
        <v>23278997.27</v>
      </c>
      <c r="F57" s="142">
        <f t="shared" si="117"/>
        <v>20183122.66</v>
      </c>
      <c r="G57" s="142">
        <f t="shared" si="117"/>
        <v>16566662.93</v>
      </c>
      <c r="H57" s="142">
        <f t="shared" si="117"/>
        <v>17061458.180000003</v>
      </c>
      <c r="I57" s="142">
        <f t="shared" si="117"/>
        <v>19809849.789999999</v>
      </c>
      <c r="J57" s="142">
        <f t="shared" si="117"/>
        <v>23510502.569999997</v>
      </c>
      <c r="K57" s="142">
        <f t="shared" si="117"/>
        <v>21953216.670000002</v>
      </c>
      <c r="L57" s="143">
        <f t="shared" si="117"/>
        <v>18550836.870000001</v>
      </c>
      <c r="M57" s="142">
        <f t="shared" si="117"/>
        <v>20829885.759999998</v>
      </c>
      <c r="N57" s="142">
        <f t="shared" si="117"/>
        <v>25679143.509999998</v>
      </c>
      <c r="O57" s="142">
        <f t="shared" si="117"/>
        <v>30912559.250000004</v>
      </c>
      <c r="P57" s="142">
        <f t="shared" si="117"/>
        <v>36980985</v>
      </c>
      <c r="Q57" s="142">
        <f t="shared" si="117"/>
        <v>35831029</v>
      </c>
      <c r="R57" s="142">
        <v>33976952</v>
      </c>
      <c r="S57" s="142">
        <v>28454445</v>
      </c>
      <c r="T57" s="142">
        <v>27521310</v>
      </c>
      <c r="U57" s="206">
        <v>34566429</v>
      </c>
      <c r="V57" s="206">
        <v>41813424</v>
      </c>
      <c r="W57" s="206">
        <f>SUM(W52+W53+W54+W55+W56)</f>
        <v>34824340</v>
      </c>
      <c r="X57" s="143">
        <f>SUM(X52+X53+X54+X55+X56)</f>
        <v>28090548</v>
      </c>
      <c r="Y57" s="206">
        <v>26748624</v>
      </c>
      <c r="Z57" s="206">
        <v>31738407</v>
      </c>
      <c r="AA57" s="206">
        <v>38496483</v>
      </c>
      <c r="AB57" s="206">
        <v>37759405</v>
      </c>
      <c r="AC57" s="206">
        <v>34953381</v>
      </c>
      <c r="AD57" s="206">
        <v>30210987</v>
      </c>
      <c r="AE57" s="206">
        <v>23387919</v>
      </c>
      <c r="AF57" s="206">
        <v>24632624</v>
      </c>
      <c r="AG57" s="206">
        <v>29413036</v>
      </c>
      <c r="AH57" s="206">
        <v>31537980</v>
      </c>
      <c r="AI57" s="206">
        <v>36045147</v>
      </c>
      <c r="AJ57" s="143">
        <v>27664544</v>
      </c>
      <c r="AK57" s="299">
        <v>29041384</v>
      </c>
      <c r="AL57" s="299">
        <v>34069063</v>
      </c>
      <c r="AM57" s="299">
        <v>34304897</v>
      </c>
      <c r="AN57" s="299">
        <v>38594069</v>
      </c>
      <c r="AO57" s="299">
        <v>34366755</v>
      </c>
      <c r="AP57" s="299">
        <v>30741208</v>
      </c>
      <c r="AQ57" s="45">
        <v>24831678</v>
      </c>
      <c r="AR57" s="299">
        <v>24475470</v>
      </c>
      <c r="AS57" s="299">
        <v>28257501</v>
      </c>
      <c r="AT57" s="299">
        <v>37168476</v>
      </c>
      <c r="AU57" s="299">
        <v>34759795</v>
      </c>
      <c r="AV57" s="316">
        <v>29385061</v>
      </c>
      <c r="AW57" s="45">
        <f t="shared" ref="AW57:BA57" si="118">SUM(AW52:AW56)</f>
        <v>8123496.6100000013</v>
      </c>
      <c r="AX57" s="144">
        <f t="shared" si="118"/>
        <v>12645458.41</v>
      </c>
      <c r="AY57" s="144">
        <f t="shared" si="118"/>
        <v>12552031.73</v>
      </c>
      <c r="AZ57" s="144">
        <f t="shared" si="118"/>
        <v>13793829.34</v>
      </c>
      <c r="BA57" s="144">
        <f t="shared" si="118"/>
        <v>11887782.07</v>
      </c>
      <c r="BB57" s="144">
        <f t="shared" ref="BB57:BJ57" si="119">SUM(BB52:BB56)</f>
        <v>10459851.819999998</v>
      </c>
      <c r="BC57" s="144">
        <f t="shared" si="119"/>
        <v>14756579.209999999</v>
      </c>
      <c r="BD57" s="144">
        <f t="shared" si="119"/>
        <v>18302921.43</v>
      </c>
      <c r="BE57" s="144">
        <f t="shared" si="119"/>
        <v>12871123.329999998</v>
      </c>
      <c r="BF57" s="144">
        <f t="shared" si="119"/>
        <v>9539711.1300000008</v>
      </c>
      <c r="BG57" s="144">
        <f t="shared" si="119"/>
        <v>5918738.2400000002</v>
      </c>
      <c r="BH57" s="144">
        <f t="shared" si="119"/>
        <v>6059263.4899999993</v>
      </c>
      <c r="BI57" s="144">
        <f t="shared" si="119"/>
        <v>7583923.7499999991</v>
      </c>
      <c r="BJ57" s="144">
        <f t="shared" si="119"/>
        <v>778420</v>
      </c>
      <c r="BK57" s="144">
        <f t="shared" ref="BK57:BL57" si="120">SUM(BK52:BK56)</f>
        <v>-877648</v>
      </c>
      <c r="BL57" s="249">
        <f t="shared" si="120"/>
        <v>-3765965</v>
      </c>
      <c r="BM57" s="249">
        <f t="shared" ref="BM57:BN57" si="121">SUM(BM52:BM56)</f>
        <v>-5066526</v>
      </c>
      <c r="BN57" s="249">
        <f t="shared" si="121"/>
        <v>-2888686</v>
      </c>
      <c r="BO57" s="249">
        <f t="shared" ref="BO57:BP57" si="122">SUM(BO52:BO56)</f>
        <v>-5153393</v>
      </c>
      <c r="BP57" s="275">
        <f t="shared" si="122"/>
        <v>-10275444</v>
      </c>
      <c r="BQ57" s="275">
        <f t="shared" ref="BQ57:BS57" si="123">SUM(BQ52:BQ56)</f>
        <v>1220807</v>
      </c>
      <c r="BR57" s="275">
        <f t="shared" si="123"/>
        <v>-426004</v>
      </c>
      <c r="BS57" s="275">
        <f t="shared" si="123"/>
        <v>2292760</v>
      </c>
      <c r="BT57" s="275">
        <f t="shared" ref="BT57:BU57" si="124">SUM(BT52:BT56)</f>
        <v>2330656</v>
      </c>
      <c r="BU57" s="275">
        <f t="shared" si="124"/>
        <v>-4191586</v>
      </c>
      <c r="BV57" s="275">
        <f t="shared" ref="BV57" si="125">SUM(BV52:BV56)</f>
        <v>834664</v>
      </c>
      <c r="BW57" s="275">
        <f t="shared" ref="BW57" si="126">SUM(BW52:BW56)</f>
        <v>-586626</v>
      </c>
      <c r="BX57" s="275">
        <f t="shared" ref="BX57" si="127">SUM(BX52:BX56)</f>
        <v>530221</v>
      </c>
      <c r="BY57" s="275">
        <f t="shared" ref="BY57" si="128">SUM(BY52:BY56)</f>
        <v>1443759</v>
      </c>
      <c r="BZ57" s="275">
        <f t="shared" ref="BZ57" si="129">SUM(BZ52:BZ56)</f>
        <v>-157154</v>
      </c>
      <c r="CA57" s="275">
        <f t="shared" ref="CA57" si="130">SUM(CA52:CA56)</f>
        <v>-1155535</v>
      </c>
      <c r="CB57" s="275">
        <f t="shared" ref="CB57:CD57" si="131">SUM(CB52:CB56)</f>
        <v>5630496</v>
      </c>
      <c r="CC57" s="275">
        <f t="shared" ref="CC57:CD57" si="132">SUM(CC52:CC56)</f>
        <v>-1285352</v>
      </c>
      <c r="CD57" s="275">
        <f t="shared" si="132"/>
        <v>1720517</v>
      </c>
      <c r="CE57" s="352"/>
      <c r="CF57" s="45">
        <f>SUM(CF52:CF56)</f>
        <v>29385061</v>
      </c>
    </row>
    <row r="58" spans="1:84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276"/>
      <c r="CE58" s="351"/>
      <c r="CF58" s="50"/>
    </row>
    <row r="59" spans="1:84" s="38" customFormat="1" x14ac:dyDescent="0.3">
      <c r="A59" s="147"/>
      <c r="B59" s="39" t="s">
        <v>37</v>
      </c>
      <c r="C59" s="40">
        <v>80571582.540000007</v>
      </c>
      <c r="D59" s="41">
        <v>82416163.75</v>
      </c>
      <c r="E59" s="41">
        <v>84747811.599999994</v>
      </c>
      <c r="F59" s="41">
        <v>88320427</v>
      </c>
      <c r="G59" s="41">
        <v>89683721.269999996</v>
      </c>
      <c r="H59" s="41">
        <v>89769945.739999995</v>
      </c>
      <c r="I59" s="41">
        <v>89966691.790000007</v>
      </c>
      <c r="J59" s="41">
        <v>92144941.099999994</v>
      </c>
      <c r="K59" s="41">
        <v>98414985.75</v>
      </c>
      <c r="L59" s="42">
        <v>101864981.69</v>
      </c>
      <c r="M59" s="41">
        <v>105263605.42</v>
      </c>
      <c r="N59" s="41">
        <v>107640835.63</v>
      </c>
      <c r="O59" s="41">
        <v>113976785.5</v>
      </c>
      <c r="P59" s="41">
        <v>119558526</v>
      </c>
      <c r="Q59" s="41">
        <v>131698315</v>
      </c>
      <c r="R59" s="41">
        <v>139402057</v>
      </c>
      <c r="S59" s="41">
        <v>143820941</v>
      </c>
      <c r="T59" s="41">
        <v>149423267</v>
      </c>
      <c r="U59" s="205">
        <v>155349004</v>
      </c>
      <c r="V59" s="205">
        <v>172187529</v>
      </c>
      <c r="W59" s="205">
        <v>180502673</v>
      </c>
      <c r="X59" s="42">
        <v>186797999</v>
      </c>
      <c r="Y59" s="205">
        <v>190920944</v>
      </c>
      <c r="Z59" s="205">
        <v>188910949</v>
      </c>
      <c r="AA59" s="205">
        <v>188307775</v>
      </c>
      <c r="AB59" s="205">
        <v>201513171</v>
      </c>
      <c r="AC59" s="205">
        <v>203574755</v>
      </c>
      <c r="AD59" s="205">
        <v>202179399</v>
      </c>
      <c r="AE59" s="205">
        <v>190860775</v>
      </c>
      <c r="AF59" s="205">
        <v>178630047</v>
      </c>
      <c r="AG59" s="205">
        <v>169314231</v>
      </c>
      <c r="AH59" s="205">
        <v>169139087</v>
      </c>
      <c r="AI59" s="205">
        <v>176671709</v>
      </c>
      <c r="AJ59" s="42">
        <v>169833089</v>
      </c>
      <c r="AK59" s="298">
        <v>173140328</v>
      </c>
      <c r="AL59" s="298">
        <v>172835892</v>
      </c>
      <c r="AM59" s="298">
        <v>170295492</v>
      </c>
      <c r="AN59" s="298">
        <v>161468821</v>
      </c>
      <c r="AO59" s="298">
        <v>159664239</v>
      </c>
      <c r="AP59" s="298">
        <v>154659952</v>
      </c>
      <c r="AQ59" s="64">
        <v>154353739</v>
      </c>
      <c r="AR59" s="298">
        <v>147244201</v>
      </c>
      <c r="AS59" s="298">
        <v>142434821</v>
      </c>
      <c r="AT59" s="298">
        <v>141723843</v>
      </c>
      <c r="AU59" s="298">
        <v>146296971</v>
      </c>
      <c r="AV59" s="315">
        <v>156753498</v>
      </c>
      <c r="AW59" s="43">
        <f t="shared" ref="AW59:BF63" si="133">O59-C59</f>
        <v>33405202.959999993</v>
      </c>
      <c r="AX59" s="44">
        <f t="shared" si="133"/>
        <v>37142362.25</v>
      </c>
      <c r="AY59" s="44">
        <f t="shared" si="133"/>
        <v>46950503.400000006</v>
      </c>
      <c r="AZ59" s="44">
        <f t="shared" si="133"/>
        <v>51081630</v>
      </c>
      <c r="BA59" s="44">
        <f t="shared" si="133"/>
        <v>54137219.730000004</v>
      </c>
      <c r="BB59" s="44">
        <f t="shared" si="133"/>
        <v>59653321.260000005</v>
      </c>
      <c r="BC59" s="44">
        <f t="shared" si="133"/>
        <v>65382312.209999993</v>
      </c>
      <c r="BD59" s="44">
        <f t="shared" si="133"/>
        <v>80042587.900000006</v>
      </c>
      <c r="BE59" s="44">
        <f t="shared" si="133"/>
        <v>82087687.25</v>
      </c>
      <c r="BF59" s="44">
        <f t="shared" si="133"/>
        <v>84933017.310000002</v>
      </c>
      <c r="BG59" s="44">
        <f t="shared" ref="BG59:BP63" si="134">Y59-M59</f>
        <v>85657338.579999998</v>
      </c>
      <c r="BH59" s="44">
        <f t="shared" si="134"/>
        <v>81270113.370000005</v>
      </c>
      <c r="BI59" s="44">
        <f t="shared" si="134"/>
        <v>74330989.5</v>
      </c>
      <c r="BJ59" s="44">
        <f t="shared" si="134"/>
        <v>81954645</v>
      </c>
      <c r="BK59" s="44">
        <f t="shared" si="134"/>
        <v>71876440</v>
      </c>
      <c r="BL59" s="248">
        <f t="shared" si="134"/>
        <v>62777342</v>
      </c>
      <c r="BM59" s="248">
        <f t="shared" si="134"/>
        <v>47039834</v>
      </c>
      <c r="BN59" s="248">
        <f t="shared" si="134"/>
        <v>29206780</v>
      </c>
      <c r="BO59" s="248">
        <f t="shared" si="134"/>
        <v>13965227</v>
      </c>
      <c r="BP59" s="274">
        <f t="shared" si="134"/>
        <v>-3048442</v>
      </c>
      <c r="BQ59" s="274">
        <f t="shared" ref="BQ59:CD63" si="135">AI59-W59</f>
        <v>-3830964</v>
      </c>
      <c r="BR59" s="274">
        <f t="shared" si="135"/>
        <v>-16964910</v>
      </c>
      <c r="BS59" s="274">
        <f t="shared" si="135"/>
        <v>-17780616</v>
      </c>
      <c r="BT59" s="274">
        <f t="shared" si="135"/>
        <v>-16075057</v>
      </c>
      <c r="BU59" s="274">
        <f t="shared" si="135"/>
        <v>-18012283</v>
      </c>
      <c r="BV59" s="274">
        <f t="shared" si="135"/>
        <v>-40044350</v>
      </c>
      <c r="BW59" s="274">
        <f t="shared" si="135"/>
        <v>-43910516</v>
      </c>
      <c r="BX59" s="274">
        <f t="shared" si="135"/>
        <v>-47519447</v>
      </c>
      <c r="BY59" s="274">
        <f t="shared" si="135"/>
        <v>-36507036</v>
      </c>
      <c r="BZ59" s="274">
        <f t="shared" si="135"/>
        <v>-31385846</v>
      </c>
      <c r="CA59" s="274">
        <f t="shared" si="135"/>
        <v>-26879410</v>
      </c>
      <c r="CB59" s="274">
        <f t="shared" si="135"/>
        <v>-27415244</v>
      </c>
      <c r="CC59" s="274">
        <f t="shared" si="135"/>
        <v>-30374738</v>
      </c>
      <c r="CD59" s="274">
        <f t="shared" si="135"/>
        <v>-13079591</v>
      </c>
      <c r="CE59" s="351"/>
      <c r="CF59" s="64">
        <f>IF(ISERROR(GETPIVOTDATA("VALUE",'CSS WK pvt'!$I$2,"DT_FILE",CF$8,"CD_CO",CF$6,"TRIM_CAT",TRIM(B59),"TRIM_LINE",A58))=TRUE,0,GETPIVOTDATA("VALUE",'CSS WK pvt'!$I$2,"DT_FILE",CF$8,"CD_CO",CF$6,"TRIM_CAT",TRIM(B59),"TRIM_LINE",A58))</f>
        <v>156753498</v>
      </c>
    </row>
    <row r="60" spans="1:84" s="38" customFormat="1" x14ac:dyDescent="0.3">
      <c r="A60" s="147"/>
      <c r="B60" s="39" t="s">
        <v>38</v>
      </c>
      <c r="C60" s="40">
        <v>44835864.729999997</v>
      </c>
      <c r="D60" s="41">
        <v>46436215.200000003</v>
      </c>
      <c r="E60" s="41">
        <v>47771367.880000003</v>
      </c>
      <c r="F60" s="41">
        <v>49491358.770000003</v>
      </c>
      <c r="G60" s="41">
        <v>50295339.609999999</v>
      </c>
      <c r="H60" s="41">
        <v>50740767.600000001</v>
      </c>
      <c r="I60" s="41">
        <v>51180413.359999999</v>
      </c>
      <c r="J60" s="41">
        <v>52008906.840000004</v>
      </c>
      <c r="K60" s="41">
        <v>54325832.18</v>
      </c>
      <c r="L60" s="42">
        <v>55567977.030000001</v>
      </c>
      <c r="M60" s="41">
        <v>56842978.810000002</v>
      </c>
      <c r="N60" s="41">
        <v>57756925.109999999</v>
      </c>
      <c r="O60" s="41">
        <v>59661631.729999997</v>
      </c>
      <c r="P60" s="41">
        <v>67021112</v>
      </c>
      <c r="Q60" s="41">
        <v>67772825</v>
      </c>
      <c r="R60" s="41">
        <v>68654194</v>
      </c>
      <c r="S60" s="41">
        <v>74299521</v>
      </c>
      <c r="T60" s="41">
        <v>74503288</v>
      </c>
      <c r="U60" s="205">
        <v>73584855</v>
      </c>
      <c r="V60" s="205">
        <v>70310919</v>
      </c>
      <c r="W60" s="205">
        <v>78569783</v>
      </c>
      <c r="X60" s="42">
        <v>83664223</v>
      </c>
      <c r="Y60" s="205">
        <v>82884266</v>
      </c>
      <c r="Z60" s="205">
        <v>87357717</v>
      </c>
      <c r="AA60" s="205">
        <v>90358946</v>
      </c>
      <c r="AB60" s="205">
        <v>89030571</v>
      </c>
      <c r="AC60" s="205">
        <v>92853157</v>
      </c>
      <c r="AD60" s="205">
        <v>95055678</v>
      </c>
      <c r="AE60" s="205">
        <v>97409894</v>
      </c>
      <c r="AF60" s="205">
        <v>97467967</v>
      </c>
      <c r="AG60" s="205">
        <v>93539017</v>
      </c>
      <c r="AH60" s="205">
        <v>87895274</v>
      </c>
      <c r="AI60" s="205">
        <v>76771043</v>
      </c>
      <c r="AJ60" s="42">
        <v>89015703</v>
      </c>
      <c r="AK60" s="298">
        <v>83898074</v>
      </c>
      <c r="AL60" s="298">
        <v>80981518</v>
      </c>
      <c r="AM60" s="298">
        <v>82151340</v>
      </c>
      <c r="AN60" s="298">
        <v>88968070</v>
      </c>
      <c r="AO60" s="298">
        <v>91236269</v>
      </c>
      <c r="AP60" s="298">
        <v>88309980</v>
      </c>
      <c r="AQ60" s="64">
        <v>84054304</v>
      </c>
      <c r="AR60" s="298">
        <v>80119465</v>
      </c>
      <c r="AS60" s="298">
        <v>80541207</v>
      </c>
      <c r="AT60" s="298">
        <v>79648396</v>
      </c>
      <c r="AU60" s="298">
        <v>80571914</v>
      </c>
      <c r="AV60" s="315">
        <v>74499537</v>
      </c>
      <c r="AW60" s="43">
        <f t="shared" si="133"/>
        <v>14825767</v>
      </c>
      <c r="AX60" s="44">
        <f t="shared" si="133"/>
        <v>20584896.799999997</v>
      </c>
      <c r="AY60" s="44">
        <f t="shared" si="133"/>
        <v>20001457.119999997</v>
      </c>
      <c r="AZ60" s="44">
        <f t="shared" si="133"/>
        <v>19162835.229999997</v>
      </c>
      <c r="BA60" s="44">
        <f t="shared" si="133"/>
        <v>24004181.390000001</v>
      </c>
      <c r="BB60" s="44">
        <f t="shared" si="133"/>
        <v>23762520.399999999</v>
      </c>
      <c r="BC60" s="44">
        <f t="shared" si="133"/>
        <v>22404441.640000001</v>
      </c>
      <c r="BD60" s="44">
        <f t="shared" si="133"/>
        <v>18302012.159999996</v>
      </c>
      <c r="BE60" s="44">
        <f t="shared" si="133"/>
        <v>24243950.82</v>
      </c>
      <c r="BF60" s="44">
        <f t="shared" si="133"/>
        <v>28096245.969999999</v>
      </c>
      <c r="BG60" s="44">
        <f t="shared" si="134"/>
        <v>26041287.189999998</v>
      </c>
      <c r="BH60" s="44">
        <f t="shared" si="134"/>
        <v>29600791.890000001</v>
      </c>
      <c r="BI60" s="44">
        <f t="shared" si="134"/>
        <v>30697314.270000003</v>
      </c>
      <c r="BJ60" s="44">
        <f t="shared" si="134"/>
        <v>22009459</v>
      </c>
      <c r="BK60" s="44">
        <f t="shared" si="134"/>
        <v>25080332</v>
      </c>
      <c r="BL60" s="248">
        <f t="shared" si="134"/>
        <v>26401484</v>
      </c>
      <c r="BM60" s="248">
        <f t="shared" si="134"/>
        <v>23110373</v>
      </c>
      <c r="BN60" s="248">
        <f t="shared" si="134"/>
        <v>22964679</v>
      </c>
      <c r="BO60" s="248">
        <f t="shared" si="134"/>
        <v>19954162</v>
      </c>
      <c r="BP60" s="274">
        <f t="shared" si="134"/>
        <v>17584355</v>
      </c>
      <c r="BQ60" s="274">
        <f t="shared" si="135"/>
        <v>-1798740</v>
      </c>
      <c r="BR60" s="274">
        <f t="shared" si="135"/>
        <v>5351480</v>
      </c>
      <c r="BS60" s="274">
        <f t="shared" si="135"/>
        <v>1013808</v>
      </c>
      <c r="BT60" s="274">
        <f t="shared" si="135"/>
        <v>-6376199</v>
      </c>
      <c r="BU60" s="274">
        <f t="shared" si="135"/>
        <v>-8207606</v>
      </c>
      <c r="BV60" s="274">
        <f t="shared" si="135"/>
        <v>-62501</v>
      </c>
      <c r="BW60" s="274">
        <f t="shared" si="135"/>
        <v>-1616888</v>
      </c>
      <c r="BX60" s="274">
        <f t="shared" si="135"/>
        <v>-6745698</v>
      </c>
      <c r="BY60" s="274">
        <f t="shared" si="135"/>
        <v>-13355590</v>
      </c>
      <c r="BZ60" s="274">
        <f t="shared" si="135"/>
        <v>-17348502</v>
      </c>
      <c r="CA60" s="274">
        <f t="shared" si="135"/>
        <v>-12997810</v>
      </c>
      <c r="CB60" s="274">
        <f t="shared" si="135"/>
        <v>-8246878</v>
      </c>
      <c r="CC60" s="274">
        <f t="shared" si="135"/>
        <v>3800871</v>
      </c>
      <c r="CD60" s="274">
        <f t="shared" si="135"/>
        <v>-14516166</v>
      </c>
      <c r="CE60" s="351"/>
      <c r="CF60" s="64">
        <f>IF(ISERROR(GETPIVOTDATA("VALUE",'CSS WK pvt'!$I$2,"DT_FILE",CF$8,"CD_CO",CF$6,"TRIM_CAT",TRIM(B60),"TRIM_LINE",A58))=TRUE,0,GETPIVOTDATA("VALUE",'CSS WK pvt'!$I$2,"DT_FILE",CF$8,"CD_CO",CF$6,"TRIM_CAT",TRIM(B60),"TRIM_LINE",A58))</f>
        <v>74499537</v>
      </c>
    </row>
    <row r="61" spans="1:84" s="38" customFormat="1" x14ac:dyDescent="0.3">
      <c r="A61" s="147"/>
      <c r="B61" s="39" t="s">
        <v>39</v>
      </c>
      <c r="C61" s="40">
        <v>2463607.14</v>
      </c>
      <c r="D61" s="41">
        <v>2576416.54</v>
      </c>
      <c r="E61" s="41">
        <v>2723289.36</v>
      </c>
      <c r="F61" s="41">
        <v>2877881.08</v>
      </c>
      <c r="G61" s="41">
        <v>3015062.53</v>
      </c>
      <c r="H61" s="41">
        <v>2931648.2</v>
      </c>
      <c r="I61" s="41">
        <v>2904869.52</v>
      </c>
      <c r="J61" s="41">
        <v>3008289.01</v>
      </c>
      <c r="K61" s="41">
        <v>3421460.22</v>
      </c>
      <c r="L61" s="42">
        <v>3512786.97</v>
      </c>
      <c r="M61" s="41">
        <v>3617163.18</v>
      </c>
      <c r="N61" s="41">
        <v>3589768.18</v>
      </c>
      <c r="O61" s="41">
        <v>3928977.94</v>
      </c>
      <c r="P61" s="41">
        <v>5352123</v>
      </c>
      <c r="Q61" s="41">
        <v>7246931</v>
      </c>
      <c r="R61" s="41">
        <v>8742538</v>
      </c>
      <c r="S61" s="41">
        <v>9578643</v>
      </c>
      <c r="T61" s="41">
        <v>9972199</v>
      </c>
      <c r="U61" s="205">
        <v>9703172</v>
      </c>
      <c r="V61" s="205">
        <v>9064336</v>
      </c>
      <c r="W61" s="205">
        <v>9747032</v>
      </c>
      <c r="X61" s="42">
        <v>10577216</v>
      </c>
      <c r="Y61" s="205">
        <v>10782620</v>
      </c>
      <c r="Z61" s="205">
        <v>10657047</v>
      </c>
      <c r="AA61" s="205">
        <v>10539492</v>
      </c>
      <c r="AB61" s="205">
        <v>11154165</v>
      </c>
      <c r="AC61" s="205">
        <v>11718981</v>
      </c>
      <c r="AD61" s="205">
        <v>12487076</v>
      </c>
      <c r="AE61" s="205">
        <v>13079999</v>
      </c>
      <c r="AF61" s="205">
        <v>12912031</v>
      </c>
      <c r="AG61" s="205">
        <v>12341890</v>
      </c>
      <c r="AH61" s="205">
        <v>11688279</v>
      </c>
      <c r="AI61" s="205">
        <v>12029366</v>
      </c>
      <c r="AJ61" s="42">
        <v>12158655</v>
      </c>
      <c r="AK61" s="298">
        <v>12258696</v>
      </c>
      <c r="AL61" s="298">
        <v>12228059</v>
      </c>
      <c r="AM61" s="298">
        <v>11815732</v>
      </c>
      <c r="AN61" s="298">
        <v>11777637</v>
      </c>
      <c r="AO61" s="298">
        <v>12011857</v>
      </c>
      <c r="AP61" s="298">
        <v>11814830</v>
      </c>
      <c r="AQ61" s="64">
        <v>11803102</v>
      </c>
      <c r="AR61" s="298">
        <v>11150389</v>
      </c>
      <c r="AS61" s="298">
        <v>10965841</v>
      </c>
      <c r="AT61" s="298">
        <v>10552059</v>
      </c>
      <c r="AU61" s="298">
        <v>10670280</v>
      </c>
      <c r="AV61" s="315">
        <v>10877024</v>
      </c>
      <c r="AW61" s="43">
        <f t="shared" si="133"/>
        <v>1465370.7999999998</v>
      </c>
      <c r="AX61" s="44">
        <f t="shared" si="133"/>
        <v>2775706.46</v>
      </c>
      <c r="AY61" s="44">
        <f t="shared" si="133"/>
        <v>4523641.6400000006</v>
      </c>
      <c r="AZ61" s="44">
        <f t="shared" si="133"/>
        <v>5864656.9199999999</v>
      </c>
      <c r="BA61" s="44">
        <f t="shared" si="133"/>
        <v>6563580.4700000007</v>
      </c>
      <c r="BB61" s="44">
        <f t="shared" si="133"/>
        <v>7040550.7999999998</v>
      </c>
      <c r="BC61" s="44">
        <f t="shared" si="133"/>
        <v>6798302.4800000004</v>
      </c>
      <c r="BD61" s="44">
        <f t="shared" si="133"/>
        <v>6056046.9900000002</v>
      </c>
      <c r="BE61" s="44">
        <f t="shared" si="133"/>
        <v>6325571.7799999993</v>
      </c>
      <c r="BF61" s="44">
        <f t="shared" si="133"/>
        <v>7064429.0299999993</v>
      </c>
      <c r="BG61" s="44">
        <f t="shared" si="134"/>
        <v>7165456.8200000003</v>
      </c>
      <c r="BH61" s="44">
        <f t="shared" si="134"/>
        <v>7067278.8200000003</v>
      </c>
      <c r="BI61" s="44">
        <f t="shared" si="134"/>
        <v>6610514.0600000005</v>
      </c>
      <c r="BJ61" s="44">
        <f t="shared" si="134"/>
        <v>5802042</v>
      </c>
      <c r="BK61" s="44">
        <f t="shared" si="134"/>
        <v>4472050</v>
      </c>
      <c r="BL61" s="248">
        <f t="shared" si="134"/>
        <v>3744538</v>
      </c>
      <c r="BM61" s="248">
        <f t="shared" si="134"/>
        <v>3501356</v>
      </c>
      <c r="BN61" s="248">
        <f t="shared" si="134"/>
        <v>2939832</v>
      </c>
      <c r="BO61" s="248">
        <f t="shared" si="134"/>
        <v>2638718</v>
      </c>
      <c r="BP61" s="274">
        <f t="shared" si="134"/>
        <v>2623943</v>
      </c>
      <c r="BQ61" s="274">
        <f t="shared" si="135"/>
        <v>2282334</v>
      </c>
      <c r="BR61" s="274">
        <f t="shared" si="135"/>
        <v>1581439</v>
      </c>
      <c r="BS61" s="274">
        <f t="shared" si="135"/>
        <v>1476076</v>
      </c>
      <c r="BT61" s="274">
        <f t="shared" si="135"/>
        <v>1571012</v>
      </c>
      <c r="BU61" s="274">
        <f t="shared" si="135"/>
        <v>1276240</v>
      </c>
      <c r="BV61" s="274">
        <f t="shared" si="135"/>
        <v>623472</v>
      </c>
      <c r="BW61" s="274">
        <f t="shared" si="135"/>
        <v>292876</v>
      </c>
      <c r="BX61" s="274">
        <f t="shared" si="135"/>
        <v>-672246</v>
      </c>
      <c r="BY61" s="274">
        <f t="shared" si="135"/>
        <v>-1276897</v>
      </c>
      <c r="BZ61" s="274">
        <f t="shared" si="135"/>
        <v>-1761642</v>
      </c>
      <c r="CA61" s="274">
        <f t="shared" si="135"/>
        <v>-1376049</v>
      </c>
      <c r="CB61" s="274">
        <f t="shared" si="135"/>
        <v>-1136220</v>
      </c>
      <c r="CC61" s="274">
        <f t="shared" si="135"/>
        <v>-1359086</v>
      </c>
      <c r="CD61" s="274">
        <f t="shared" si="135"/>
        <v>-1281631</v>
      </c>
      <c r="CE61" s="351"/>
      <c r="CF61" s="64">
        <f>IF(ISERROR(GETPIVOTDATA("VALUE",'CSS WK pvt'!$I$2,"DT_FILE",CF$8,"CD_CO",CF$6,"TRIM_CAT",TRIM(B61),"TRIM_LINE",A58))=TRUE,0,GETPIVOTDATA("VALUE",'CSS WK pvt'!$I$2,"DT_FILE",CF$8,"CD_CO",CF$6,"TRIM_CAT",TRIM(B61),"TRIM_LINE",A58))</f>
        <v>10877024</v>
      </c>
    </row>
    <row r="62" spans="1:84" s="38" customFormat="1" x14ac:dyDescent="0.3">
      <c r="A62" s="147"/>
      <c r="B62" s="39" t="s">
        <v>40</v>
      </c>
      <c r="C62" s="40">
        <v>1831658.12</v>
      </c>
      <c r="D62" s="41">
        <v>1844065.56</v>
      </c>
      <c r="E62" s="41">
        <v>1877161.6</v>
      </c>
      <c r="F62" s="41">
        <v>2138998.19</v>
      </c>
      <c r="G62" s="41">
        <v>2222817.33</v>
      </c>
      <c r="H62" s="41">
        <v>2335496.71</v>
      </c>
      <c r="I62" s="41">
        <v>2426775.84</v>
      </c>
      <c r="J62" s="41">
        <v>2537272.2799999998</v>
      </c>
      <c r="K62" s="41">
        <v>2379180.92</v>
      </c>
      <c r="L62" s="42">
        <v>2616830.71</v>
      </c>
      <c r="M62" s="41">
        <v>2537020.65</v>
      </c>
      <c r="N62" s="41">
        <v>2471963.62</v>
      </c>
      <c r="O62" s="41">
        <v>2732323.03</v>
      </c>
      <c r="P62" s="41">
        <v>3494269</v>
      </c>
      <c r="Q62" s="41">
        <v>4419492</v>
      </c>
      <c r="R62" s="41">
        <v>5346149</v>
      </c>
      <c r="S62" s="41">
        <v>5617390</v>
      </c>
      <c r="T62" s="41">
        <v>5905007</v>
      </c>
      <c r="U62" s="205">
        <v>5531746</v>
      </c>
      <c r="V62" s="205">
        <v>5573371</v>
      </c>
      <c r="W62" s="205">
        <v>5939060</v>
      </c>
      <c r="X62" s="42">
        <v>6321547</v>
      </c>
      <c r="Y62" s="205">
        <v>6168466</v>
      </c>
      <c r="Z62" s="205">
        <v>6342510</v>
      </c>
      <c r="AA62" s="205">
        <v>6228187</v>
      </c>
      <c r="AB62" s="205">
        <v>6584996</v>
      </c>
      <c r="AC62" s="205">
        <v>6737215</v>
      </c>
      <c r="AD62" s="205">
        <v>6979190</v>
      </c>
      <c r="AE62" s="205">
        <v>7309083</v>
      </c>
      <c r="AF62" s="205">
        <v>7065449</v>
      </c>
      <c r="AG62" s="205">
        <v>7153184</v>
      </c>
      <c r="AH62" s="205">
        <v>7731192</v>
      </c>
      <c r="AI62" s="205">
        <v>8087730</v>
      </c>
      <c r="AJ62" s="42">
        <v>8170344</v>
      </c>
      <c r="AK62" s="298">
        <v>8487228</v>
      </c>
      <c r="AL62" s="298">
        <v>8250002</v>
      </c>
      <c r="AM62" s="298">
        <v>7997674</v>
      </c>
      <c r="AN62" s="298">
        <v>7235811</v>
      </c>
      <c r="AO62" s="298">
        <v>7484429</v>
      </c>
      <c r="AP62" s="298">
        <v>7603726</v>
      </c>
      <c r="AQ62" s="64">
        <v>8008325</v>
      </c>
      <c r="AR62" s="298">
        <v>7740928</v>
      </c>
      <c r="AS62" s="298">
        <v>7923760</v>
      </c>
      <c r="AT62" s="298">
        <v>8371021</v>
      </c>
      <c r="AU62" s="298">
        <v>8714931</v>
      </c>
      <c r="AV62" s="315">
        <v>9625006</v>
      </c>
      <c r="AW62" s="43">
        <f t="shared" si="133"/>
        <v>900664.90999999968</v>
      </c>
      <c r="AX62" s="44">
        <f t="shared" si="133"/>
        <v>1650203.44</v>
      </c>
      <c r="AY62" s="44">
        <f t="shared" si="133"/>
        <v>2542330.4</v>
      </c>
      <c r="AZ62" s="44">
        <f t="shared" si="133"/>
        <v>3207150.81</v>
      </c>
      <c r="BA62" s="44">
        <f t="shared" si="133"/>
        <v>3394572.67</v>
      </c>
      <c r="BB62" s="44">
        <f t="shared" si="133"/>
        <v>3569510.29</v>
      </c>
      <c r="BC62" s="44">
        <f t="shared" si="133"/>
        <v>3104970.16</v>
      </c>
      <c r="BD62" s="44">
        <f t="shared" si="133"/>
        <v>3036098.72</v>
      </c>
      <c r="BE62" s="44">
        <f t="shared" si="133"/>
        <v>3559879.08</v>
      </c>
      <c r="BF62" s="44">
        <f t="shared" si="133"/>
        <v>3704716.29</v>
      </c>
      <c r="BG62" s="44">
        <f t="shared" si="134"/>
        <v>3631445.35</v>
      </c>
      <c r="BH62" s="44">
        <f t="shared" si="134"/>
        <v>3870546.38</v>
      </c>
      <c r="BI62" s="44">
        <f t="shared" si="134"/>
        <v>3495863.97</v>
      </c>
      <c r="BJ62" s="44">
        <f t="shared" si="134"/>
        <v>3090727</v>
      </c>
      <c r="BK62" s="44">
        <f t="shared" si="134"/>
        <v>2317723</v>
      </c>
      <c r="BL62" s="248">
        <f t="shared" si="134"/>
        <v>1633041</v>
      </c>
      <c r="BM62" s="248">
        <f t="shared" si="134"/>
        <v>1691693</v>
      </c>
      <c r="BN62" s="248">
        <f t="shared" si="134"/>
        <v>1160442</v>
      </c>
      <c r="BO62" s="248">
        <f t="shared" si="134"/>
        <v>1621438</v>
      </c>
      <c r="BP62" s="274">
        <f t="shared" si="134"/>
        <v>2157821</v>
      </c>
      <c r="BQ62" s="274">
        <f t="shared" si="135"/>
        <v>2148670</v>
      </c>
      <c r="BR62" s="274">
        <f t="shared" si="135"/>
        <v>1848797</v>
      </c>
      <c r="BS62" s="274">
        <f t="shared" si="135"/>
        <v>2318762</v>
      </c>
      <c r="BT62" s="274">
        <f t="shared" si="135"/>
        <v>1907492</v>
      </c>
      <c r="BU62" s="274">
        <f t="shared" si="135"/>
        <v>1769487</v>
      </c>
      <c r="BV62" s="274">
        <f t="shared" si="135"/>
        <v>650815</v>
      </c>
      <c r="BW62" s="274">
        <f t="shared" si="135"/>
        <v>747214</v>
      </c>
      <c r="BX62" s="274">
        <f t="shared" si="135"/>
        <v>624536</v>
      </c>
      <c r="BY62" s="274">
        <f t="shared" si="135"/>
        <v>699242</v>
      </c>
      <c r="BZ62" s="274">
        <f t="shared" si="135"/>
        <v>675479</v>
      </c>
      <c r="CA62" s="274">
        <f t="shared" si="135"/>
        <v>770576</v>
      </c>
      <c r="CB62" s="274">
        <f t="shared" si="135"/>
        <v>639829</v>
      </c>
      <c r="CC62" s="274">
        <f t="shared" si="135"/>
        <v>627201</v>
      </c>
      <c r="CD62" s="274">
        <f t="shared" si="135"/>
        <v>1454662</v>
      </c>
      <c r="CE62" s="351"/>
      <c r="CF62" s="64">
        <f>IF(ISERROR(GETPIVOTDATA("VALUE",'CSS WK pvt'!$I$2,"DT_FILE",CF$8,"CD_CO",CF$6,"TRIM_CAT",TRIM(B62),"TRIM_LINE",A58))=TRUE,0,GETPIVOTDATA("VALUE",'CSS WK pvt'!$I$2,"DT_FILE",CF$8,"CD_CO",CF$6,"TRIM_CAT",TRIM(B62),"TRIM_LINE",A58))</f>
        <v>9625006</v>
      </c>
    </row>
    <row r="63" spans="1:84" s="38" customFormat="1" x14ac:dyDescent="0.3">
      <c r="A63" s="147"/>
      <c r="B63" s="39" t="s">
        <v>41</v>
      </c>
      <c r="C63" s="40">
        <v>1307571.8400000001</v>
      </c>
      <c r="D63" s="41">
        <v>1964987.26</v>
      </c>
      <c r="E63" s="41">
        <v>3316022.81</v>
      </c>
      <c r="F63" s="41">
        <v>3728908.89</v>
      </c>
      <c r="G63" s="41">
        <v>3718037.54</v>
      </c>
      <c r="H63" s="41">
        <v>4003186.67</v>
      </c>
      <c r="I63" s="41">
        <v>4360143.99</v>
      </c>
      <c r="J63" s="41">
        <v>4373359.72</v>
      </c>
      <c r="K63" s="41">
        <v>4150661.31</v>
      </c>
      <c r="L63" s="42">
        <v>4181575.06</v>
      </c>
      <c r="M63" s="41">
        <v>4552157.82</v>
      </c>
      <c r="N63" s="41">
        <v>4950308.12</v>
      </c>
      <c r="O63" s="41">
        <v>6478131.04</v>
      </c>
      <c r="P63" s="41">
        <v>7011256</v>
      </c>
      <c r="Q63" s="41">
        <v>8027768</v>
      </c>
      <c r="R63" s="41">
        <v>8638868</v>
      </c>
      <c r="S63" s="41">
        <v>9429938</v>
      </c>
      <c r="T63" s="41">
        <v>8632266</v>
      </c>
      <c r="U63" s="205">
        <v>8031137</v>
      </c>
      <c r="V63" s="205">
        <v>8168291</v>
      </c>
      <c r="W63" s="205">
        <v>8583024</v>
      </c>
      <c r="X63" s="42">
        <v>8282387</v>
      </c>
      <c r="Y63" s="205">
        <v>8563687</v>
      </c>
      <c r="Z63" s="205">
        <v>7670101</v>
      </c>
      <c r="AA63" s="205">
        <v>7350250</v>
      </c>
      <c r="AB63" s="205">
        <v>7884205</v>
      </c>
      <c r="AC63" s="205">
        <v>8122043</v>
      </c>
      <c r="AD63" s="205">
        <v>8579444</v>
      </c>
      <c r="AE63" s="205">
        <v>7759491</v>
      </c>
      <c r="AF63" s="205">
        <v>7867693</v>
      </c>
      <c r="AG63" s="205">
        <v>7432841</v>
      </c>
      <c r="AH63" s="205">
        <v>8351633</v>
      </c>
      <c r="AI63" s="205">
        <v>8835033</v>
      </c>
      <c r="AJ63" s="42">
        <v>9312771</v>
      </c>
      <c r="AK63" s="298">
        <v>10328782</v>
      </c>
      <c r="AL63" s="298">
        <v>10164841</v>
      </c>
      <c r="AM63" s="298">
        <v>10372327</v>
      </c>
      <c r="AN63" s="298">
        <v>10822108</v>
      </c>
      <c r="AO63" s="298">
        <v>11587784</v>
      </c>
      <c r="AP63" s="298">
        <v>11181070</v>
      </c>
      <c r="AQ63" s="64">
        <v>11422702</v>
      </c>
      <c r="AR63" s="298">
        <v>11835886</v>
      </c>
      <c r="AS63" s="298">
        <v>10378954</v>
      </c>
      <c r="AT63" s="298">
        <v>7519215</v>
      </c>
      <c r="AU63" s="298">
        <v>9642978</v>
      </c>
      <c r="AV63" s="315">
        <v>11201180</v>
      </c>
      <c r="AW63" s="43">
        <f t="shared" si="133"/>
        <v>5170559.2</v>
      </c>
      <c r="AX63" s="44">
        <f t="shared" si="133"/>
        <v>5046268.74</v>
      </c>
      <c r="AY63" s="44">
        <f t="shared" si="133"/>
        <v>4711745.1899999995</v>
      </c>
      <c r="AZ63" s="44">
        <f t="shared" si="133"/>
        <v>4909959.1099999994</v>
      </c>
      <c r="BA63" s="44">
        <f t="shared" si="133"/>
        <v>5711900.46</v>
      </c>
      <c r="BB63" s="44">
        <f t="shared" si="133"/>
        <v>4629079.33</v>
      </c>
      <c r="BC63" s="44">
        <f t="shared" si="133"/>
        <v>3670993.01</v>
      </c>
      <c r="BD63" s="44">
        <f t="shared" si="133"/>
        <v>3794931.2800000003</v>
      </c>
      <c r="BE63" s="44">
        <f t="shared" si="133"/>
        <v>4432362.6899999995</v>
      </c>
      <c r="BF63" s="44">
        <f t="shared" si="133"/>
        <v>4100811.94</v>
      </c>
      <c r="BG63" s="44">
        <f t="shared" si="134"/>
        <v>4011529.1799999997</v>
      </c>
      <c r="BH63" s="44">
        <f t="shared" si="134"/>
        <v>2719792.88</v>
      </c>
      <c r="BI63" s="44">
        <f t="shared" si="134"/>
        <v>872118.96</v>
      </c>
      <c r="BJ63" s="44">
        <f t="shared" si="134"/>
        <v>872949</v>
      </c>
      <c r="BK63" s="44">
        <f t="shared" si="134"/>
        <v>94275</v>
      </c>
      <c r="BL63" s="248">
        <f t="shared" si="134"/>
        <v>-59424</v>
      </c>
      <c r="BM63" s="248">
        <f t="shared" si="134"/>
        <v>-1670447</v>
      </c>
      <c r="BN63" s="248">
        <f t="shared" si="134"/>
        <v>-764573</v>
      </c>
      <c r="BO63" s="248">
        <f t="shared" si="134"/>
        <v>-598296</v>
      </c>
      <c r="BP63" s="274">
        <f t="shared" si="134"/>
        <v>183342</v>
      </c>
      <c r="BQ63" s="274">
        <f t="shared" si="135"/>
        <v>252009</v>
      </c>
      <c r="BR63" s="274">
        <f t="shared" si="135"/>
        <v>1030384</v>
      </c>
      <c r="BS63" s="274">
        <f t="shared" si="135"/>
        <v>1765095</v>
      </c>
      <c r="BT63" s="274">
        <f t="shared" si="135"/>
        <v>2494740</v>
      </c>
      <c r="BU63" s="274">
        <f t="shared" si="135"/>
        <v>3022077</v>
      </c>
      <c r="BV63" s="274">
        <f t="shared" si="135"/>
        <v>2937903</v>
      </c>
      <c r="BW63" s="274">
        <f t="shared" si="135"/>
        <v>3465741</v>
      </c>
      <c r="BX63" s="274">
        <f t="shared" si="135"/>
        <v>2601626</v>
      </c>
      <c r="BY63" s="274">
        <f t="shared" si="135"/>
        <v>3663211</v>
      </c>
      <c r="BZ63" s="274">
        <f t="shared" si="135"/>
        <v>3968193</v>
      </c>
      <c r="CA63" s="274">
        <f t="shared" si="135"/>
        <v>2946113</v>
      </c>
      <c r="CB63" s="274">
        <f t="shared" si="135"/>
        <v>-832418</v>
      </c>
      <c r="CC63" s="274">
        <f t="shared" si="135"/>
        <v>807945</v>
      </c>
      <c r="CD63" s="274">
        <f t="shared" si="135"/>
        <v>1888409</v>
      </c>
      <c r="CE63" s="351"/>
      <c r="CF63" s="64">
        <f>IF(ISERROR(GETPIVOTDATA("VALUE",'CSS WK pvt'!$I$2,"DT_FILE",CF$8,"CD_CO",CF$6,"TRIM_CAT",TRIM(B63),"TRIM_LINE",A58))=TRUE,0,GETPIVOTDATA("VALUE",'CSS WK pvt'!$I$2,"DT_FILE",CF$8,"CD_CO",CF$6,"TRIM_CAT",TRIM(B63),"TRIM_LINE",A58))</f>
        <v>11201180</v>
      </c>
    </row>
    <row r="64" spans="1:84" s="131" customFormat="1" x14ac:dyDescent="0.3">
      <c r="A64" s="148"/>
      <c r="B64" s="39" t="s">
        <v>42</v>
      </c>
      <c r="C64" s="141">
        <f t="shared" ref="C64:Q64" si="136">SUM(C59:C63)</f>
        <v>131010284.37000002</v>
      </c>
      <c r="D64" s="142">
        <f t="shared" si="136"/>
        <v>135237848.31</v>
      </c>
      <c r="E64" s="142">
        <f t="shared" si="136"/>
        <v>140435653.25</v>
      </c>
      <c r="F64" s="142">
        <f t="shared" si="136"/>
        <v>146557573.93000001</v>
      </c>
      <c r="G64" s="142">
        <f t="shared" si="136"/>
        <v>148934978.28</v>
      </c>
      <c r="H64" s="142">
        <f t="shared" si="136"/>
        <v>149781044.91999999</v>
      </c>
      <c r="I64" s="142">
        <f t="shared" si="136"/>
        <v>150838894.50000003</v>
      </c>
      <c r="J64" s="142">
        <f t="shared" si="136"/>
        <v>154072768.94999999</v>
      </c>
      <c r="K64" s="142">
        <f t="shared" si="136"/>
        <v>162692120.38</v>
      </c>
      <c r="L64" s="143">
        <f t="shared" si="136"/>
        <v>167744151.46000001</v>
      </c>
      <c r="M64" s="142">
        <f t="shared" si="136"/>
        <v>172812925.88000003</v>
      </c>
      <c r="N64" s="142">
        <f t="shared" si="136"/>
        <v>176409800.66000003</v>
      </c>
      <c r="O64" s="142">
        <f t="shared" si="136"/>
        <v>186777849.23999998</v>
      </c>
      <c r="P64" s="142">
        <f t="shared" si="136"/>
        <v>202437286</v>
      </c>
      <c r="Q64" s="142">
        <f t="shared" si="136"/>
        <v>219165331</v>
      </c>
      <c r="R64" s="142">
        <v>230783806</v>
      </c>
      <c r="S64" s="142">
        <v>242746433</v>
      </c>
      <c r="T64" s="142">
        <v>248436027</v>
      </c>
      <c r="U64" s="206">
        <v>252199914</v>
      </c>
      <c r="V64" s="206">
        <v>265304446</v>
      </c>
      <c r="W64" s="206">
        <f>SUM(W59+W60+W61+W62+W63)</f>
        <v>283341572</v>
      </c>
      <c r="X64" s="143">
        <f>SUM(X59+X60+X61+X62+X63)</f>
        <v>295643372</v>
      </c>
      <c r="Y64" s="206">
        <v>299319983</v>
      </c>
      <c r="Z64" s="206">
        <v>300938324</v>
      </c>
      <c r="AA64" s="206">
        <v>302784650</v>
      </c>
      <c r="AB64" s="206">
        <v>316167108</v>
      </c>
      <c r="AC64" s="206">
        <v>323006151</v>
      </c>
      <c r="AD64" s="206">
        <v>325280787</v>
      </c>
      <c r="AE64" s="206">
        <v>316419242</v>
      </c>
      <c r="AF64" s="206">
        <v>303943187</v>
      </c>
      <c r="AG64" s="206">
        <v>289781163</v>
      </c>
      <c r="AH64" s="206">
        <v>284805465</v>
      </c>
      <c r="AI64" s="206">
        <v>282394881</v>
      </c>
      <c r="AJ64" s="143">
        <v>288490562</v>
      </c>
      <c r="AK64" s="299">
        <v>288113108</v>
      </c>
      <c r="AL64" s="299">
        <v>284460312</v>
      </c>
      <c r="AM64" s="299">
        <v>282632565</v>
      </c>
      <c r="AN64" s="299">
        <v>280272447</v>
      </c>
      <c r="AO64" s="299">
        <v>281984578</v>
      </c>
      <c r="AP64" s="299">
        <v>273569558</v>
      </c>
      <c r="AQ64" s="45">
        <v>269642172</v>
      </c>
      <c r="AR64" s="299">
        <v>258090869</v>
      </c>
      <c r="AS64" s="299">
        <v>252244583</v>
      </c>
      <c r="AT64" s="299">
        <v>247814534</v>
      </c>
      <c r="AU64" s="299">
        <v>255897074</v>
      </c>
      <c r="AV64" s="316">
        <v>262956245</v>
      </c>
      <c r="AW64" s="45">
        <f t="shared" ref="AW64:BA64" si="137">SUM(AW59:AW63)</f>
        <v>55767564.86999999</v>
      </c>
      <c r="AX64" s="144">
        <f t="shared" si="137"/>
        <v>67199437.689999998</v>
      </c>
      <c r="AY64" s="144">
        <f t="shared" si="137"/>
        <v>78729677.75</v>
      </c>
      <c r="AZ64" s="144">
        <f t="shared" si="137"/>
        <v>84226232.069999993</v>
      </c>
      <c r="BA64" s="144">
        <f t="shared" si="137"/>
        <v>93811454.719999999</v>
      </c>
      <c r="BB64" s="144">
        <f t="shared" ref="BB64:BJ64" si="138">SUM(BB59:BB63)</f>
        <v>98654982.079999998</v>
      </c>
      <c r="BC64" s="144">
        <f t="shared" si="138"/>
        <v>101361019.5</v>
      </c>
      <c r="BD64" s="144">
        <f t="shared" si="138"/>
        <v>111231677.05</v>
      </c>
      <c r="BE64" s="144">
        <f t="shared" si="138"/>
        <v>120649451.61999999</v>
      </c>
      <c r="BF64" s="144">
        <f t="shared" si="138"/>
        <v>127899220.54000001</v>
      </c>
      <c r="BG64" s="144">
        <f t="shared" si="138"/>
        <v>126507057.12</v>
      </c>
      <c r="BH64" s="144">
        <f t="shared" si="138"/>
        <v>124528523.34</v>
      </c>
      <c r="BI64" s="144">
        <f t="shared" si="138"/>
        <v>116006800.76000001</v>
      </c>
      <c r="BJ64" s="144">
        <f t="shared" si="138"/>
        <v>113729822</v>
      </c>
      <c r="BK64" s="144">
        <f t="shared" ref="BK64:BL64" si="139">SUM(BK59:BK63)</f>
        <v>103840820</v>
      </c>
      <c r="BL64" s="249">
        <f t="shared" si="139"/>
        <v>94496981</v>
      </c>
      <c r="BM64" s="249">
        <f t="shared" ref="BM64:BN64" si="140">SUM(BM59:BM63)</f>
        <v>73672809</v>
      </c>
      <c r="BN64" s="249">
        <f t="shared" si="140"/>
        <v>55507160</v>
      </c>
      <c r="BO64" s="249">
        <f t="shared" ref="BO64:BP64" si="141">SUM(BO59:BO63)</f>
        <v>37581249</v>
      </c>
      <c r="BP64" s="275">
        <f t="shared" si="141"/>
        <v>19501019</v>
      </c>
      <c r="BQ64" s="275">
        <f t="shared" ref="BQ64:BS64" si="142">SUM(BQ59:BQ63)</f>
        <v>-946691</v>
      </c>
      <c r="BR64" s="275">
        <f t="shared" si="142"/>
        <v>-7152810</v>
      </c>
      <c r="BS64" s="275">
        <f t="shared" si="142"/>
        <v>-11206875</v>
      </c>
      <c r="BT64" s="275">
        <f t="shared" ref="BT64:BU64" si="143">SUM(BT59:BT63)</f>
        <v>-16478012</v>
      </c>
      <c r="BU64" s="275">
        <f t="shared" si="143"/>
        <v>-20152085</v>
      </c>
      <c r="BV64" s="275">
        <f t="shared" ref="BV64" si="144">SUM(BV59:BV63)</f>
        <v>-35894661</v>
      </c>
      <c r="BW64" s="275">
        <f t="shared" ref="BW64" si="145">SUM(BW59:BW63)</f>
        <v>-41021573</v>
      </c>
      <c r="BX64" s="275">
        <f t="shared" ref="BX64" si="146">SUM(BX59:BX63)</f>
        <v>-51711229</v>
      </c>
      <c r="BY64" s="275">
        <f t="shared" ref="BY64" si="147">SUM(BY59:BY63)</f>
        <v>-46777070</v>
      </c>
      <c r="BZ64" s="275">
        <f t="shared" ref="BZ64" si="148">SUM(BZ59:BZ63)</f>
        <v>-45852318</v>
      </c>
      <c r="CA64" s="275">
        <f t="shared" ref="CA64" si="149">SUM(CA59:CA63)</f>
        <v>-37536580</v>
      </c>
      <c r="CB64" s="275">
        <f t="shared" ref="CB64:CD64" si="150">SUM(CB59:CB63)</f>
        <v>-36990931</v>
      </c>
      <c r="CC64" s="275">
        <f t="shared" ref="CC64:CD64" si="151">SUM(CC59:CC63)</f>
        <v>-26497807</v>
      </c>
      <c r="CD64" s="275">
        <f t="shared" si="151"/>
        <v>-25534317</v>
      </c>
      <c r="CE64" s="352"/>
      <c r="CF64" s="45">
        <f>SUM(CF59:CF63)</f>
        <v>262956245</v>
      </c>
    </row>
    <row r="65" spans="1:84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351"/>
      <c r="CF65" s="50"/>
    </row>
    <row r="66" spans="1:84" s="38" customFormat="1" x14ac:dyDescent="0.3">
      <c r="A66" s="147"/>
      <c r="B66" s="39" t="s">
        <v>37</v>
      </c>
      <c r="C66" s="40">
        <v>119404259.34999999</v>
      </c>
      <c r="D66" s="41">
        <v>122618015.81</v>
      </c>
      <c r="E66" s="41">
        <v>120178670.33</v>
      </c>
      <c r="F66" s="41">
        <v>117019842.14</v>
      </c>
      <c r="G66" s="41">
        <v>118016743.7</v>
      </c>
      <c r="H66" s="41">
        <v>124783032.17</v>
      </c>
      <c r="I66" s="41">
        <v>131291576.03</v>
      </c>
      <c r="J66" s="41">
        <v>132340171.08</v>
      </c>
      <c r="K66" s="41">
        <v>133031206.42</v>
      </c>
      <c r="L66" s="42">
        <v>135467180.53</v>
      </c>
      <c r="M66" s="41">
        <v>143928404.41999999</v>
      </c>
      <c r="N66" s="41">
        <v>157074044.71000001</v>
      </c>
      <c r="O66" s="41">
        <v>167240594.28999999</v>
      </c>
      <c r="P66" s="41">
        <v>172986642</v>
      </c>
      <c r="Q66" s="41">
        <v>182851534</v>
      </c>
      <c r="R66" s="41">
        <v>186312334</v>
      </c>
      <c r="S66" s="41">
        <v>187893207</v>
      </c>
      <c r="T66" s="41">
        <v>200536921</v>
      </c>
      <c r="U66" s="205">
        <v>219708035</v>
      </c>
      <c r="V66" s="205">
        <v>232177548</v>
      </c>
      <c r="W66" s="205">
        <v>229191157</v>
      </c>
      <c r="X66" s="42">
        <v>231683287</v>
      </c>
      <c r="Y66" s="205">
        <v>238242366</v>
      </c>
      <c r="Z66" s="205">
        <v>245748855</v>
      </c>
      <c r="AA66" s="205">
        <v>246836415</v>
      </c>
      <c r="AB66" s="205">
        <v>258632441</v>
      </c>
      <c r="AC66" s="205">
        <v>251122904</v>
      </c>
      <c r="AD66" s="205">
        <v>242585567</v>
      </c>
      <c r="AE66" s="205">
        <v>228250439</v>
      </c>
      <c r="AF66" s="205">
        <v>221128152</v>
      </c>
      <c r="AG66" s="205">
        <v>215501328</v>
      </c>
      <c r="AH66" s="205">
        <v>219383498</v>
      </c>
      <c r="AI66" s="205">
        <v>221091595</v>
      </c>
      <c r="AJ66" s="42">
        <v>208598990</v>
      </c>
      <c r="AK66" s="298">
        <v>218753012</v>
      </c>
      <c r="AL66" s="298">
        <v>226017548</v>
      </c>
      <c r="AM66" s="298">
        <v>226464483</v>
      </c>
      <c r="AN66" s="298">
        <v>213594609</v>
      </c>
      <c r="AO66" s="298">
        <v>205613353</v>
      </c>
      <c r="AP66" s="298">
        <v>194301531</v>
      </c>
      <c r="AQ66" s="64">
        <v>191872526</v>
      </c>
      <c r="AR66" s="298">
        <v>189565375</v>
      </c>
      <c r="AS66" s="298">
        <v>194726729</v>
      </c>
      <c r="AT66" s="298">
        <v>194028418</v>
      </c>
      <c r="AU66" s="298">
        <v>186038569</v>
      </c>
      <c r="AV66" s="315">
        <v>201507651</v>
      </c>
      <c r="AW66" s="43">
        <f t="shared" ref="AW66:BF70" si="152">O66-C66</f>
        <v>47836334.939999998</v>
      </c>
      <c r="AX66" s="44">
        <f t="shared" si="152"/>
        <v>50368626.189999998</v>
      </c>
      <c r="AY66" s="44">
        <f t="shared" si="152"/>
        <v>62672863.670000002</v>
      </c>
      <c r="AZ66" s="44">
        <f t="shared" si="152"/>
        <v>69292491.859999999</v>
      </c>
      <c r="BA66" s="44">
        <f t="shared" si="152"/>
        <v>69876463.299999997</v>
      </c>
      <c r="BB66" s="44">
        <f t="shared" si="152"/>
        <v>75753888.829999998</v>
      </c>
      <c r="BC66" s="44">
        <f t="shared" si="152"/>
        <v>88416458.969999999</v>
      </c>
      <c r="BD66" s="44">
        <f t="shared" si="152"/>
        <v>99837376.920000002</v>
      </c>
      <c r="BE66" s="44">
        <f t="shared" si="152"/>
        <v>96159950.579999998</v>
      </c>
      <c r="BF66" s="44">
        <f t="shared" si="152"/>
        <v>96216106.469999999</v>
      </c>
      <c r="BG66" s="44">
        <f t="shared" ref="BG66:BP70" si="153">Y66-M66</f>
        <v>94313961.580000013</v>
      </c>
      <c r="BH66" s="44">
        <f t="shared" si="153"/>
        <v>88674810.289999992</v>
      </c>
      <c r="BI66" s="44">
        <f t="shared" si="153"/>
        <v>79595820.710000008</v>
      </c>
      <c r="BJ66" s="44">
        <f t="shared" si="153"/>
        <v>85645799</v>
      </c>
      <c r="BK66" s="44">
        <f t="shared" si="153"/>
        <v>68271370</v>
      </c>
      <c r="BL66" s="248">
        <f t="shared" si="153"/>
        <v>56273233</v>
      </c>
      <c r="BM66" s="248">
        <f t="shared" si="153"/>
        <v>40357232</v>
      </c>
      <c r="BN66" s="248">
        <f t="shared" si="153"/>
        <v>20591231</v>
      </c>
      <c r="BO66" s="248">
        <f t="shared" si="153"/>
        <v>-4206707</v>
      </c>
      <c r="BP66" s="274">
        <f t="shared" si="153"/>
        <v>-12794050</v>
      </c>
      <c r="BQ66" s="274">
        <f t="shared" ref="BQ66:CD70" si="154">AI66-W66</f>
        <v>-8099562</v>
      </c>
      <c r="BR66" s="274">
        <f t="shared" si="154"/>
        <v>-23084297</v>
      </c>
      <c r="BS66" s="274">
        <f t="shared" si="154"/>
        <v>-19489354</v>
      </c>
      <c r="BT66" s="274">
        <f t="shared" si="154"/>
        <v>-19731307</v>
      </c>
      <c r="BU66" s="274">
        <f t="shared" si="154"/>
        <v>-20371932</v>
      </c>
      <c r="BV66" s="274">
        <f t="shared" si="154"/>
        <v>-45037832</v>
      </c>
      <c r="BW66" s="274">
        <f t="shared" si="154"/>
        <v>-45509551</v>
      </c>
      <c r="BX66" s="274">
        <f t="shared" si="154"/>
        <v>-48284036</v>
      </c>
      <c r="BY66" s="274">
        <f t="shared" si="154"/>
        <v>-36377913</v>
      </c>
      <c r="BZ66" s="274">
        <f t="shared" si="154"/>
        <v>-31562777</v>
      </c>
      <c r="CA66" s="274">
        <f t="shared" si="154"/>
        <v>-20774599</v>
      </c>
      <c r="CB66" s="274">
        <f t="shared" si="154"/>
        <v>-25355080</v>
      </c>
      <c r="CC66" s="274">
        <f t="shared" si="154"/>
        <v>-35053026</v>
      </c>
      <c r="CD66" s="274">
        <f t="shared" si="154"/>
        <v>-7091339</v>
      </c>
      <c r="CE66" s="351"/>
      <c r="CF66" s="64">
        <f>IF(ISERROR(GETPIVOTDATA("VALUE",'CSS WK pvt'!$I$2,"DT_FILE",CF$8,"CD_CO",CF$6,"TRIM_CAT",TRIM(B66),"TRIM_LINE",A65))=TRUE,0,GETPIVOTDATA("VALUE",'CSS WK pvt'!$I$2,"DT_FILE",CF$8,"CD_CO",CF$6,"TRIM_CAT",TRIM(B66),"TRIM_LINE",A65))</f>
        <v>201507651</v>
      </c>
    </row>
    <row r="67" spans="1:84" s="38" customFormat="1" x14ac:dyDescent="0.3">
      <c r="A67" s="147"/>
      <c r="B67" s="39" t="s">
        <v>38</v>
      </c>
      <c r="C67" s="40">
        <v>56288068.009999998</v>
      </c>
      <c r="D67" s="41">
        <v>58280350.289999999</v>
      </c>
      <c r="E67" s="41">
        <v>58198935.960000001</v>
      </c>
      <c r="F67" s="41">
        <v>57928751.5</v>
      </c>
      <c r="G67" s="41">
        <v>58232496.539999999</v>
      </c>
      <c r="H67" s="41">
        <v>59683333.630000003</v>
      </c>
      <c r="I67" s="41">
        <v>61585821.539999999</v>
      </c>
      <c r="J67" s="41">
        <v>62434554.159999996</v>
      </c>
      <c r="K67" s="41">
        <v>63191215.789999999</v>
      </c>
      <c r="L67" s="42">
        <v>64159602.780000001</v>
      </c>
      <c r="M67" s="41">
        <v>66904909.619999997</v>
      </c>
      <c r="N67" s="41">
        <v>70256822.959999993</v>
      </c>
      <c r="O67" s="41">
        <v>72040251.150000006</v>
      </c>
      <c r="P67" s="41">
        <v>79971671</v>
      </c>
      <c r="Q67" s="41">
        <v>79263075</v>
      </c>
      <c r="R67" s="41">
        <v>78884352</v>
      </c>
      <c r="S67" s="41">
        <v>84833720</v>
      </c>
      <c r="T67" s="41">
        <v>85715214</v>
      </c>
      <c r="U67" s="205">
        <v>86298812</v>
      </c>
      <c r="V67" s="205">
        <v>82384708</v>
      </c>
      <c r="W67" s="205">
        <v>89091307</v>
      </c>
      <c r="X67" s="42">
        <v>93736275</v>
      </c>
      <c r="Y67" s="205">
        <v>93858665</v>
      </c>
      <c r="Z67" s="205">
        <v>101288344</v>
      </c>
      <c r="AA67" s="205">
        <v>105909902</v>
      </c>
      <c r="AB67" s="205">
        <v>103901627</v>
      </c>
      <c r="AC67" s="205">
        <v>106219035</v>
      </c>
      <c r="AD67" s="205">
        <v>106797223</v>
      </c>
      <c r="AE67" s="205">
        <v>108483245</v>
      </c>
      <c r="AF67" s="205">
        <v>109713978</v>
      </c>
      <c r="AG67" s="205">
        <v>106227564</v>
      </c>
      <c r="AH67" s="205">
        <v>100195061</v>
      </c>
      <c r="AI67" s="205">
        <v>86078774</v>
      </c>
      <c r="AJ67" s="42">
        <v>99213778</v>
      </c>
      <c r="AK67" s="298">
        <v>95358227</v>
      </c>
      <c r="AL67" s="298">
        <v>94051977</v>
      </c>
      <c r="AM67" s="298">
        <v>96684211</v>
      </c>
      <c r="AN67" s="298">
        <v>104946482</v>
      </c>
      <c r="AO67" s="298">
        <v>105621965</v>
      </c>
      <c r="AP67" s="298">
        <v>100845012</v>
      </c>
      <c r="AQ67" s="64">
        <v>94928594</v>
      </c>
      <c r="AR67" s="298">
        <v>92055383</v>
      </c>
      <c r="AS67" s="298">
        <v>95163240</v>
      </c>
      <c r="AT67" s="298">
        <v>94571758</v>
      </c>
      <c r="AU67" s="298">
        <v>92526775</v>
      </c>
      <c r="AV67" s="315">
        <v>87000665</v>
      </c>
      <c r="AW67" s="43">
        <f t="shared" si="152"/>
        <v>15752183.140000008</v>
      </c>
      <c r="AX67" s="44">
        <f t="shared" si="152"/>
        <v>21691320.710000001</v>
      </c>
      <c r="AY67" s="44">
        <f t="shared" si="152"/>
        <v>21064139.039999999</v>
      </c>
      <c r="AZ67" s="44">
        <f t="shared" si="152"/>
        <v>20955600.5</v>
      </c>
      <c r="BA67" s="44">
        <f t="shared" si="152"/>
        <v>26601223.460000001</v>
      </c>
      <c r="BB67" s="44">
        <f t="shared" si="152"/>
        <v>26031880.369999997</v>
      </c>
      <c r="BC67" s="44">
        <f t="shared" si="152"/>
        <v>24712990.460000001</v>
      </c>
      <c r="BD67" s="44">
        <f t="shared" si="152"/>
        <v>19950153.840000004</v>
      </c>
      <c r="BE67" s="44">
        <f t="shared" si="152"/>
        <v>25900091.210000001</v>
      </c>
      <c r="BF67" s="44">
        <f t="shared" si="152"/>
        <v>29576672.219999999</v>
      </c>
      <c r="BG67" s="44">
        <f t="shared" si="153"/>
        <v>26953755.380000003</v>
      </c>
      <c r="BH67" s="44">
        <f t="shared" si="153"/>
        <v>31031521.040000007</v>
      </c>
      <c r="BI67" s="44">
        <f t="shared" si="153"/>
        <v>33869650.849999994</v>
      </c>
      <c r="BJ67" s="44">
        <f t="shared" si="153"/>
        <v>23929956</v>
      </c>
      <c r="BK67" s="44">
        <f t="shared" si="153"/>
        <v>26955960</v>
      </c>
      <c r="BL67" s="248">
        <f t="shared" si="153"/>
        <v>27912871</v>
      </c>
      <c r="BM67" s="248">
        <f t="shared" si="153"/>
        <v>23649525</v>
      </c>
      <c r="BN67" s="248">
        <f t="shared" si="153"/>
        <v>23998764</v>
      </c>
      <c r="BO67" s="248">
        <f t="shared" si="153"/>
        <v>19928752</v>
      </c>
      <c r="BP67" s="274">
        <f t="shared" si="153"/>
        <v>17810353</v>
      </c>
      <c r="BQ67" s="274">
        <f t="shared" si="154"/>
        <v>-3012533</v>
      </c>
      <c r="BR67" s="274">
        <f t="shared" si="154"/>
        <v>5477503</v>
      </c>
      <c r="BS67" s="274">
        <f t="shared" si="154"/>
        <v>1499562</v>
      </c>
      <c r="BT67" s="274">
        <f t="shared" si="154"/>
        <v>-7236367</v>
      </c>
      <c r="BU67" s="274">
        <f t="shared" si="154"/>
        <v>-9225691</v>
      </c>
      <c r="BV67" s="274">
        <f t="shared" si="154"/>
        <v>1044855</v>
      </c>
      <c r="BW67" s="274">
        <f t="shared" si="154"/>
        <v>-597070</v>
      </c>
      <c r="BX67" s="274">
        <f t="shared" si="154"/>
        <v>-5952211</v>
      </c>
      <c r="BY67" s="274">
        <f t="shared" si="154"/>
        <v>-13554651</v>
      </c>
      <c r="BZ67" s="274">
        <f t="shared" si="154"/>
        <v>-17658595</v>
      </c>
      <c r="CA67" s="274">
        <f t="shared" si="154"/>
        <v>-11064324</v>
      </c>
      <c r="CB67" s="274">
        <f t="shared" si="154"/>
        <v>-5623303</v>
      </c>
      <c r="CC67" s="274">
        <f t="shared" si="154"/>
        <v>6448001</v>
      </c>
      <c r="CD67" s="274">
        <f t="shared" si="154"/>
        <v>-12213113</v>
      </c>
      <c r="CE67" s="351"/>
      <c r="CF67" s="64">
        <f>IF(ISERROR(GETPIVOTDATA("VALUE",'CSS WK pvt'!$I$2,"DT_FILE",CF$8,"CD_CO",CF$6,"TRIM_CAT",TRIM(B67),"TRIM_LINE",A65))=TRUE,0,GETPIVOTDATA("VALUE",'CSS WK pvt'!$I$2,"DT_FILE",CF$8,"CD_CO",CF$6,"TRIM_CAT",TRIM(B67),"TRIM_LINE",A65))</f>
        <v>87000665</v>
      </c>
    </row>
    <row r="68" spans="1:84" s="38" customFormat="1" x14ac:dyDescent="0.3">
      <c r="A68" s="147"/>
      <c r="B68" s="39" t="s">
        <v>39</v>
      </c>
      <c r="C68" s="40">
        <v>9539022.4700000007</v>
      </c>
      <c r="D68" s="41">
        <v>10363096.42</v>
      </c>
      <c r="E68" s="41">
        <v>9004776.6600000001</v>
      </c>
      <c r="F68" s="41">
        <v>8024282.9699999997</v>
      </c>
      <c r="G68" s="41">
        <v>8418727.0700000003</v>
      </c>
      <c r="H68" s="41">
        <v>8960496.0299999993</v>
      </c>
      <c r="I68" s="41">
        <v>9391462.25</v>
      </c>
      <c r="J68" s="41">
        <v>9124641.9499999993</v>
      </c>
      <c r="K68" s="41">
        <v>9638383.5399999991</v>
      </c>
      <c r="L68" s="42">
        <v>9895416.7699999996</v>
      </c>
      <c r="M68" s="41">
        <v>10046559.609999999</v>
      </c>
      <c r="N68" s="41">
        <v>10931865.199999999</v>
      </c>
      <c r="O68" s="41">
        <v>12699241.199999999</v>
      </c>
      <c r="P68" s="41">
        <v>17651787</v>
      </c>
      <c r="Q68" s="41">
        <v>17443616</v>
      </c>
      <c r="R68" s="41">
        <v>17100010</v>
      </c>
      <c r="S68" s="41">
        <v>17188945</v>
      </c>
      <c r="T68" s="41">
        <v>18032285</v>
      </c>
      <c r="U68" s="205">
        <v>17663568</v>
      </c>
      <c r="V68" s="205">
        <v>16461415</v>
      </c>
      <c r="W68" s="205">
        <v>17477211</v>
      </c>
      <c r="X68" s="42">
        <v>18181252</v>
      </c>
      <c r="Y68" s="205">
        <v>19006331</v>
      </c>
      <c r="Z68" s="205">
        <v>19939264</v>
      </c>
      <c r="AA68" s="205">
        <v>18993247</v>
      </c>
      <c r="AB68" s="205">
        <v>20201647</v>
      </c>
      <c r="AC68" s="205">
        <v>20113934</v>
      </c>
      <c r="AD68" s="205">
        <v>20473836</v>
      </c>
      <c r="AE68" s="205">
        <v>20726566</v>
      </c>
      <c r="AF68" s="205">
        <v>20817632</v>
      </c>
      <c r="AG68" s="205">
        <v>20894065</v>
      </c>
      <c r="AH68" s="205">
        <v>21626908</v>
      </c>
      <c r="AI68" s="205">
        <v>21863285</v>
      </c>
      <c r="AJ68" s="42">
        <v>20752810</v>
      </c>
      <c r="AK68" s="298">
        <v>23815715</v>
      </c>
      <c r="AL68" s="298">
        <v>23342148</v>
      </c>
      <c r="AM68" s="298">
        <v>22848802</v>
      </c>
      <c r="AN68" s="298">
        <v>21898137</v>
      </c>
      <c r="AO68" s="298">
        <v>21319692</v>
      </c>
      <c r="AP68" s="298">
        <v>20369277</v>
      </c>
      <c r="AQ68" s="64">
        <v>19782759</v>
      </c>
      <c r="AR68" s="298">
        <v>19706937</v>
      </c>
      <c r="AS68" s="298">
        <v>20846443</v>
      </c>
      <c r="AT68" s="298">
        <v>20337098</v>
      </c>
      <c r="AU68" s="298">
        <v>18789170</v>
      </c>
      <c r="AV68" s="315">
        <v>20095572</v>
      </c>
      <c r="AW68" s="43">
        <f t="shared" si="152"/>
        <v>3160218.7299999986</v>
      </c>
      <c r="AX68" s="44">
        <f t="shared" si="152"/>
        <v>7288690.5800000001</v>
      </c>
      <c r="AY68" s="44">
        <f t="shared" si="152"/>
        <v>8438839.3399999999</v>
      </c>
      <c r="AZ68" s="44">
        <f t="shared" si="152"/>
        <v>9075727.0300000012</v>
      </c>
      <c r="BA68" s="44">
        <f t="shared" si="152"/>
        <v>8770217.9299999997</v>
      </c>
      <c r="BB68" s="44">
        <f t="shared" si="152"/>
        <v>9071788.9700000007</v>
      </c>
      <c r="BC68" s="44">
        <f t="shared" si="152"/>
        <v>8272105.75</v>
      </c>
      <c r="BD68" s="44">
        <f t="shared" si="152"/>
        <v>7336773.0500000007</v>
      </c>
      <c r="BE68" s="44">
        <f t="shared" si="152"/>
        <v>7838827.4600000009</v>
      </c>
      <c r="BF68" s="44">
        <f t="shared" si="152"/>
        <v>8285835.2300000004</v>
      </c>
      <c r="BG68" s="44">
        <f t="shared" si="153"/>
        <v>8959771.3900000006</v>
      </c>
      <c r="BH68" s="44">
        <f t="shared" si="153"/>
        <v>9007398.8000000007</v>
      </c>
      <c r="BI68" s="44">
        <f t="shared" si="153"/>
        <v>6294005.8000000007</v>
      </c>
      <c r="BJ68" s="44">
        <f t="shared" si="153"/>
        <v>2549860</v>
      </c>
      <c r="BK68" s="44">
        <f t="shared" si="153"/>
        <v>2670318</v>
      </c>
      <c r="BL68" s="248">
        <f t="shared" si="153"/>
        <v>3373826</v>
      </c>
      <c r="BM68" s="248">
        <f t="shared" si="153"/>
        <v>3537621</v>
      </c>
      <c r="BN68" s="248">
        <f t="shared" si="153"/>
        <v>2785347</v>
      </c>
      <c r="BO68" s="248">
        <f t="shared" si="153"/>
        <v>3230497</v>
      </c>
      <c r="BP68" s="274">
        <f t="shared" si="153"/>
        <v>5165493</v>
      </c>
      <c r="BQ68" s="274">
        <f t="shared" si="154"/>
        <v>4386074</v>
      </c>
      <c r="BR68" s="274">
        <f t="shared" si="154"/>
        <v>2571558</v>
      </c>
      <c r="BS68" s="274">
        <f t="shared" si="154"/>
        <v>4809384</v>
      </c>
      <c r="BT68" s="274">
        <f t="shared" si="154"/>
        <v>3402884</v>
      </c>
      <c r="BU68" s="274">
        <f t="shared" si="154"/>
        <v>3855555</v>
      </c>
      <c r="BV68" s="274">
        <f t="shared" si="154"/>
        <v>1696490</v>
      </c>
      <c r="BW68" s="274">
        <f t="shared" si="154"/>
        <v>1205758</v>
      </c>
      <c r="BX68" s="274">
        <f t="shared" si="154"/>
        <v>-104559</v>
      </c>
      <c r="BY68" s="274">
        <f t="shared" si="154"/>
        <v>-943807</v>
      </c>
      <c r="BZ68" s="274">
        <f t="shared" si="154"/>
        <v>-1110695</v>
      </c>
      <c r="CA68" s="274">
        <f t="shared" si="154"/>
        <v>-47622</v>
      </c>
      <c r="CB68" s="274">
        <f t="shared" si="154"/>
        <v>-1289810</v>
      </c>
      <c r="CC68" s="274">
        <f t="shared" si="154"/>
        <v>-3074115</v>
      </c>
      <c r="CD68" s="274">
        <f t="shared" si="154"/>
        <v>-657238</v>
      </c>
      <c r="CE68" s="351"/>
      <c r="CF68" s="64">
        <f>IF(ISERROR(GETPIVOTDATA("VALUE",'CSS WK pvt'!$I$2,"DT_FILE",CF$8,"CD_CO",CF$6,"TRIM_CAT",TRIM(B68),"TRIM_LINE",A65))=TRUE,0,GETPIVOTDATA("VALUE",'CSS WK pvt'!$I$2,"DT_FILE",CF$8,"CD_CO",CF$6,"TRIM_CAT",TRIM(B68),"TRIM_LINE",A65))</f>
        <v>20095572</v>
      </c>
    </row>
    <row r="69" spans="1:84" s="38" customFormat="1" x14ac:dyDescent="0.3">
      <c r="A69" s="147"/>
      <c r="B69" s="39" t="s">
        <v>40</v>
      </c>
      <c r="C69" s="40">
        <v>6774621.2300000004</v>
      </c>
      <c r="D69" s="41">
        <v>7448257.9500000002</v>
      </c>
      <c r="E69" s="41">
        <v>5936984.1500000004</v>
      </c>
      <c r="F69" s="41">
        <v>6273726.1799999997</v>
      </c>
      <c r="G69" s="41">
        <v>6650831.4800000004</v>
      </c>
      <c r="H69" s="41">
        <v>7106875.5499999998</v>
      </c>
      <c r="I69" s="41">
        <v>7265095.2199999997</v>
      </c>
      <c r="J69" s="41">
        <v>7374875.0599999996</v>
      </c>
      <c r="K69" s="41">
        <v>7300270.1200000001</v>
      </c>
      <c r="L69" s="42">
        <v>7834804.8300000001</v>
      </c>
      <c r="M69" s="41">
        <v>7300573.9500000002</v>
      </c>
      <c r="N69" s="41">
        <v>8074488.4699999997</v>
      </c>
      <c r="O69" s="41">
        <v>9126143.9700000007</v>
      </c>
      <c r="P69" s="41">
        <v>13506510</v>
      </c>
      <c r="Q69" s="41">
        <v>12894165</v>
      </c>
      <c r="R69" s="41">
        <v>12575225</v>
      </c>
      <c r="S69" s="41">
        <v>11669525</v>
      </c>
      <c r="T69" s="41">
        <v>12559507</v>
      </c>
      <c r="U69" s="205">
        <v>12309881</v>
      </c>
      <c r="V69" s="205">
        <v>11987430</v>
      </c>
      <c r="W69" s="205">
        <v>12234816</v>
      </c>
      <c r="X69" s="42">
        <v>12508758</v>
      </c>
      <c r="Y69" s="205">
        <v>13083826</v>
      </c>
      <c r="Z69" s="205">
        <v>14450018</v>
      </c>
      <c r="AA69" s="205">
        <v>13346156</v>
      </c>
      <c r="AB69" s="205">
        <v>13107804</v>
      </c>
      <c r="AC69" s="205">
        <v>12714965</v>
      </c>
      <c r="AD69" s="205">
        <v>13668920</v>
      </c>
      <c r="AE69" s="205">
        <v>14406748</v>
      </c>
      <c r="AF69" s="205">
        <v>13162131</v>
      </c>
      <c r="AG69" s="205">
        <v>13801335</v>
      </c>
      <c r="AH69" s="205">
        <v>17355019</v>
      </c>
      <c r="AI69" s="205">
        <v>18143437</v>
      </c>
      <c r="AJ69" s="42">
        <v>16420263</v>
      </c>
      <c r="AK69" s="298">
        <v>19277812</v>
      </c>
      <c r="AL69" s="298">
        <v>17584433</v>
      </c>
      <c r="AM69" s="298">
        <v>16966090</v>
      </c>
      <c r="AN69" s="298">
        <v>14702328</v>
      </c>
      <c r="AO69" s="298">
        <v>14909715</v>
      </c>
      <c r="AP69" s="298">
        <v>14559724</v>
      </c>
      <c r="AQ69" s="64">
        <v>14778492</v>
      </c>
      <c r="AR69" s="298">
        <v>14737105</v>
      </c>
      <c r="AS69" s="298">
        <v>16366340</v>
      </c>
      <c r="AT69" s="298">
        <v>17463842</v>
      </c>
      <c r="AU69" s="298">
        <v>18169711</v>
      </c>
      <c r="AV69" s="315">
        <v>17809012</v>
      </c>
      <c r="AW69" s="43">
        <f t="shared" si="152"/>
        <v>2351522.7400000002</v>
      </c>
      <c r="AX69" s="44">
        <f t="shared" si="152"/>
        <v>6058252.0499999998</v>
      </c>
      <c r="AY69" s="44">
        <f t="shared" si="152"/>
        <v>6957180.8499999996</v>
      </c>
      <c r="AZ69" s="44">
        <f t="shared" si="152"/>
        <v>6301498.8200000003</v>
      </c>
      <c r="BA69" s="44">
        <f t="shared" si="152"/>
        <v>5018693.5199999996</v>
      </c>
      <c r="BB69" s="44">
        <f t="shared" si="152"/>
        <v>5452631.4500000002</v>
      </c>
      <c r="BC69" s="44">
        <f t="shared" si="152"/>
        <v>5044785.78</v>
      </c>
      <c r="BD69" s="44">
        <f t="shared" si="152"/>
        <v>4612554.9400000004</v>
      </c>
      <c r="BE69" s="44">
        <f t="shared" si="152"/>
        <v>4934545.88</v>
      </c>
      <c r="BF69" s="44">
        <f t="shared" si="152"/>
        <v>4673953.17</v>
      </c>
      <c r="BG69" s="44">
        <f t="shared" si="153"/>
        <v>5783252.0499999998</v>
      </c>
      <c r="BH69" s="44">
        <f t="shared" si="153"/>
        <v>6375529.5300000003</v>
      </c>
      <c r="BI69" s="44">
        <f t="shared" si="153"/>
        <v>4220012.0299999993</v>
      </c>
      <c r="BJ69" s="44">
        <f t="shared" si="153"/>
        <v>-398706</v>
      </c>
      <c r="BK69" s="44">
        <f t="shared" si="153"/>
        <v>-179200</v>
      </c>
      <c r="BL69" s="248">
        <f t="shared" si="153"/>
        <v>1093695</v>
      </c>
      <c r="BM69" s="248">
        <f t="shared" si="153"/>
        <v>2737223</v>
      </c>
      <c r="BN69" s="248">
        <f t="shared" si="153"/>
        <v>602624</v>
      </c>
      <c r="BO69" s="248">
        <f t="shared" si="153"/>
        <v>1491454</v>
      </c>
      <c r="BP69" s="274">
        <f t="shared" si="153"/>
        <v>5367589</v>
      </c>
      <c r="BQ69" s="274">
        <f t="shared" si="154"/>
        <v>5908621</v>
      </c>
      <c r="BR69" s="274">
        <f t="shared" si="154"/>
        <v>3911505</v>
      </c>
      <c r="BS69" s="274">
        <f t="shared" si="154"/>
        <v>6193986</v>
      </c>
      <c r="BT69" s="274">
        <f t="shared" si="154"/>
        <v>3134415</v>
      </c>
      <c r="BU69" s="274">
        <f t="shared" si="154"/>
        <v>3619934</v>
      </c>
      <c r="BV69" s="274">
        <f t="shared" si="154"/>
        <v>1594524</v>
      </c>
      <c r="BW69" s="274">
        <f t="shared" si="154"/>
        <v>2194750</v>
      </c>
      <c r="BX69" s="274">
        <f t="shared" si="154"/>
        <v>890804</v>
      </c>
      <c r="BY69" s="274">
        <f t="shared" si="154"/>
        <v>371744</v>
      </c>
      <c r="BZ69" s="274">
        <f t="shared" si="154"/>
        <v>1574974</v>
      </c>
      <c r="CA69" s="274">
        <f t="shared" si="154"/>
        <v>2565005</v>
      </c>
      <c r="CB69" s="274">
        <f t="shared" si="154"/>
        <v>108823</v>
      </c>
      <c r="CC69" s="274">
        <f t="shared" si="154"/>
        <v>26274</v>
      </c>
      <c r="CD69" s="274">
        <f t="shared" si="154"/>
        <v>1388749</v>
      </c>
      <c r="CE69" s="351"/>
      <c r="CF69" s="64">
        <f>IF(ISERROR(GETPIVOTDATA("VALUE",'CSS WK pvt'!$I$2,"DT_FILE",CF$8,"CD_CO",CF$6,"TRIM_CAT",TRIM(B69),"TRIM_LINE",A65))=TRUE,0,GETPIVOTDATA("VALUE",'CSS WK pvt'!$I$2,"DT_FILE",CF$8,"CD_CO",CF$6,"TRIM_CAT",TRIM(B69),"TRIM_LINE",A65))</f>
        <v>17809012</v>
      </c>
    </row>
    <row r="70" spans="1:84" s="38" customFormat="1" x14ac:dyDescent="0.3">
      <c r="A70" s="147"/>
      <c r="B70" s="39" t="s">
        <v>41</v>
      </c>
      <c r="C70" s="40">
        <v>9247364.5299999993</v>
      </c>
      <c r="D70" s="41">
        <v>9776317.4600000009</v>
      </c>
      <c r="E70" s="41">
        <v>9574519.4900000002</v>
      </c>
      <c r="F70" s="41">
        <v>9135016.6199999992</v>
      </c>
      <c r="G70" s="41">
        <v>9567587.4900000002</v>
      </c>
      <c r="H70" s="41">
        <v>10210767.18</v>
      </c>
      <c r="I70" s="41">
        <v>11016938.18</v>
      </c>
      <c r="J70" s="41">
        <v>9212058.3699999992</v>
      </c>
      <c r="K70" s="41">
        <v>11179813.32</v>
      </c>
      <c r="L70" s="42">
        <v>10516667.35</v>
      </c>
      <c r="M70" s="41">
        <v>12534109.49</v>
      </c>
      <c r="N70" s="41">
        <v>12995745.68</v>
      </c>
      <c r="O70" s="41">
        <v>15414193.16</v>
      </c>
      <c r="P70" s="41">
        <v>17022790</v>
      </c>
      <c r="Q70" s="41">
        <v>18990712</v>
      </c>
      <c r="R70" s="41">
        <v>18729319</v>
      </c>
      <c r="S70" s="41">
        <v>17545230</v>
      </c>
      <c r="T70" s="41">
        <v>18258337</v>
      </c>
      <c r="U70" s="205">
        <v>16755487</v>
      </c>
      <c r="V70" s="205">
        <v>16581098</v>
      </c>
      <c r="W70" s="205">
        <v>18565790</v>
      </c>
      <c r="X70" s="42">
        <v>16987818</v>
      </c>
      <c r="Y70" s="205">
        <v>19174886</v>
      </c>
      <c r="Z70" s="205">
        <v>18584726</v>
      </c>
      <c r="AA70" s="205">
        <v>15021115</v>
      </c>
      <c r="AB70" s="205">
        <v>16139414</v>
      </c>
      <c r="AC70" s="205">
        <v>15284936</v>
      </c>
      <c r="AD70" s="205">
        <v>16545028</v>
      </c>
      <c r="AE70" s="205">
        <v>17449662</v>
      </c>
      <c r="AF70" s="205">
        <v>16051403</v>
      </c>
      <c r="AG70" s="205">
        <v>16532429</v>
      </c>
      <c r="AH70" s="205">
        <v>25354122</v>
      </c>
      <c r="AI70" s="205">
        <v>27123089</v>
      </c>
      <c r="AJ70" s="42">
        <v>21726109</v>
      </c>
      <c r="AK70" s="298">
        <v>29803793</v>
      </c>
      <c r="AL70" s="298">
        <v>27303198</v>
      </c>
      <c r="AM70" s="298">
        <v>25395963</v>
      </c>
      <c r="AN70" s="298">
        <v>22013410</v>
      </c>
      <c r="AO70" s="298">
        <v>21028208</v>
      </c>
      <c r="AP70" s="298">
        <v>20678206</v>
      </c>
      <c r="AQ70" s="64">
        <v>22602568</v>
      </c>
      <c r="AR70" s="298">
        <v>21820870</v>
      </c>
      <c r="AS70" s="298">
        <v>23101300</v>
      </c>
      <c r="AT70" s="298">
        <v>23241014</v>
      </c>
      <c r="AU70" s="298">
        <v>23770318</v>
      </c>
      <c r="AV70" s="315">
        <v>28990548</v>
      </c>
      <c r="AW70" s="43">
        <f t="shared" si="152"/>
        <v>6166828.6300000008</v>
      </c>
      <c r="AX70" s="44">
        <f t="shared" si="152"/>
        <v>7246472.5399999991</v>
      </c>
      <c r="AY70" s="44">
        <f t="shared" si="152"/>
        <v>9416192.5099999998</v>
      </c>
      <c r="AZ70" s="44">
        <f t="shared" si="152"/>
        <v>9594302.3800000008</v>
      </c>
      <c r="BA70" s="44">
        <f t="shared" si="152"/>
        <v>7977642.5099999998</v>
      </c>
      <c r="BB70" s="44">
        <f t="shared" si="152"/>
        <v>8047569.8200000003</v>
      </c>
      <c r="BC70" s="44">
        <f t="shared" si="152"/>
        <v>5738548.8200000003</v>
      </c>
      <c r="BD70" s="44">
        <f t="shared" si="152"/>
        <v>7369039.6300000008</v>
      </c>
      <c r="BE70" s="44">
        <f t="shared" si="152"/>
        <v>7385976.6799999997</v>
      </c>
      <c r="BF70" s="44">
        <f t="shared" si="152"/>
        <v>6471150.6500000004</v>
      </c>
      <c r="BG70" s="44">
        <f t="shared" si="153"/>
        <v>6640776.5099999998</v>
      </c>
      <c r="BH70" s="44">
        <f t="shared" si="153"/>
        <v>5588980.3200000003</v>
      </c>
      <c r="BI70" s="44">
        <f t="shared" si="153"/>
        <v>-393078.16000000015</v>
      </c>
      <c r="BJ70" s="44">
        <f t="shared" si="153"/>
        <v>-883376</v>
      </c>
      <c r="BK70" s="44">
        <f t="shared" si="153"/>
        <v>-3705776</v>
      </c>
      <c r="BL70" s="248">
        <f t="shared" si="153"/>
        <v>-2184291</v>
      </c>
      <c r="BM70" s="248">
        <f t="shared" si="153"/>
        <v>-95568</v>
      </c>
      <c r="BN70" s="248">
        <f t="shared" si="153"/>
        <v>-2206934</v>
      </c>
      <c r="BO70" s="248">
        <f t="shared" si="153"/>
        <v>-223058</v>
      </c>
      <c r="BP70" s="274">
        <f t="shared" si="153"/>
        <v>8773024</v>
      </c>
      <c r="BQ70" s="274">
        <f t="shared" si="154"/>
        <v>8557299</v>
      </c>
      <c r="BR70" s="274">
        <f t="shared" si="154"/>
        <v>4738291</v>
      </c>
      <c r="BS70" s="274">
        <f t="shared" si="154"/>
        <v>10628907</v>
      </c>
      <c r="BT70" s="274">
        <f t="shared" si="154"/>
        <v>8718472</v>
      </c>
      <c r="BU70" s="274">
        <f t="shared" si="154"/>
        <v>10374848</v>
      </c>
      <c r="BV70" s="274">
        <f t="shared" si="154"/>
        <v>5873996</v>
      </c>
      <c r="BW70" s="274">
        <f t="shared" si="154"/>
        <v>5743272</v>
      </c>
      <c r="BX70" s="274">
        <f t="shared" si="154"/>
        <v>4133178</v>
      </c>
      <c r="BY70" s="274">
        <f t="shared" si="154"/>
        <v>5152906</v>
      </c>
      <c r="BZ70" s="274">
        <f t="shared" si="154"/>
        <v>5769467</v>
      </c>
      <c r="CA70" s="274">
        <f t="shared" si="154"/>
        <v>6568871</v>
      </c>
      <c r="CB70" s="274">
        <f t="shared" si="154"/>
        <v>-2113108</v>
      </c>
      <c r="CC70" s="274">
        <f t="shared" si="154"/>
        <v>-3352771</v>
      </c>
      <c r="CD70" s="274">
        <f t="shared" si="154"/>
        <v>7264439</v>
      </c>
      <c r="CE70" s="351"/>
      <c r="CF70" s="64">
        <f>IF(ISERROR(GETPIVOTDATA("VALUE",'CSS WK pvt'!$I$2,"DT_FILE",CF$8,"CD_CO",CF$6,"TRIM_CAT",TRIM(B70),"TRIM_LINE",A65))=TRUE,0,GETPIVOTDATA("VALUE",'CSS WK pvt'!$I$2,"DT_FILE",CF$8,"CD_CO",CF$6,"TRIM_CAT",TRIM(B70),"TRIM_LINE",A65))</f>
        <v>28990548</v>
      </c>
    </row>
    <row r="71" spans="1:84" s="131" customFormat="1" ht="15" thickBot="1" x14ac:dyDescent="0.35">
      <c r="A71" s="148"/>
      <c r="B71" s="52" t="s">
        <v>42</v>
      </c>
      <c r="C71" s="127">
        <f t="shared" ref="C71:Q71" si="155">SUM(C66:C70)</f>
        <v>201253335.58999997</v>
      </c>
      <c r="D71" s="128">
        <f t="shared" si="155"/>
        <v>208486037.92999998</v>
      </c>
      <c r="E71" s="128">
        <f t="shared" si="155"/>
        <v>202893886.59</v>
      </c>
      <c r="F71" s="128">
        <f t="shared" si="155"/>
        <v>198381619.41</v>
      </c>
      <c r="G71" s="128">
        <f t="shared" si="155"/>
        <v>200886386.28</v>
      </c>
      <c r="H71" s="128">
        <f t="shared" si="155"/>
        <v>210744504.56000003</v>
      </c>
      <c r="I71" s="128">
        <f t="shared" si="155"/>
        <v>220550893.22</v>
      </c>
      <c r="J71" s="128">
        <f t="shared" si="155"/>
        <v>220486300.62</v>
      </c>
      <c r="K71" s="128">
        <f t="shared" si="155"/>
        <v>224340889.19</v>
      </c>
      <c r="L71" s="129">
        <f t="shared" si="155"/>
        <v>227873672.26000002</v>
      </c>
      <c r="M71" s="128">
        <f t="shared" si="155"/>
        <v>240714557.08999997</v>
      </c>
      <c r="N71" s="128">
        <f t="shared" si="155"/>
        <v>259332967.02000001</v>
      </c>
      <c r="O71" s="128">
        <f t="shared" si="155"/>
        <v>276520423.76999998</v>
      </c>
      <c r="P71" s="128">
        <f t="shared" si="155"/>
        <v>301139400</v>
      </c>
      <c r="Q71" s="128">
        <f t="shared" si="155"/>
        <v>311443102</v>
      </c>
      <c r="R71" s="128">
        <v>313601240</v>
      </c>
      <c r="S71" s="128">
        <v>319130627</v>
      </c>
      <c r="T71" s="128">
        <v>335102264</v>
      </c>
      <c r="U71" s="208">
        <v>352735783</v>
      </c>
      <c r="V71" s="208">
        <v>359592199</v>
      </c>
      <c r="W71" s="208">
        <f>SUM(W66+W67+W68+W69+W70)</f>
        <v>366560281</v>
      </c>
      <c r="X71" s="129">
        <f>SUM(X66+X67+X68+X69+X70)</f>
        <v>373097390</v>
      </c>
      <c r="Y71" s="208">
        <v>383366074</v>
      </c>
      <c r="Z71" s="208">
        <v>400011207</v>
      </c>
      <c r="AA71" s="208">
        <v>400106835</v>
      </c>
      <c r="AB71" s="208">
        <v>411982933</v>
      </c>
      <c r="AC71" s="208">
        <v>405455774</v>
      </c>
      <c r="AD71" s="208">
        <v>400070574</v>
      </c>
      <c r="AE71" s="208">
        <v>389316660</v>
      </c>
      <c r="AF71" s="208">
        <v>380873296</v>
      </c>
      <c r="AG71" s="208">
        <v>372956721</v>
      </c>
      <c r="AH71" s="208">
        <v>383914608</v>
      </c>
      <c r="AI71" s="208">
        <v>374300180</v>
      </c>
      <c r="AJ71" s="129">
        <v>366711950</v>
      </c>
      <c r="AK71" s="219">
        <v>387008559</v>
      </c>
      <c r="AL71" s="219">
        <v>388299304</v>
      </c>
      <c r="AM71" s="219">
        <v>388359549</v>
      </c>
      <c r="AN71" s="219">
        <v>377154966</v>
      </c>
      <c r="AO71" s="219">
        <v>368492933</v>
      </c>
      <c r="AP71" s="219">
        <v>350753750</v>
      </c>
      <c r="AQ71" s="36">
        <v>343964939</v>
      </c>
      <c r="AR71" s="219">
        <v>337885670</v>
      </c>
      <c r="AS71" s="219">
        <v>350204052</v>
      </c>
      <c r="AT71" s="219">
        <v>349642130</v>
      </c>
      <c r="AU71" s="219">
        <v>339294543</v>
      </c>
      <c r="AV71" s="318">
        <v>355403448</v>
      </c>
      <c r="AW71" s="36">
        <f t="shared" ref="AW71:BA71" si="156">SUM(AW66:AW70)</f>
        <v>75267088.179999992</v>
      </c>
      <c r="AX71" s="130">
        <f t="shared" si="156"/>
        <v>92653362.069999993</v>
      </c>
      <c r="AY71" s="130">
        <f t="shared" si="156"/>
        <v>108549215.41000001</v>
      </c>
      <c r="AZ71" s="130">
        <f t="shared" si="156"/>
        <v>115219620.59</v>
      </c>
      <c r="BA71" s="130">
        <f t="shared" si="156"/>
        <v>118244240.72</v>
      </c>
      <c r="BB71" s="130">
        <f t="shared" ref="BB71:BJ71" si="157">SUM(BB66:BB70)</f>
        <v>124357759.44</v>
      </c>
      <c r="BC71" s="130">
        <f t="shared" si="157"/>
        <v>132184889.78</v>
      </c>
      <c r="BD71" s="130">
        <f t="shared" si="157"/>
        <v>139105898.38</v>
      </c>
      <c r="BE71" s="130">
        <f t="shared" si="157"/>
        <v>142219391.81</v>
      </c>
      <c r="BF71" s="130">
        <f t="shared" si="157"/>
        <v>145223717.74000001</v>
      </c>
      <c r="BG71" s="130">
        <f t="shared" si="157"/>
        <v>142651516.91</v>
      </c>
      <c r="BH71" s="130">
        <f t="shared" si="157"/>
        <v>140678239.97999999</v>
      </c>
      <c r="BI71" s="130">
        <f t="shared" si="157"/>
        <v>123586411.23</v>
      </c>
      <c r="BJ71" s="130">
        <f t="shared" si="157"/>
        <v>110843533</v>
      </c>
      <c r="BK71" s="130">
        <f t="shared" ref="BK71:BL71" si="158">SUM(BK66:BK70)</f>
        <v>94012672</v>
      </c>
      <c r="BL71" s="251">
        <f t="shared" si="158"/>
        <v>86469334</v>
      </c>
      <c r="BM71" s="251">
        <f t="shared" ref="BM71:BN71" si="159">SUM(BM66:BM70)</f>
        <v>70186033</v>
      </c>
      <c r="BN71" s="251">
        <f t="shared" si="159"/>
        <v>45771032</v>
      </c>
      <c r="BO71" s="251">
        <f t="shared" ref="BO71:BP71" si="160">SUM(BO66:BO70)</f>
        <v>20220938</v>
      </c>
      <c r="BP71" s="277">
        <f t="shared" si="160"/>
        <v>24322409</v>
      </c>
      <c r="BQ71" s="277">
        <f t="shared" ref="BQ71:BS71" si="161">SUM(BQ66:BQ70)</f>
        <v>7739899</v>
      </c>
      <c r="BR71" s="277">
        <f t="shared" si="161"/>
        <v>-6385440</v>
      </c>
      <c r="BS71" s="277">
        <f t="shared" si="161"/>
        <v>3642485</v>
      </c>
      <c r="BT71" s="277">
        <f t="shared" ref="BT71:BU71" si="162">SUM(BT66:BT70)</f>
        <v>-11711903</v>
      </c>
      <c r="BU71" s="277">
        <f t="shared" si="162"/>
        <v>-11747286</v>
      </c>
      <c r="BV71" s="277">
        <f t="shared" ref="BV71" si="163">SUM(BV66:BV70)</f>
        <v>-34827967</v>
      </c>
      <c r="BW71" s="277">
        <f t="shared" ref="BW71" si="164">SUM(BW66:BW70)</f>
        <v>-36962841</v>
      </c>
      <c r="BX71" s="277">
        <f t="shared" ref="BX71" si="165">SUM(BX66:BX70)</f>
        <v>-49316824</v>
      </c>
      <c r="BY71" s="277">
        <f t="shared" ref="BY71" si="166">SUM(BY66:BY70)</f>
        <v>-45351721</v>
      </c>
      <c r="BZ71" s="277">
        <f t="shared" ref="BZ71" si="167">SUM(BZ66:BZ70)</f>
        <v>-42987626</v>
      </c>
      <c r="CA71" s="277">
        <f t="shared" ref="CA71" si="168">SUM(CA66:CA70)</f>
        <v>-22752669</v>
      </c>
      <c r="CB71" s="277">
        <f t="shared" ref="CB71:CD71" si="169">SUM(CB66:CB70)</f>
        <v>-34272478</v>
      </c>
      <c r="CC71" s="277">
        <f t="shared" ref="CC71:CD71" si="170">SUM(CC66:CC70)</f>
        <v>-35005637</v>
      </c>
      <c r="CD71" s="277">
        <f t="shared" si="170"/>
        <v>-11308502</v>
      </c>
      <c r="CE71" s="352"/>
      <c r="CF71" s="36">
        <f>SUM(CF66:CF70)</f>
        <v>355403448</v>
      </c>
    </row>
    <row r="72" spans="1:84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349"/>
      <c r="CF72" s="78"/>
    </row>
    <row r="73" spans="1:84" s="59" customFormat="1" x14ac:dyDescent="0.3">
      <c r="A73" s="147"/>
      <c r="B73" s="60" t="s">
        <v>37</v>
      </c>
      <c r="C73" s="80">
        <v>631349066</v>
      </c>
      <c r="D73" s="81">
        <v>502797024</v>
      </c>
      <c r="E73" s="81">
        <v>466285229</v>
      </c>
      <c r="F73" s="81">
        <v>481750719</v>
      </c>
      <c r="G73" s="81">
        <v>681841101</v>
      </c>
      <c r="H73" s="81">
        <v>789135854</v>
      </c>
      <c r="I73" s="81">
        <v>591004499</v>
      </c>
      <c r="J73" s="81">
        <v>449274611</v>
      </c>
      <c r="K73" s="81">
        <v>482297892</v>
      </c>
      <c r="L73" s="82">
        <v>624308211</v>
      </c>
      <c r="M73" s="81">
        <v>703388673</v>
      </c>
      <c r="N73" s="81">
        <v>589882936</v>
      </c>
      <c r="O73" s="191">
        <v>555629617</v>
      </c>
      <c r="P73" s="81">
        <v>559203829</v>
      </c>
      <c r="Q73" s="191">
        <v>489243902</v>
      </c>
      <c r="R73" s="159">
        <v>545934262</v>
      </c>
      <c r="S73" s="191">
        <v>780251146</v>
      </c>
      <c r="T73" s="191">
        <v>880449104</v>
      </c>
      <c r="U73" s="191">
        <v>648847902</v>
      </c>
      <c r="V73" s="218">
        <v>500311448</v>
      </c>
      <c r="W73" s="218">
        <v>507877242</v>
      </c>
      <c r="X73" s="82">
        <v>597984004</v>
      </c>
      <c r="Y73" s="218">
        <v>751994055</v>
      </c>
      <c r="Z73" s="218">
        <v>666244657</v>
      </c>
      <c r="AA73" s="218">
        <v>624617460</v>
      </c>
      <c r="AB73" s="218">
        <v>512313688</v>
      </c>
      <c r="AC73" s="218">
        <v>438966805</v>
      </c>
      <c r="AD73" s="218">
        <v>586233814</v>
      </c>
      <c r="AE73" s="218">
        <v>714504470</v>
      </c>
      <c r="AF73" s="218">
        <v>707700429</v>
      </c>
      <c r="AG73" s="218">
        <v>723649424</v>
      </c>
      <c r="AH73" s="218">
        <v>477923121</v>
      </c>
      <c r="AI73" s="218">
        <v>495100679</v>
      </c>
      <c r="AJ73" s="195">
        <v>605854456</v>
      </c>
      <c r="AK73" s="294">
        <v>682305605</v>
      </c>
      <c r="AL73" s="153">
        <v>688911908.01999998</v>
      </c>
      <c r="AM73" s="294">
        <v>611921449</v>
      </c>
      <c r="AN73" s="294">
        <v>526010999</v>
      </c>
      <c r="AO73" s="294">
        <v>413047700</v>
      </c>
      <c r="AP73" s="294">
        <v>530935688</v>
      </c>
      <c r="AQ73" s="159">
        <v>666025660</v>
      </c>
      <c r="AR73" s="294">
        <v>839588723</v>
      </c>
      <c r="AS73" s="294">
        <v>687929675</v>
      </c>
      <c r="AT73" s="294">
        <v>458894062</v>
      </c>
      <c r="AU73" s="294">
        <v>462678667</v>
      </c>
      <c r="AV73" s="311">
        <v>571714384</v>
      </c>
      <c r="AW73" s="83">
        <f t="shared" ref="AW73:BF77" si="171">O73-C73</f>
        <v>-75719449</v>
      </c>
      <c r="AX73" s="84">
        <f t="shared" si="171"/>
        <v>56406805</v>
      </c>
      <c r="AY73" s="84">
        <f t="shared" si="171"/>
        <v>22958673</v>
      </c>
      <c r="AZ73" s="84">
        <f t="shared" si="171"/>
        <v>64183543</v>
      </c>
      <c r="BA73" s="84">
        <f t="shared" si="171"/>
        <v>98410045</v>
      </c>
      <c r="BB73" s="84">
        <f t="shared" si="171"/>
        <v>91313250</v>
      </c>
      <c r="BC73" s="84">
        <f t="shared" si="171"/>
        <v>57843403</v>
      </c>
      <c r="BD73" s="84">
        <f t="shared" si="171"/>
        <v>51036837</v>
      </c>
      <c r="BE73" s="84">
        <f t="shared" si="171"/>
        <v>25579350</v>
      </c>
      <c r="BF73" s="84">
        <f t="shared" si="171"/>
        <v>-26324207</v>
      </c>
      <c r="BG73" s="84">
        <f t="shared" ref="BG73:BP77" si="172">Y73-M73</f>
        <v>48605382</v>
      </c>
      <c r="BH73" s="84">
        <f t="shared" si="172"/>
        <v>76361721</v>
      </c>
      <c r="BI73" s="84">
        <f t="shared" si="172"/>
        <v>68987843</v>
      </c>
      <c r="BJ73" s="84">
        <f t="shared" si="172"/>
        <v>-46890141</v>
      </c>
      <c r="BK73" s="84">
        <f t="shared" si="172"/>
        <v>-50277097</v>
      </c>
      <c r="BL73" s="244">
        <f t="shared" si="172"/>
        <v>40299552</v>
      </c>
      <c r="BM73" s="244">
        <f t="shared" si="172"/>
        <v>-65746676</v>
      </c>
      <c r="BN73" s="244">
        <f t="shared" si="172"/>
        <v>-172748675</v>
      </c>
      <c r="BO73" s="244">
        <f t="shared" si="172"/>
        <v>74801522</v>
      </c>
      <c r="BP73" s="270">
        <f t="shared" si="172"/>
        <v>-22388327</v>
      </c>
      <c r="BQ73" s="270">
        <f t="shared" ref="BQ73:CD77" si="173">AI73-W73</f>
        <v>-12776563</v>
      </c>
      <c r="BR73" s="270">
        <f t="shared" si="173"/>
        <v>7870452</v>
      </c>
      <c r="BS73" s="270">
        <f t="shared" si="173"/>
        <v>-69688450</v>
      </c>
      <c r="BT73" s="270">
        <f t="shared" si="173"/>
        <v>22667251.019999981</v>
      </c>
      <c r="BU73" s="270">
        <f t="shared" si="173"/>
        <v>-12696011</v>
      </c>
      <c r="BV73" s="270">
        <f t="shared" si="173"/>
        <v>13697311</v>
      </c>
      <c r="BW73" s="270">
        <f t="shared" si="173"/>
        <v>-25919105</v>
      </c>
      <c r="BX73" s="270">
        <f t="shared" si="173"/>
        <v>-55298126</v>
      </c>
      <c r="BY73" s="270">
        <f t="shared" si="173"/>
        <v>-48478810</v>
      </c>
      <c r="BZ73" s="270">
        <f t="shared" si="173"/>
        <v>131888294</v>
      </c>
      <c r="CA73" s="270">
        <f t="shared" si="173"/>
        <v>-35719749</v>
      </c>
      <c r="CB73" s="270">
        <f t="shared" si="173"/>
        <v>-19029059</v>
      </c>
      <c r="CC73" s="270">
        <f t="shared" si="173"/>
        <v>-32422012</v>
      </c>
      <c r="CD73" s="270">
        <f t="shared" si="173"/>
        <v>-34140072</v>
      </c>
      <c r="CE73" s="349"/>
      <c r="CF73" s="159" t="s">
        <v>212</v>
      </c>
    </row>
    <row r="74" spans="1:84" s="59" customFormat="1" x14ac:dyDescent="0.3">
      <c r="A74" s="147"/>
      <c r="B74" s="60" t="s">
        <v>38</v>
      </c>
      <c r="C74" s="80">
        <v>89390862</v>
      </c>
      <c r="D74" s="81">
        <v>69176419</v>
      </c>
      <c r="E74" s="81">
        <v>60659866</v>
      </c>
      <c r="F74" s="81">
        <v>57126469</v>
      </c>
      <c r="G74" s="81">
        <v>78376783</v>
      </c>
      <c r="H74" s="81">
        <v>89488989</v>
      </c>
      <c r="I74" s="81">
        <v>67131313</v>
      </c>
      <c r="J74" s="81">
        <v>54451576</v>
      </c>
      <c r="K74" s="81">
        <v>61177851</v>
      </c>
      <c r="L74" s="82">
        <v>78498613</v>
      </c>
      <c r="M74" s="81">
        <v>86428875</v>
      </c>
      <c r="N74" s="81">
        <v>76521188</v>
      </c>
      <c r="O74" s="191">
        <v>70248652</v>
      </c>
      <c r="P74" s="81">
        <v>71960434</v>
      </c>
      <c r="Q74" s="191">
        <v>62314957</v>
      </c>
      <c r="R74" s="159">
        <v>63939933</v>
      </c>
      <c r="S74" s="191">
        <v>90470277</v>
      </c>
      <c r="T74" s="191">
        <v>103748994</v>
      </c>
      <c r="U74" s="191">
        <v>79438752</v>
      </c>
      <c r="V74" s="218">
        <v>61274571</v>
      </c>
      <c r="W74" s="218">
        <v>64478973</v>
      </c>
      <c r="X74" s="82">
        <v>78586831</v>
      </c>
      <c r="Y74" s="218">
        <v>100223425</v>
      </c>
      <c r="Z74" s="218">
        <v>93049302</v>
      </c>
      <c r="AA74" s="218">
        <v>90271944</v>
      </c>
      <c r="AB74" s="218">
        <v>75232272</v>
      </c>
      <c r="AC74" s="218">
        <v>62180775</v>
      </c>
      <c r="AD74" s="218">
        <v>76371687</v>
      </c>
      <c r="AE74" s="218">
        <v>95352796</v>
      </c>
      <c r="AF74" s="218">
        <v>92219737</v>
      </c>
      <c r="AG74" s="218">
        <v>91618351</v>
      </c>
      <c r="AH74" s="218">
        <v>62006340</v>
      </c>
      <c r="AI74" s="218">
        <v>60690624</v>
      </c>
      <c r="AJ74" s="195">
        <v>73790741</v>
      </c>
      <c r="AK74" s="294">
        <v>90961050</v>
      </c>
      <c r="AL74" s="153">
        <v>92319757</v>
      </c>
      <c r="AM74" s="294">
        <v>84818787</v>
      </c>
      <c r="AN74" s="294">
        <v>75664353</v>
      </c>
      <c r="AO74" s="294">
        <v>58005668</v>
      </c>
      <c r="AP74" s="294">
        <v>71045400</v>
      </c>
      <c r="AQ74" s="159">
        <v>88332465</v>
      </c>
      <c r="AR74" s="294">
        <v>107390860</v>
      </c>
      <c r="AS74" s="294">
        <v>90256623</v>
      </c>
      <c r="AT74" s="294">
        <v>64994867</v>
      </c>
      <c r="AU74" s="294">
        <v>70813599</v>
      </c>
      <c r="AV74" s="311">
        <v>86246058</v>
      </c>
      <c r="AW74" s="83">
        <f t="shared" si="171"/>
        <v>-19142210</v>
      </c>
      <c r="AX74" s="84">
        <f t="shared" si="171"/>
        <v>2784015</v>
      </c>
      <c r="AY74" s="84">
        <f t="shared" si="171"/>
        <v>1655091</v>
      </c>
      <c r="AZ74" s="84">
        <f t="shared" si="171"/>
        <v>6813464</v>
      </c>
      <c r="BA74" s="84">
        <f t="shared" si="171"/>
        <v>12093494</v>
      </c>
      <c r="BB74" s="84">
        <f t="shared" si="171"/>
        <v>14260005</v>
      </c>
      <c r="BC74" s="84">
        <f t="shared" si="171"/>
        <v>12307439</v>
      </c>
      <c r="BD74" s="84">
        <f t="shared" si="171"/>
        <v>6822995</v>
      </c>
      <c r="BE74" s="84">
        <f t="shared" si="171"/>
        <v>3301122</v>
      </c>
      <c r="BF74" s="84">
        <f t="shared" si="171"/>
        <v>88218</v>
      </c>
      <c r="BG74" s="84">
        <f t="shared" si="172"/>
        <v>13794550</v>
      </c>
      <c r="BH74" s="84">
        <f t="shared" si="172"/>
        <v>16528114</v>
      </c>
      <c r="BI74" s="84">
        <f t="shared" si="172"/>
        <v>20023292</v>
      </c>
      <c r="BJ74" s="84">
        <f t="shared" si="172"/>
        <v>3271838</v>
      </c>
      <c r="BK74" s="84">
        <f t="shared" si="172"/>
        <v>-134182</v>
      </c>
      <c r="BL74" s="244">
        <f t="shared" si="172"/>
        <v>12431754</v>
      </c>
      <c r="BM74" s="244">
        <f t="shared" si="172"/>
        <v>4882519</v>
      </c>
      <c r="BN74" s="244">
        <f t="shared" si="172"/>
        <v>-11529257</v>
      </c>
      <c r="BO74" s="244">
        <f t="shared" si="172"/>
        <v>12179599</v>
      </c>
      <c r="BP74" s="270">
        <f t="shared" si="172"/>
        <v>731769</v>
      </c>
      <c r="BQ74" s="270">
        <f t="shared" si="173"/>
        <v>-3788349</v>
      </c>
      <c r="BR74" s="270">
        <f t="shared" si="173"/>
        <v>-4796090</v>
      </c>
      <c r="BS74" s="270">
        <f t="shared" si="173"/>
        <v>-9262375</v>
      </c>
      <c r="BT74" s="270">
        <f t="shared" si="173"/>
        <v>-729545</v>
      </c>
      <c r="BU74" s="270">
        <f t="shared" si="173"/>
        <v>-5453157</v>
      </c>
      <c r="BV74" s="270">
        <f t="shared" si="173"/>
        <v>432081</v>
      </c>
      <c r="BW74" s="270">
        <f t="shared" si="173"/>
        <v>-4175107</v>
      </c>
      <c r="BX74" s="270">
        <f t="shared" si="173"/>
        <v>-5326287</v>
      </c>
      <c r="BY74" s="270">
        <f t="shared" si="173"/>
        <v>-7020331</v>
      </c>
      <c r="BZ74" s="270">
        <f t="shared" si="173"/>
        <v>15171123</v>
      </c>
      <c r="CA74" s="270">
        <f t="shared" si="173"/>
        <v>-1361728</v>
      </c>
      <c r="CB74" s="270">
        <f t="shared" si="173"/>
        <v>2988527</v>
      </c>
      <c r="CC74" s="270">
        <f t="shared" si="173"/>
        <v>10122975</v>
      </c>
      <c r="CD74" s="270">
        <f t="shared" si="173"/>
        <v>12455317</v>
      </c>
      <c r="CE74" s="349"/>
      <c r="CF74" s="159" t="s">
        <v>212</v>
      </c>
    </row>
    <row r="75" spans="1:84" s="59" customFormat="1" x14ac:dyDescent="0.3">
      <c r="A75" s="147"/>
      <c r="B75" s="60" t="s">
        <v>39</v>
      </c>
      <c r="C75" s="80">
        <v>194345760</v>
      </c>
      <c r="D75" s="81">
        <v>163597487</v>
      </c>
      <c r="E75" s="81">
        <v>157339204</v>
      </c>
      <c r="F75" s="81">
        <v>158966915</v>
      </c>
      <c r="G75" s="81">
        <v>186322355</v>
      </c>
      <c r="H75" s="81">
        <v>208323997</v>
      </c>
      <c r="I75" s="81">
        <v>177226781</v>
      </c>
      <c r="J75" s="81">
        <v>150128344</v>
      </c>
      <c r="K75" s="81">
        <v>149556437</v>
      </c>
      <c r="L75" s="82">
        <v>177468910</v>
      </c>
      <c r="M75" s="81">
        <v>194655037</v>
      </c>
      <c r="N75" s="81">
        <v>179692973</v>
      </c>
      <c r="O75" s="191">
        <v>172346262</v>
      </c>
      <c r="P75" s="81">
        <v>151637299</v>
      </c>
      <c r="Q75" s="191">
        <v>130904386</v>
      </c>
      <c r="R75" s="159">
        <v>137389661</v>
      </c>
      <c r="S75" s="191">
        <v>177728505</v>
      </c>
      <c r="T75" s="191">
        <v>188944571</v>
      </c>
      <c r="U75" s="191">
        <v>167235489</v>
      </c>
      <c r="V75" s="218">
        <v>144166838</v>
      </c>
      <c r="W75" s="218">
        <v>144537177</v>
      </c>
      <c r="X75" s="82">
        <v>157570793</v>
      </c>
      <c r="Y75" s="218">
        <v>186560928</v>
      </c>
      <c r="Z75" s="218">
        <v>176714912</v>
      </c>
      <c r="AA75" s="218">
        <v>177965091</v>
      </c>
      <c r="AB75" s="218">
        <v>158885279</v>
      </c>
      <c r="AC75" s="218">
        <v>141431820</v>
      </c>
      <c r="AD75" s="218">
        <v>165766969</v>
      </c>
      <c r="AE75" s="218">
        <v>185410580</v>
      </c>
      <c r="AF75" s="218">
        <v>185125774</v>
      </c>
      <c r="AG75" s="218">
        <v>184943461</v>
      </c>
      <c r="AH75" s="218">
        <v>146316970</v>
      </c>
      <c r="AI75" s="218">
        <v>148919609</v>
      </c>
      <c r="AJ75" s="195">
        <v>164490680</v>
      </c>
      <c r="AK75" s="294">
        <v>178121139</v>
      </c>
      <c r="AL75" s="153">
        <v>188991771</v>
      </c>
      <c r="AM75" s="294">
        <v>184336701</v>
      </c>
      <c r="AN75" s="294">
        <v>170423682</v>
      </c>
      <c r="AO75" s="294">
        <v>149695336</v>
      </c>
      <c r="AP75" s="294">
        <v>157617087</v>
      </c>
      <c r="AQ75" s="159">
        <v>180354506</v>
      </c>
      <c r="AR75" s="294">
        <v>212323081</v>
      </c>
      <c r="AS75" s="294">
        <v>179812829</v>
      </c>
      <c r="AT75" s="294">
        <v>148245414</v>
      </c>
      <c r="AU75" s="294">
        <v>146506764</v>
      </c>
      <c r="AV75" s="311">
        <v>162099530</v>
      </c>
      <c r="AW75" s="83">
        <f t="shared" si="171"/>
        <v>-21999498</v>
      </c>
      <c r="AX75" s="84">
        <f t="shared" si="171"/>
        <v>-11960188</v>
      </c>
      <c r="AY75" s="84">
        <f t="shared" si="171"/>
        <v>-26434818</v>
      </c>
      <c r="AZ75" s="84">
        <f t="shared" si="171"/>
        <v>-21577254</v>
      </c>
      <c r="BA75" s="84">
        <f t="shared" si="171"/>
        <v>-8593850</v>
      </c>
      <c r="BB75" s="84">
        <f t="shared" si="171"/>
        <v>-19379426</v>
      </c>
      <c r="BC75" s="84">
        <f t="shared" si="171"/>
        <v>-9991292</v>
      </c>
      <c r="BD75" s="84">
        <f t="shared" si="171"/>
        <v>-5961506</v>
      </c>
      <c r="BE75" s="84">
        <f t="shared" si="171"/>
        <v>-5019260</v>
      </c>
      <c r="BF75" s="84">
        <f t="shared" si="171"/>
        <v>-19898117</v>
      </c>
      <c r="BG75" s="84">
        <f t="shared" si="172"/>
        <v>-8094109</v>
      </c>
      <c r="BH75" s="84">
        <f t="shared" si="172"/>
        <v>-2978061</v>
      </c>
      <c r="BI75" s="84">
        <f t="shared" si="172"/>
        <v>5618829</v>
      </c>
      <c r="BJ75" s="84">
        <f t="shared" si="172"/>
        <v>7247980</v>
      </c>
      <c r="BK75" s="84">
        <f t="shared" si="172"/>
        <v>10527434</v>
      </c>
      <c r="BL75" s="244">
        <f t="shared" si="172"/>
        <v>28377308</v>
      </c>
      <c r="BM75" s="244">
        <f t="shared" si="172"/>
        <v>7682075</v>
      </c>
      <c r="BN75" s="244">
        <f t="shared" si="172"/>
        <v>-3818797</v>
      </c>
      <c r="BO75" s="244">
        <f t="shared" si="172"/>
        <v>17707972</v>
      </c>
      <c r="BP75" s="270">
        <f t="shared" si="172"/>
        <v>2150132</v>
      </c>
      <c r="BQ75" s="270">
        <f t="shared" si="173"/>
        <v>4382432</v>
      </c>
      <c r="BR75" s="270">
        <f t="shared" si="173"/>
        <v>6919887</v>
      </c>
      <c r="BS75" s="270">
        <f t="shared" si="173"/>
        <v>-8439789</v>
      </c>
      <c r="BT75" s="270">
        <f t="shared" si="173"/>
        <v>12276859</v>
      </c>
      <c r="BU75" s="270">
        <f t="shared" si="173"/>
        <v>6371610</v>
      </c>
      <c r="BV75" s="270">
        <f t="shared" si="173"/>
        <v>11538403</v>
      </c>
      <c r="BW75" s="270">
        <f t="shared" si="173"/>
        <v>8263516</v>
      </c>
      <c r="BX75" s="270">
        <f t="shared" si="173"/>
        <v>-8149882</v>
      </c>
      <c r="BY75" s="270">
        <f t="shared" si="173"/>
        <v>-5056074</v>
      </c>
      <c r="BZ75" s="270">
        <f t="shared" si="173"/>
        <v>27197307</v>
      </c>
      <c r="CA75" s="270">
        <f t="shared" si="173"/>
        <v>-5130632</v>
      </c>
      <c r="CB75" s="270">
        <f t="shared" si="173"/>
        <v>1928444</v>
      </c>
      <c r="CC75" s="270">
        <f t="shared" si="173"/>
        <v>-2412845</v>
      </c>
      <c r="CD75" s="270">
        <f t="shared" si="173"/>
        <v>-2391150</v>
      </c>
      <c r="CE75" s="349"/>
      <c r="CF75" s="159" t="s">
        <v>212</v>
      </c>
    </row>
    <row r="76" spans="1:84" s="59" customFormat="1" x14ac:dyDescent="0.3">
      <c r="A76" s="147"/>
      <c r="B76" s="60" t="s">
        <v>40</v>
      </c>
      <c r="C76" s="80">
        <v>230667272</v>
      </c>
      <c r="D76" s="81">
        <v>201765218</v>
      </c>
      <c r="E76" s="81">
        <v>200047574</v>
      </c>
      <c r="F76" s="81">
        <v>210901243</v>
      </c>
      <c r="G76" s="81">
        <v>236491702</v>
      </c>
      <c r="H76" s="81">
        <v>266099719</v>
      </c>
      <c r="I76" s="81">
        <v>224433504</v>
      </c>
      <c r="J76" s="81">
        <v>202936334</v>
      </c>
      <c r="K76" s="81">
        <v>192318459</v>
      </c>
      <c r="L76" s="82">
        <v>220613416</v>
      </c>
      <c r="M76" s="81">
        <v>239641780</v>
      </c>
      <c r="N76" s="81">
        <v>217282025</v>
      </c>
      <c r="O76" s="191">
        <v>209848598</v>
      </c>
      <c r="P76" s="81">
        <v>192360616</v>
      </c>
      <c r="Q76" s="191">
        <v>170674522</v>
      </c>
      <c r="R76" s="159">
        <v>179943782</v>
      </c>
      <c r="S76" s="191">
        <v>221946503</v>
      </c>
      <c r="T76" s="191">
        <v>342556627</v>
      </c>
      <c r="U76" s="191">
        <v>120227966</v>
      </c>
      <c r="V76" s="218">
        <v>183801137</v>
      </c>
      <c r="W76" s="218">
        <v>182144863</v>
      </c>
      <c r="X76" s="82">
        <v>192586463</v>
      </c>
      <c r="Y76" s="218">
        <v>226006069</v>
      </c>
      <c r="Z76" s="218">
        <v>219193869</v>
      </c>
      <c r="AA76" s="218">
        <v>213314578</v>
      </c>
      <c r="AB76" s="218">
        <v>201488745</v>
      </c>
      <c r="AC76" s="218">
        <v>181505945</v>
      </c>
      <c r="AD76" s="218">
        <v>218202793</v>
      </c>
      <c r="AE76" s="218">
        <v>234007097</v>
      </c>
      <c r="AF76" s="218">
        <v>230422500</v>
      </c>
      <c r="AG76" s="218">
        <v>229665397</v>
      </c>
      <c r="AH76" s="218">
        <v>205233528</v>
      </c>
      <c r="AI76" s="218">
        <v>183181435</v>
      </c>
      <c r="AJ76" s="195">
        <v>268521097</v>
      </c>
      <c r="AK76" s="294">
        <v>133890230</v>
      </c>
      <c r="AL76" s="153">
        <v>224802377</v>
      </c>
      <c r="AM76" s="294">
        <v>213149738</v>
      </c>
      <c r="AN76" s="294">
        <v>202109379</v>
      </c>
      <c r="AO76" s="294">
        <v>185428285</v>
      </c>
      <c r="AP76" s="294">
        <v>204600544</v>
      </c>
      <c r="AQ76" s="159">
        <v>218330351</v>
      </c>
      <c r="AR76" s="294">
        <v>236408461</v>
      </c>
      <c r="AS76" s="294">
        <v>215788828</v>
      </c>
      <c r="AT76" s="294">
        <v>204731242</v>
      </c>
      <c r="AU76" s="294">
        <v>193831031</v>
      </c>
      <c r="AV76" s="311">
        <v>202672782</v>
      </c>
      <c r="AW76" s="83">
        <f t="shared" si="171"/>
        <v>-20818674</v>
      </c>
      <c r="AX76" s="84">
        <f t="shared" si="171"/>
        <v>-9404602</v>
      </c>
      <c r="AY76" s="84">
        <f t="shared" si="171"/>
        <v>-29373052</v>
      </c>
      <c r="AZ76" s="84">
        <f t="shared" si="171"/>
        <v>-30957461</v>
      </c>
      <c r="BA76" s="84">
        <f t="shared" si="171"/>
        <v>-14545199</v>
      </c>
      <c r="BB76" s="84">
        <f t="shared" si="171"/>
        <v>76456908</v>
      </c>
      <c r="BC76" s="84">
        <f t="shared" si="171"/>
        <v>-104205538</v>
      </c>
      <c r="BD76" s="84">
        <f t="shared" si="171"/>
        <v>-19135197</v>
      </c>
      <c r="BE76" s="84">
        <f t="shared" si="171"/>
        <v>-10173596</v>
      </c>
      <c r="BF76" s="84">
        <f t="shared" si="171"/>
        <v>-28026953</v>
      </c>
      <c r="BG76" s="84">
        <f t="shared" si="172"/>
        <v>-13635711</v>
      </c>
      <c r="BH76" s="84">
        <f t="shared" si="172"/>
        <v>1911844</v>
      </c>
      <c r="BI76" s="84">
        <f t="shared" si="172"/>
        <v>3465980</v>
      </c>
      <c r="BJ76" s="84">
        <f t="shared" si="172"/>
        <v>9128129</v>
      </c>
      <c r="BK76" s="84">
        <f t="shared" si="172"/>
        <v>10831423</v>
      </c>
      <c r="BL76" s="244">
        <f t="shared" si="172"/>
        <v>38259011</v>
      </c>
      <c r="BM76" s="244">
        <f t="shared" si="172"/>
        <v>12060594</v>
      </c>
      <c r="BN76" s="244">
        <f t="shared" si="172"/>
        <v>-112134127</v>
      </c>
      <c r="BO76" s="244">
        <f t="shared" si="172"/>
        <v>109437431</v>
      </c>
      <c r="BP76" s="270">
        <f t="shared" si="172"/>
        <v>21432391</v>
      </c>
      <c r="BQ76" s="270">
        <f t="shared" si="173"/>
        <v>1036572</v>
      </c>
      <c r="BR76" s="270">
        <f t="shared" si="173"/>
        <v>75934634</v>
      </c>
      <c r="BS76" s="270">
        <f t="shared" si="173"/>
        <v>-92115839</v>
      </c>
      <c r="BT76" s="270">
        <f t="shared" si="173"/>
        <v>5608508</v>
      </c>
      <c r="BU76" s="270">
        <f t="shared" si="173"/>
        <v>-164840</v>
      </c>
      <c r="BV76" s="270">
        <f t="shared" si="173"/>
        <v>620634</v>
      </c>
      <c r="BW76" s="270">
        <f t="shared" si="173"/>
        <v>3922340</v>
      </c>
      <c r="BX76" s="270">
        <f t="shared" si="173"/>
        <v>-13602249</v>
      </c>
      <c r="BY76" s="270">
        <f t="shared" si="173"/>
        <v>-15676746</v>
      </c>
      <c r="BZ76" s="270">
        <f t="shared" si="173"/>
        <v>5985961</v>
      </c>
      <c r="CA76" s="270">
        <f t="shared" si="173"/>
        <v>-13876569</v>
      </c>
      <c r="CB76" s="270">
        <f t="shared" si="173"/>
        <v>-502286</v>
      </c>
      <c r="CC76" s="270">
        <f t="shared" si="173"/>
        <v>10649596</v>
      </c>
      <c r="CD76" s="270">
        <f t="shared" si="173"/>
        <v>-65848315</v>
      </c>
      <c r="CE76" s="349"/>
      <c r="CF76" s="159" t="s">
        <v>212</v>
      </c>
    </row>
    <row r="77" spans="1:84" s="59" customFormat="1" x14ac:dyDescent="0.3">
      <c r="A77" s="147"/>
      <c r="B77" s="60" t="s">
        <v>41</v>
      </c>
      <c r="C77" s="80">
        <v>523822600</v>
      </c>
      <c r="D77" s="81">
        <v>502424424</v>
      </c>
      <c r="E77" s="81">
        <v>515585342</v>
      </c>
      <c r="F77" s="81">
        <v>531717898</v>
      </c>
      <c r="G77" s="81">
        <v>558530206</v>
      </c>
      <c r="H77" s="81">
        <v>620023255</v>
      </c>
      <c r="I77" s="81">
        <v>554367242</v>
      </c>
      <c r="J77" s="81">
        <v>505237292</v>
      </c>
      <c r="K77" s="81">
        <v>483010445</v>
      </c>
      <c r="L77" s="82">
        <v>543893029</v>
      </c>
      <c r="M77" s="81">
        <v>565017550</v>
      </c>
      <c r="N77" s="81">
        <v>516599306</v>
      </c>
      <c r="O77" s="191">
        <v>497381719</v>
      </c>
      <c r="P77" s="81">
        <v>483282765</v>
      </c>
      <c r="Q77" s="191">
        <v>445097844</v>
      </c>
      <c r="R77" s="159">
        <v>482536676</v>
      </c>
      <c r="S77" s="191">
        <v>539768902</v>
      </c>
      <c r="T77" s="191">
        <v>555331080</v>
      </c>
      <c r="U77" s="191">
        <v>533241914</v>
      </c>
      <c r="V77" s="218">
        <v>488070169</v>
      </c>
      <c r="W77" s="218">
        <v>480234096</v>
      </c>
      <c r="X77" s="82">
        <v>507211843</v>
      </c>
      <c r="Y77" s="218">
        <v>537608032</v>
      </c>
      <c r="Z77" s="218">
        <v>501292481</v>
      </c>
      <c r="AA77" s="218">
        <v>504930928</v>
      </c>
      <c r="AB77" s="218">
        <v>486601619</v>
      </c>
      <c r="AC77" s="218">
        <v>480741962</v>
      </c>
      <c r="AD77" s="218">
        <v>536876584</v>
      </c>
      <c r="AE77" s="218">
        <v>555094270</v>
      </c>
      <c r="AF77" s="218">
        <v>565527804</v>
      </c>
      <c r="AG77" s="218">
        <v>577456096</v>
      </c>
      <c r="AH77" s="218">
        <v>498372741</v>
      </c>
      <c r="AI77" s="218">
        <v>497084391</v>
      </c>
      <c r="AJ77" s="195">
        <v>499549377</v>
      </c>
      <c r="AK77" s="294">
        <v>493422790</v>
      </c>
      <c r="AL77" s="153">
        <v>502122764</v>
      </c>
      <c r="AM77" s="294">
        <v>505999912</v>
      </c>
      <c r="AN77" s="294">
        <v>522937776</v>
      </c>
      <c r="AO77" s="294">
        <v>482176987</v>
      </c>
      <c r="AP77" s="294">
        <v>507085394</v>
      </c>
      <c r="AQ77" s="159">
        <v>569508223</v>
      </c>
      <c r="AR77" s="294">
        <v>592813154</v>
      </c>
      <c r="AS77" s="294">
        <v>590279053</v>
      </c>
      <c r="AT77" s="294">
        <v>475953030</v>
      </c>
      <c r="AU77" s="294">
        <v>498361355</v>
      </c>
      <c r="AV77" s="311">
        <v>538579320</v>
      </c>
      <c r="AW77" s="83">
        <f t="shared" si="171"/>
        <v>-26440881</v>
      </c>
      <c r="AX77" s="84">
        <f t="shared" si="171"/>
        <v>-19141659</v>
      </c>
      <c r="AY77" s="84">
        <f t="shared" si="171"/>
        <v>-70487498</v>
      </c>
      <c r="AZ77" s="84">
        <f t="shared" si="171"/>
        <v>-49181222</v>
      </c>
      <c r="BA77" s="84">
        <f t="shared" si="171"/>
        <v>-18761304</v>
      </c>
      <c r="BB77" s="84">
        <f t="shared" si="171"/>
        <v>-64692175</v>
      </c>
      <c r="BC77" s="84">
        <f t="shared" si="171"/>
        <v>-21125328</v>
      </c>
      <c r="BD77" s="84">
        <f t="shared" si="171"/>
        <v>-17167123</v>
      </c>
      <c r="BE77" s="84">
        <f t="shared" si="171"/>
        <v>-2776349</v>
      </c>
      <c r="BF77" s="84">
        <f t="shared" si="171"/>
        <v>-36681186</v>
      </c>
      <c r="BG77" s="84">
        <f t="shared" si="172"/>
        <v>-27409518</v>
      </c>
      <c r="BH77" s="84">
        <f t="shared" si="172"/>
        <v>-15306825</v>
      </c>
      <c r="BI77" s="84">
        <f t="shared" si="172"/>
        <v>7549209</v>
      </c>
      <c r="BJ77" s="84">
        <f t="shared" si="172"/>
        <v>3318854</v>
      </c>
      <c r="BK77" s="84">
        <f t="shared" si="172"/>
        <v>35644118</v>
      </c>
      <c r="BL77" s="244">
        <f t="shared" si="172"/>
        <v>54339908</v>
      </c>
      <c r="BM77" s="244">
        <f t="shared" si="172"/>
        <v>15325368</v>
      </c>
      <c r="BN77" s="244">
        <f t="shared" si="172"/>
        <v>10196724</v>
      </c>
      <c r="BO77" s="244">
        <f t="shared" si="172"/>
        <v>44214182</v>
      </c>
      <c r="BP77" s="270">
        <f t="shared" si="172"/>
        <v>10302572</v>
      </c>
      <c r="BQ77" s="270">
        <f t="shared" si="173"/>
        <v>16850295</v>
      </c>
      <c r="BR77" s="270">
        <f t="shared" si="173"/>
        <v>-7662466</v>
      </c>
      <c r="BS77" s="270">
        <f t="shared" si="173"/>
        <v>-44185242</v>
      </c>
      <c r="BT77" s="270">
        <f t="shared" si="173"/>
        <v>830283</v>
      </c>
      <c r="BU77" s="270">
        <f t="shared" si="173"/>
        <v>1068984</v>
      </c>
      <c r="BV77" s="270">
        <f t="shared" si="173"/>
        <v>36336157</v>
      </c>
      <c r="BW77" s="270">
        <f t="shared" si="173"/>
        <v>1435025</v>
      </c>
      <c r="BX77" s="270">
        <f t="shared" si="173"/>
        <v>-29791190</v>
      </c>
      <c r="BY77" s="270">
        <f t="shared" si="173"/>
        <v>14413953</v>
      </c>
      <c r="BZ77" s="270">
        <f t="shared" si="173"/>
        <v>27285350</v>
      </c>
      <c r="CA77" s="270">
        <f t="shared" si="173"/>
        <v>12822957</v>
      </c>
      <c r="CB77" s="270">
        <f t="shared" si="173"/>
        <v>-22419711</v>
      </c>
      <c r="CC77" s="270">
        <f t="shared" si="173"/>
        <v>1276964</v>
      </c>
      <c r="CD77" s="270">
        <f t="shared" si="173"/>
        <v>39029943</v>
      </c>
      <c r="CE77" s="349"/>
      <c r="CF77" s="159" t="s">
        <v>212</v>
      </c>
    </row>
    <row r="78" spans="1:84" s="73" customFormat="1" x14ac:dyDescent="0.3">
      <c r="A78" s="148"/>
      <c r="B78" s="60" t="s">
        <v>42</v>
      </c>
      <c r="C78" s="137">
        <f>SUM(C73:C77)</f>
        <v>1669575560</v>
      </c>
      <c r="D78" s="138">
        <f t="shared" ref="D78:AH78" si="174">SUM(D73:D77)</f>
        <v>1439760572</v>
      </c>
      <c r="E78" s="138">
        <f t="shared" si="174"/>
        <v>1399917215</v>
      </c>
      <c r="F78" s="138">
        <f t="shared" si="174"/>
        <v>1440463244</v>
      </c>
      <c r="G78" s="138">
        <f t="shared" si="174"/>
        <v>1741562147</v>
      </c>
      <c r="H78" s="138">
        <f t="shared" si="174"/>
        <v>1973071814</v>
      </c>
      <c r="I78" s="138">
        <f t="shared" si="174"/>
        <v>1614163339</v>
      </c>
      <c r="J78" s="138">
        <f t="shared" si="174"/>
        <v>1362028157</v>
      </c>
      <c r="K78" s="138">
        <f t="shared" si="174"/>
        <v>1368361084</v>
      </c>
      <c r="L78" s="139">
        <f t="shared" si="174"/>
        <v>1644782179</v>
      </c>
      <c r="M78" s="138">
        <f t="shared" si="174"/>
        <v>1789131915</v>
      </c>
      <c r="N78" s="138">
        <f t="shared" si="174"/>
        <v>1579978428</v>
      </c>
      <c r="O78" s="138">
        <f t="shared" si="174"/>
        <v>1505454848</v>
      </c>
      <c r="P78" s="138">
        <f t="shared" si="174"/>
        <v>1458444943</v>
      </c>
      <c r="Q78" s="138">
        <f t="shared" si="174"/>
        <v>1298235611</v>
      </c>
      <c r="R78" s="138">
        <f t="shared" si="174"/>
        <v>1409744314</v>
      </c>
      <c r="S78" s="138">
        <f t="shared" si="174"/>
        <v>1810165333</v>
      </c>
      <c r="T78" s="138">
        <f t="shared" si="174"/>
        <v>2071030376</v>
      </c>
      <c r="U78" s="138">
        <f t="shared" si="174"/>
        <v>1548992023</v>
      </c>
      <c r="V78" s="138">
        <f t="shared" si="174"/>
        <v>1377624163</v>
      </c>
      <c r="W78" s="138">
        <f t="shared" si="174"/>
        <v>1379272351</v>
      </c>
      <c r="X78" s="139">
        <f t="shared" si="174"/>
        <v>1533939934</v>
      </c>
      <c r="Y78" s="138">
        <f t="shared" si="174"/>
        <v>1802392509</v>
      </c>
      <c r="Z78" s="138">
        <f t="shared" si="174"/>
        <v>1656495221</v>
      </c>
      <c r="AA78" s="138">
        <f t="shared" si="174"/>
        <v>1611100001</v>
      </c>
      <c r="AB78" s="138">
        <f t="shared" si="174"/>
        <v>1434521603</v>
      </c>
      <c r="AC78" s="138">
        <f t="shared" si="174"/>
        <v>1304827307</v>
      </c>
      <c r="AD78" s="138">
        <f t="shared" si="174"/>
        <v>1583451847</v>
      </c>
      <c r="AE78" s="138">
        <f t="shared" si="174"/>
        <v>1784369213</v>
      </c>
      <c r="AF78" s="138">
        <f t="shared" si="174"/>
        <v>1780996244</v>
      </c>
      <c r="AG78" s="138">
        <f t="shared" si="174"/>
        <v>1807332729</v>
      </c>
      <c r="AH78" s="138">
        <f t="shared" si="174"/>
        <v>1389852700</v>
      </c>
      <c r="AI78" s="138">
        <f t="shared" ref="AI78:AV78" si="175">SUM(AI73:AI77)</f>
        <v>1384976738</v>
      </c>
      <c r="AJ78" s="202">
        <f t="shared" si="175"/>
        <v>1612206351</v>
      </c>
      <c r="AK78" s="329">
        <f t="shared" si="175"/>
        <v>1578700814</v>
      </c>
      <c r="AL78" s="329">
        <f t="shared" si="175"/>
        <v>1697148577.02</v>
      </c>
      <c r="AM78" s="329">
        <f t="shared" si="175"/>
        <v>1600226587</v>
      </c>
      <c r="AN78" s="329">
        <f t="shared" si="175"/>
        <v>1497146189</v>
      </c>
      <c r="AO78" s="329">
        <f t="shared" si="175"/>
        <v>1288353976</v>
      </c>
      <c r="AP78" s="329">
        <f t="shared" si="175"/>
        <v>1471284113</v>
      </c>
      <c r="AQ78" s="329">
        <f t="shared" si="175"/>
        <v>1722551205</v>
      </c>
      <c r="AR78" s="329">
        <f t="shared" si="175"/>
        <v>1988524279</v>
      </c>
      <c r="AS78" s="329">
        <f t="shared" si="175"/>
        <v>1764067008</v>
      </c>
      <c r="AT78" s="329">
        <f t="shared" si="175"/>
        <v>1352818615</v>
      </c>
      <c r="AU78" s="329">
        <f t="shared" si="175"/>
        <v>1372191416</v>
      </c>
      <c r="AV78" s="329">
        <f t="shared" si="175"/>
        <v>1561312074</v>
      </c>
      <c r="AW78" s="85">
        <f t="shared" ref="AW78:CF85" si="176">SUM(AW73:AW77)</f>
        <v>-164120712</v>
      </c>
      <c r="AX78" s="140">
        <f t="shared" ref="AX78:AZ78" si="177">SUM(AX73:AX77)</f>
        <v>18684371</v>
      </c>
      <c r="AY78" s="140">
        <f t="shared" si="177"/>
        <v>-101681604</v>
      </c>
      <c r="AZ78" s="140">
        <f t="shared" si="177"/>
        <v>-30718930</v>
      </c>
      <c r="BA78" s="140">
        <f t="shared" ref="BA78" si="178">SUM(BA73:BA77)</f>
        <v>68603186</v>
      </c>
      <c r="BB78" s="140">
        <f t="shared" ref="BB78:BJ78" si="179">SUM(BB73:BB77)</f>
        <v>97958562</v>
      </c>
      <c r="BC78" s="140">
        <f t="shared" si="179"/>
        <v>-65171316</v>
      </c>
      <c r="BD78" s="140">
        <f t="shared" si="179"/>
        <v>15596006</v>
      </c>
      <c r="BE78" s="140">
        <f t="shared" si="179"/>
        <v>10911267</v>
      </c>
      <c r="BF78" s="140">
        <f t="shared" si="179"/>
        <v>-110842245</v>
      </c>
      <c r="BG78" s="140">
        <f t="shared" si="179"/>
        <v>13260594</v>
      </c>
      <c r="BH78" s="140">
        <f t="shared" si="179"/>
        <v>76516793</v>
      </c>
      <c r="BI78" s="140">
        <f t="shared" si="179"/>
        <v>105645153</v>
      </c>
      <c r="BJ78" s="140">
        <f t="shared" si="179"/>
        <v>-23923340</v>
      </c>
      <c r="BK78" s="140">
        <f t="shared" ref="BK78:BL78" si="180">SUM(BK73:BK77)</f>
        <v>6591696</v>
      </c>
      <c r="BL78" s="245">
        <f t="shared" si="180"/>
        <v>173707533</v>
      </c>
      <c r="BM78" s="245">
        <f t="shared" ref="BM78:BN78" si="181">SUM(BM73:BM77)</f>
        <v>-25796120</v>
      </c>
      <c r="BN78" s="245">
        <f t="shared" si="181"/>
        <v>-290034132</v>
      </c>
      <c r="BO78" s="245">
        <f t="shared" ref="BO78:BP78" si="182">SUM(BO73:BO77)</f>
        <v>258340706</v>
      </c>
      <c r="BP78" s="271">
        <f t="shared" si="182"/>
        <v>12228537</v>
      </c>
      <c r="BQ78" s="271">
        <f t="shared" ref="BQ78:BS78" si="183">SUM(BQ73:BQ77)</f>
        <v>5704387</v>
      </c>
      <c r="BR78" s="271">
        <f t="shared" si="183"/>
        <v>78266417</v>
      </c>
      <c r="BS78" s="271">
        <f t="shared" si="183"/>
        <v>-223691695</v>
      </c>
      <c r="BT78" s="271">
        <f t="shared" ref="BT78:BU78" si="184">SUM(BT73:BT77)</f>
        <v>40653356.019999981</v>
      </c>
      <c r="BU78" s="271">
        <f t="shared" si="184"/>
        <v>-10873414</v>
      </c>
      <c r="BV78" s="271">
        <f t="shared" ref="BV78" si="185">SUM(BV73:BV77)</f>
        <v>62624586</v>
      </c>
      <c r="BW78" s="271">
        <f t="shared" ref="BW78" si="186">SUM(BW73:BW77)</f>
        <v>-16473331</v>
      </c>
      <c r="BX78" s="271">
        <f t="shared" ref="BX78" si="187">SUM(BX73:BX77)</f>
        <v>-112167734</v>
      </c>
      <c r="BY78" s="271">
        <f t="shared" ref="BY78" si="188">SUM(BY73:BY77)</f>
        <v>-61818008</v>
      </c>
      <c r="BZ78" s="271">
        <f t="shared" ref="BZ78" si="189">SUM(BZ73:BZ77)</f>
        <v>207528035</v>
      </c>
      <c r="CA78" s="271">
        <f t="shared" ref="CA78" si="190">SUM(CA73:CA77)</f>
        <v>-43265721</v>
      </c>
      <c r="CB78" s="271">
        <f t="shared" ref="CB78:CD78" si="191">SUM(CB73:CB77)</f>
        <v>-37034085</v>
      </c>
      <c r="CC78" s="271">
        <f t="shared" ref="CC78:CD78" si="192">SUM(CC73:CC77)</f>
        <v>-12785322</v>
      </c>
      <c r="CD78" s="271">
        <f t="shared" si="192"/>
        <v>-50894277</v>
      </c>
      <c r="CE78" s="350"/>
      <c r="CF78" s="85">
        <f t="shared" si="176"/>
        <v>0</v>
      </c>
    </row>
    <row r="79" spans="1:84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61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276"/>
      <c r="CE79" s="351"/>
      <c r="CF79" s="50"/>
    </row>
    <row r="80" spans="1:84" s="38" customFormat="1" x14ac:dyDescent="0.3">
      <c r="A80" s="147"/>
      <c r="B80" s="39" t="s">
        <v>37</v>
      </c>
      <c r="C80" s="97">
        <f>C94-C87</f>
        <v>101654644.21000001</v>
      </c>
      <c r="D80" s="98">
        <f t="shared" ref="D80:P80" si="193">D94-D87</f>
        <v>85666264.879999995</v>
      </c>
      <c r="E80" s="98">
        <f t="shared" si="193"/>
        <v>80834927.359999999</v>
      </c>
      <c r="F80" s="98">
        <f t="shared" si="193"/>
        <v>80186481.939999998</v>
      </c>
      <c r="G80" s="98">
        <f t="shared" si="193"/>
        <v>113031806.05999999</v>
      </c>
      <c r="H80" s="98">
        <f t="shared" si="193"/>
        <v>122312549.53</v>
      </c>
      <c r="I80" s="98">
        <f t="shared" si="193"/>
        <v>100560841.35999998</v>
      </c>
      <c r="J80" s="98">
        <f t="shared" si="193"/>
        <v>89716680.61999999</v>
      </c>
      <c r="K80" s="98">
        <f t="shared" si="193"/>
        <v>83786459.780000001</v>
      </c>
      <c r="L80" s="99">
        <f t="shared" si="193"/>
        <v>115559661.09</v>
      </c>
      <c r="M80" s="98">
        <f t="shared" si="193"/>
        <v>138406198.63999999</v>
      </c>
      <c r="N80" s="181">
        <f t="shared" si="193"/>
        <v>112939367.49000001</v>
      </c>
      <c r="O80" s="181">
        <f t="shared" si="193"/>
        <v>112780419.95999999</v>
      </c>
      <c r="P80" s="181">
        <f t="shared" si="193"/>
        <v>111986096.47</v>
      </c>
      <c r="Q80" s="181">
        <f t="shared" ref="Q80:R80" si="194">Q94-Q87</f>
        <v>102703682.09</v>
      </c>
      <c r="R80" s="98">
        <f t="shared" si="194"/>
        <v>105470534.50999999</v>
      </c>
      <c r="S80" s="98">
        <f t="shared" ref="S80:T80" si="195">S94-S87</f>
        <v>143383603.80000001</v>
      </c>
      <c r="T80" s="98">
        <f t="shared" si="195"/>
        <v>157368188.34</v>
      </c>
      <c r="U80" s="98">
        <f t="shared" ref="U80:V80" si="196">U94-U87</f>
        <v>122800277.83999999</v>
      </c>
      <c r="V80" s="98">
        <f t="shared" si="196"/>
        <v>95616461.340000004</v>
      </c>
      <c r="W80" s="98">
        <f t="shared" ref="W80:X80" si="197">W94-W87</f>
        <v>132988895.17999999</v>
      </c>
      <c r="X80" s="99">
        <f t="shared" si="197"/>
        <v>119058195.58</v>
      </c>
      <c r="Y80" s="98">
        <f t="shared" ref="Y80:Z80" si="198">Y94-Y87</f>
        <v>132537998</v>
      </c>
      <c r="Z80" s="98">
        <f t="shared" si="198"/>
        <v>121013247.72</v>
      </c>
      <c r="AA80" s="98">
        <f t="shared" ref="AA80:AB80" si="199">AA94-AA87</f>
        <v>131080408.85000002</v>
      </c>
      <c r="AB80" s="98">
        <f t="shared" si="199"/>
        <v>108014866.73</v>
      </c>
      <c r="AC80" s="98">
        <f t="shared" ref="AC80:AD80" si="200">AC94-AC87</f>
        <v>96862727.400000006</v>
      </c>
      <c r="AD80" s="98">
        <f t="shared" si="200"/>
        <v>112103013.02000001</v>
      </c>
      <c r="AE80" s="98">
        <f t="shared" ref="AE80:AF80" si="201">AE94-AE87</f>
        <v>132394364</v>
      </c>
      <c r="AF80" s="98">
        <f t="shared" si="201"/>
        <v>134800884.65000001</v>
      </c>
      <c r="AG80" s="98">
        <f t="shared" ref="AG80:AH80" si="202">AG94-AG87</f>
        <v>139240192.07999998</v>
      </c>
      <c r="AH80" s="209">
        <f t="shared" si="202"/>
        <v>99506527.25</v>
      </c>
      <c r="AI80" s="209">
        <f t="shared" ref="AI80" si="203">AI94-AI87</f>
        <v>101339671.88</v>
      </c>
      <c r="AJ80" s="196">
        <f t="shared" ref="AJ80:AO80" si="204">AJ94-AJ87</f>
        <v>131338097.84999999</v>
      </c>
      <c r="AK80" s="327">
        <f t="shared" si="204"/>
        <v>141467551.97999999</v>
      </c>
      <c r="AL80" s="327">
        <f t="shared" si="204"/>
        <v>139249517.81</v>
      </c>
      <c r="AM80" s="301">
        <f t="shared" si="204"/>
        <v>133463308.16</v>
      </c>
      <c r="AN80" s="301">
        <f t="shared" si="204"/>
        <v>134625937.37</v>
      </c>
      <c r="AO80" s="301">
        <f t="shared" si="204"/>
        <v>92075868.460000008</v>
      </c>
      <c r="AP80" s="301">
        <f t="shared" ref="AP80:AQ80" si="205">AP94-AP87</f>
        <v>111206995.22999999</v>
      </c>
      <c r="AQ80" s="301">
        <f t="shared" si="205"/>
        <v>131838186.61</v>
      </c>
      <c r="AR80" s="301">
        <f t="shared" ref="AR80:AS80" si="206">AR94-AR87</f>
        <v>169936190.30000001</v>
      </c>
      <c r="AS80" s="301">
        <f t="shared" si="206"/>
        <v>137278212.91</v>
      </c>
      <c r="AT80" s="301">
        <f t="shared" ref="AT80:AU80" si="207">AT94-AT87</f>
        <v>90177648.900000006</v>
      </c>
      <c r="AU80" s="301">
        <f t="shared" si="207"/>
        <v>-22114780.119999997</v>
      </c>
      <c r="AV80" s="301">
        <f t="shared" ref="AV80" si="208">AV94-AV87</f>
        <v>5926189.4800000042</v>
      </c>
      <c r="AW80" s="35">
        <f t="shared" ref="AW80:BF84" si="209">O80-C80</f>
        <v>11125775.749999985</v>
      </c>
      <c r="AX80" s="100">
        <f t="shared" si="209"/>
        <v>26319831.590000004</v>
      </c>
      <c r="AY80" s="100">
        <f t="shared" si="209"/>
        <v>21868754.730000004</v>
      </c>
      <c r="AZ80" s="100">
        <f t="shared" si="209"/>
        <v>25284052.569999993</v>
      </c>
      <c r="BA80" s="100">
        <f t="shared" si="209"/>
        <v>30351797.740000024</v>
      </c>
      <c r="BB80" s="100">
        <f t="shared" si="209"/>
        <v>35055638.810000002</v>
      </c>
      <c r="BC80" s="100">
        <f t="shared" si="209"/>
        <v>22239436.480000004</v>
      </c>
      <c r="BD80" s="100">
        <f t="shared" si="209"/>
        <v>5899780.7200000137</v>
      </c>
      <c r="BE80" s="100">
        <f t="shared" si="209"/>
        <v>49202435.399999991</v>
      </c>
      <c r="BF80" s="100">
        <f t="shared" si="209"/>
        <v>3498534.4899999946</v>
      </c>
      <c r="BG80" s="100">
        <f t="shared" ref="BG80:BP84" si="210">Y80-M80</f>
        <v>-5868200.6399999857</v>
      </c>
      <c r="BH80" s="100">
        <f t="shared" si="210"/>
        <v>8073880.2299999893</v>
      </c>
      <c r="BI80" s="100">
        <f t="shared" si="210"/>
        <v>18299988.89000003</v>
      </c>
      <c r="BJ80" s="100">
        <f t="shared" si="210"/>
        <v>-3971229.7399999946</v>
      </c>
      <c r="BK80" s="100">
        <f t="shared" si="210"/>
        <v>-5840954.6899999976</v>
      </c>
      <c r="BL80" s="252">
        <f t="shared" si="210"/>
        <v>6632478.5100000203</v>
      </c>
      <c r="BM80" s="252">
        <f t="shared" si="210"/>
        <v>-10989239.800000012</v>
      </c>
      <c r="BN80" s="252">
        <f t="shared" si="210"/>
        <v>-22567303.689999998</v>
      </c>
      <c r="BO80" s="252">
        <f t="shared" si="210"/>
        <v>16439914.239999995</v>
      </c>
      <c r="BP80" s="265">
        <f t="shared" si="210"/>
        <v>3890065.9099999964</v>
      </c>
      <c r="BQ80" s="265">
        <f t="shared" ref="BQ80:CD84" si="211">AI80-W80</f>
        <v>-31649223.299999997</v>
      </c>
      <c r="BR80" s="265">
        <f t="shared" si="211"/>
        <v>12279902.269999996</v>
      </c>
      <c r="BS80" s="265">
        <f t="shared" si="211"/>
        <v>8929553.9799999893</v>
      </c>
      <c r="BT80" s="265">
        <f t="shared" si="211"/>
        <v>18236270.090000004</v>
      </c>
      <c r="BU80" s="265">
        <f t="shared" si="211"/>
        <v>2382899.3099999726</v>
      </c>
      <c r="BV80" s="265">
        <f t="shared" si="211"/>
        <v>26611070.640000001</v>
      </c>
      <c r="BW80" s="265">
        <f t="shared" si="211"/>
        <v>-4786858.9399999976</v>
      </c>
      <c r="BX80" s="265">
        <f t="shared" si="211"/>
        <v>-896017.79000002146</v>
      </c>
      <c r="BY80" s="265">
        <f t="shared" si="211"/>
        <v>-556177.3900000006</v>
      </c>
      <c r="BZ80" s="265">
        <f t="shared" si="211"/>
        <v>35135305.650000006</v>
      </c>
      <c r="CA80" s="265">
        <f t="shared" si="211"/>
        <v>-1961979.1699999869</v>
      </c>
      <c r="CB80" s="265">
        <f t="shared" si="211"/>
        <v>-9328878.349999994</v>
      </c>
      <c r="CC80" s="265">
        <f t="shared" si="211"/>
        <v>-123454452</v>
      </c>
      <c r="CD80" s="265">
        <f t="shared" si="211"/>
        <v>-125411908.36999999</v>
      </c>
      <c r="CE80" s="351"/>
      <c r="CF80" s="159" t="s">
        <v>212</v>
      </c>
    </row>
    <row r="81" spans="1:84" s="38" customFormat="1" x14ac:dyDescent="0.3">
      <c r="A81" s="147"/>
      <c r="B81" s="39" t="s">
        <v>38</v>
      </c>
      <c r="C81" s="97">
        <f>C95-C88</f>
        <v>7600786.0699999994</v>
      </c>
      <c r="D81" s="98">
        <f t="shared" ref="D81:Y81" si="212">D95-D88</f>
        <v>6630521.9400000004</v>
      </c>
      <c r="E81" s="98">
        <f t="shared" si="212"/>
        <v>5944918.3399999999</v>
      </c>
      <c r="F81" s="98">
        <f t="shared" si="212"/>
        <v>6045476.5200000005</v>
      </c>
      <c r="G81" s="98">
        <f t="shared" si="212"/>
        <v>7285412.959999999</v>
      </c>
      <c r="H81" s="98">
        <f t="shared" si="212"/>
        <v>7924361.2400000002</v>
      </c>
      <c r="I81" s="98">
        <f t="shared" si="212"/>
        <v>7030738.1600000001</v>
      </c>
      <c r="J81" s="98">
        <f t="shared" si="212"/>
        <v>6870580.6099999994</v>
      </c>
      <c r="K81" s="98">
        <f t="shared" si="212"/>
        <v>6435459.6399999997</v>
      </c>
      <c r="L81" s="99">
        <f t="shared" si="212"/>
        <v>8618831.3900000006</v>
      </c>
      <c r="M81" s="98">
        <f t="shared" si="212"/>
        <v>10229161.920000002</v>
      </c>
      <c r="N81" s="181">
        <f t="shared" si="212"/>
        <v>8152028.6599999992</v>
      </c>
      <c r="O81" s="181">
        <f t="shared" si="212"/>
        <v>7474263.4500000002</v>
      </c>
      <c r="P81" s="181">
        <f t="shared" si="212"/>
        <v>7844410.2499999991</v>
      </c>
      <c r="Q81" s="181">
        <f t="shared" si="212"/>
        <v>7174798.3799999999</v>
      </c>
      <c r="R81" s="98">
        <f t="shared" si="212"/>
        <v>7081914.6000000006</v>
      </c>
      <c r="S81" s="98">
        <f t="shared" si="212"/>
        <v>9374468.5899999999</v>
      </c>
      <c r="T81" s="98">
        <f t="shared" si="212"/>
        <v>9199422.4399999976</v>
      </c>
      <c r="U81" s="98">
        <f t="shared" si="212"/>
        <v>7353443.8100000015</v>
      </c>
      <c r="V81" s="98">
        <f t="shared" si="212"/>
        <v>5760628.8100000005</v>
      </c>
      <c r="W81" s="98">
        <f t="shared" si="212"/>
        <v>8763245.5899999999</v>
      </c>
      <c r="X81" s="99">
        <f t="shared" si="212"/>
        <v>8069956.4500000002</v>
      </c>
      <c r="Y81" s="98">
        <f t="shared" si="212"/>
        <v>9160246.75</v>
      </c>
      <c r="Z81" s="98">
        <f t="shared" ref="Z81:AA81" si="213">Z95-Z88</f>
        <v>9168350.3599999994</v>
      </c>
      <c r="AA81" s="98">
        <f t="shared" si="213"/>
        <v>10568820.490000002</v>
      </c>
      <c r="AB81" s="98">
        <f t="shared" ref="AB81:AC81" si="214">AB95-AB88</f>
        <v>8609896.8699999992</v>
      </c>
      <c r="AC81" s="98">
        <f t="shared" si="214"/>
        <v>8376059.2400000002</v>
      </c>
      <c r="AD81" s="98">
        <f t="shared" ref="AD81:AE81" si="215">AD95-AD88</f>
        <v>8815611.5500000007</v>
      </c>
      <c r="AE81" s="98">
        <f t="shared" si="215"/>
        <v>9395935.75</v>
      </c>
      <c r="AF81" s="98">
        <f t="shared" ref="AF81:AG81" si="216">AF95-AF88</f>
        <v>8668004.4299999997</v>
      </c>
      <c r="AG81" s="98">
        <f t="shared" si="216"/>
        <v>8495042.4400000013</v>
      </c>
      <c r="AH81" s="209">
        <f t="shared" ref="AH81:AI81" si="217">AH95-AH88</f>
        <v>6487610.0099999998</v>
      </c>
      <c r="AI81" s="209">
        <f t="shared" si="217"/>
        <v>5088018.38</v>
      </c>
      <c r="AJ81" s="196">
        <f t="shared" ref="AJ81:AK81" si="218">AJ95-AJ88</f>
        <v>7762671.0700000003</v>
      </c>
      <c r="AK81" s="327">
        <f t="shared" si="218"/>
        <v>6222269.1500000004</v>
      </c>
      <c r="AL81" s="327">
        <f t="shared" ref="AL81:AM81" si="219">AL95-AL88</f>
        <v>7264357.6600000001</v>
      </c>
      <c r="AM81" s="301">
        <f t="shared" si="219"/>
        <v>7867521.21</v>
      </c>
      <c r="AN81" s="301">
        <f t="shared" ref="AN81:AO81" si="220">AN95-AN88</f>
        <v>11882939.43</v>
      </c>
      <c r="AO81" s="301">
        <f t="shared" si="220"/>
        <v>6466891.6699999999</v>
      </c>
      <c r="AP81" s="301">
        <f t="shared" ref="AP81:AQ81" si="221">AP95-AP88</f>
        <v>6836603.6100000003</v>
      </c>
      <c r="AQ81" s="301">
        <f t="shared" si="221"/>
        <v>8016795.8600000003</v>
      </c>
      <c r="AR81" s="301">
        <f t="shared" ref="AR81:AS81" si="222">AR95-AR88</f>
        <v>10112421.07</v>
      </c>
      <c r="AS81" s="301">
        <f t="shared" si="222"/>
        <v>8340793.1500000004</v>
      </c>
      <c r="AT81" s="301">
        <f t="shared" ref="AT81:AU81" si="223">AT95-AT88</f>
        <v>5898883.8100000005</v>
      </c>
      <c r="AU81" s="301">
        <f t="shared" si="223"/>
        <v>-4660207.25</v>
      </c>
      <c r="AV81" s="301">
        <f t="shared" ref="AV81" si="224">AV95-AV88</f>
        <v>-2997977.6800000006</v>
      </c>
      <c r="AW81" s="35">
        <f t="shared" si="209"/>
        <v>-126522.61999999918</v>
      </c>
      <c r="AX81" s="100">
        <f t="shared" si="209"/>
        <v>1213888.3099999987</v>
      </c>
      <c r="AY81" s="100">
        <f t="shared" si="209"/>
        <v>1229880.04</v>
      </c>
      <c r="AZ81" s="100">
        <f t="shared" si="209"/>
        <v>1036438.0800000001</v>
      </c>
      <c r="BA81" s="100">
        <f t="shared" si="209"/>
        <v>2089055.6300000008</v>
      </c>
      <c r="BB81" s="100">
        <f t="shared" si="209"/>
        <v>1275061.1999999974</v>
      </c>
      <c r="BC81" s="100">
        <f t="shared" si="209"/>
        <v>322705.6500000013</v>
      </c>
      <c r="BD81" s="100">
        <f t="shared" si="209"/>
        <v>-1109951.7999999989</v>
      </c>
      <c r="BE81" s="100">
        <f t="shared" si="209"/>
        <v>2327785.9500000002</v>
      </c>
      <c r="BF81" s="100">
        <f t="shared" si="209"/>
        <v>-548874.94000000041</v>
      </c>
      <c r="BG81" s="100">
        <f t="shared" si="210"/>
        <v>-1068915.1700000018</v>
      </c>
      <c r="BH81" s="100">
        <f t="shared" si="210"/>
        <v>1016321.7000000002</v>
      </c>
      <c r="BI81" s="100">
        <f t="shared" si="210"/>
        <v>3094557.0400000019</v>
      </c>
      <c r="BJ81" s="100">
        <f t="shared" si="210"/>
        <v>765486.62000000011</v>
      </c>
      <c r="BK81" s="100">
        <f t="shared" si="210"/>
        <v>1201260.8600000003</v>
      </c>
      <c r="BL81" s="252">
        <f t="shared" si="210"/>
        <v>1733696.9500000002</v>
      </c>
      <c r="BM81" s="252">
        <f t="shared" si="210"/>
        <v>21467.160000000149</v>
      </c>
      <c r="BN81" s="252">
        <f t="shared" si="210"/>
        <v>-531418.00999999791</v>
      </c>
      <c r="BO81" s="252">
        <f t="shared" si="210"/>
        <v>1141598.6299999999</v>
      </c>
      <c r="BP81" s="265">
        <f t="shared" si="210"/>
        <v>726981.19999999925</v>
      </c>
      <c r="BQ81" s="265">
        <f t="shared" si="211"/>
        <v>-3675227.21</v>
      </c>
      <c r="BR81" s="265">
        <f t="shared" si="211"/>
        <v>-307285.37999999989</v>
      </c>
      <c r="BS81" s="265">
        <f t="shared" si="211"/>
        <v>-2937977.5999999996</v>
      </c>
      <c r="BT81" s="265">
        <f t="shared" si="211"/>
        <v>-1903992.6999999993</v>
      </c>
      <c r="BU81" s="265">
        <f t="shared" si="211"/>
        <v>-2701299.2800000021</v>
      </c>
      <c r="BV81" s="265">
        <f t="shared" si="211"/>
        <v>3273042.5600000005</v>
      </c>
      <c r="BW81" s="265">
        <f t="shared" si="211"/>
        <v>-1909167.5700000003</v>
      </c>
      <c r="BX81" s="265">
        <f t="shared" si="211"/>
        <v>-1979007.9400000004</v>
      </c>
      <c r="BY81" s="265">
        <f t="shared" si="211"/>
        <v>-1379139.8899999997</v>
      </c>
      <c r="BZ81" s="265">
        <f t="shared" si="211"/>
        <v>1444416.6400000006</v>
      </c>
      <c r="CA81" s="265">
        <f t="shared" si="211"/>
        <v>-154249.29000000097</v>
      </c>
      <c r="CB81" s="265">
        <f t="shared" si="211"/>
        <v>-588726.19999999925</v>
      </c>
      <c r="CC81" s="265">
        <f t="shared" si="211"/>
        <v>-9748225.629999999</v>
      </c>
      <c r="CD81" s="265">
        <f t="shared" si="211"/>
        <v>-10760648.75</v>
      </c>
      <c r="CE81" s="351"/>
      <c r="CF81" s="159" t="s">
        <v>212</v>
      </c>
    </row>
    <row r="82" spans="1:84" s="38" customFormat="1" x14ac:dyDescent="0.3">
      <c r="A82" s="147"/>
      <c r="B82" s="39" t="s">
        <v>39</v>
      </c>
      <c r="C82" s="97">
        <f>C96-C89</f>
        <v>30604744.07</v>
      </c>
      <c r="D82" s="98">
        <f t="shared" ref="D82:Y82" si="225">D96-D89</f>
        <v>26412619.059999999</v>
      </c>
      <c r="E82" s="98">
        <f t="shared" si="225"/>
        <v>26915432.43</v>
      </c>
      <c r="F82" s="98">
        <f t="shared" si="225"/>
        <v>22012185.489999998</v>
      </c>
      <c r="G82" s="98">
        <f t="shared" si="225"/>
        <v>26547786.100000001</v>
      </c>
      <c r="H82" s="98">
        <f t="shared" si="225"/>
        <v>27460755.68</v>
      </c>
      <c r="I82" s="98">
        <f t="shared" si="225"/>
        <v>24697892.519999996</v>
      </c>
      <c r="J82" s="98">
        <f t="shared" si="225"/>
        <v>23716141.399999999</v>
      </c>
      <c r="K82" s="98">
        <f t="shared" si="225"/>
        <v>20841733.289999999</v>
      </c>
      <c r="L82" s="99">
        <f t="shared" si="225"/>
        <v>26858746.829999998</v>
      </c>
      <c r="M82" s="98">
        <f t="shared" si="225"/>
        <v>32409109.249999996</v>
      </c>
      <c r="N82" s="181">
        <f t="shared" si="225"/>
        <v>28059163.310000002</v>
      </c>
      <c r="O82" s="181">
        <f t="shared" si="225"/>
        <v>28555041.350000001</v>
      </c>
      <c r="P82" s="181">
        <f t="shared" si="225"/>
        <v>25784750.100000001</v>
      </c>
      <c r="Q82" s="181">
        <f t="shared" si="225"/>
        <v>23569428.370000001</v>
      </c>
      <c r="R82" s="98">
        <f t="shared" si="225"/>
        <v>23438234.939999998</v>
      </c>
      <c r="S82" s="98">
        <f t="shared" si="225"/>
        <v>28243001.299999997</v>
      </c>
      <c r="T82" s="98">
        <f t="shared" si="225"/>
        <v>29944269.630000003</v>
      </c>
      <c r="U82" s="98">
        <f t="shared" si="225"/>
        <v>27289936.68</v>
      </c>
      <c r="V82" s="98">
        <f t="shared" si="225"/>
        <v>25877871.579999998</v>
      </c>
      <c r="W82" s="98">
        <f t="shared" si="225"/>
        <v>28812784.739999998</v>
      </c>
      <c r="X82" s="99">
        <f t="shared" si="225"/>
        <v>27771739.109999999</v>
      </c>
      <c r="Y82" s="98">
        <f t="shared" si="225"/>
        <v>29094514.670000002</v>
      </c>
      <c r="Z82" s="98">
        <f t="shared" ref="Z82:AA82" si="226">Z96-Z89</f>
        <v>29180150.609999999</v>
      </c>
      <c r="AA82" s="98">
        <f t="shared" si="226"/>
        <v>33662836.619999997</v>
      </c>
      <c r="AB82" s="98">
        <f t="shared" ref="AB82:AC82" si="227">AB96-AB89</f>
        <v>30694933.120000001</v>
      </c>
      <c r="AC82" s="98">
        <f t="shared" si="227"/>
        <v>26257302.5</v>
      </c>
      <c r="AD82" s="98">
        <f t="shared" ref="AD82:AE82" si="228">AD96-AD89</f>
        <v>30417951.920000002</v>
      </c>
      <c r="AE82" s="98">
        <f t="shared" si="228"/>
        <v>40565501.43</v>
      </c>
      <c r="AF82" s="98">
        <f t="shared" ref="AF82:AG82" si="229">AF96-AF89</f>
        <v>31563836.329999998</v>
      </c>
      <c r="AG82" s="98">
        <f t="shared" si="229"/>
        <v>32436314.289999999</v>
      </c>
      <c r="AH82" s="209">
        <f t="shared" ref="AH82:AI82" si="230">AH96-AH89</f>
        <v>26602332.920000002</v>
      </c>
      <c r="AI82" s="209">
        <f t="shared" si="230"/>
        <v>26407285.700000003</v>
      </c>
      <c r="AJ82" s="196">
        <f t="shared" ref="AJ82:AK82" si="231">AJ96-AJ89</f>
        <v>36774568.049999997</v>
      </c>
      <c r="AK82" s="327">
        <f t="shared" si="231"/>
        <v>35107932.960000001</v>
      </c>
      <c r="AL82" s="327">
        <f t="shared" ref="AL82:AM82" si="232">AL96-AL89</f>
        <v>38013870.539999999</v>
      </c>
      <c r="AM82" s="301">
        <f t="shared" si="232"/>
        <v>37457453.829999998</v>
      </c>
      <c r="AN82" s="301">
        <f t="shared" ref="AN82:AO82" si="233">AN96-AN89</f>
        <v>39457877.740000002</v>
      </c>
      <c r="AO82" s="301">
        <f t="shared" si="233"/>
        <v>26079363.670000002</v>
      </c>
      <c r="AP82" s="301">
        <f t="shared" ref="AP82:AQ82" si="234">AP96-AP89</f>
        <v>28929862.170000002</v>
      </c>
      <c r="AQ82" s="301">
        <f t="shared" si="234"/>
        <v>31400080.530000001</v>
      </c>
      <c r="AR82" s="301">
        <f t="shared" ref="AR82:AS82" si="235">AR96-AR89</f>
        <v>39327001.620000005</v>
      </c>
      <c r="AS82" s="301">
        <f t="shared" si="235"/>
        <v>37106081</v>
      </c>
      <c r="AT82" s="301">
        <f t="shared" ref="AT82:AU82" si="236">AT96-AT89</f>
        <v>26447522.640000001</v>
      </c>
      <c r="AU82" s="301">
        <f t="shared" si="236"/>
        <v>-6078186.6400000006</v>
      </c>
      <c r="AV82" s="301">
        <f t="shared" ref="AV82" si="237">AV96-AV89</f>
        <v>2050404.8999999985</v>
      </c>
      <c r="AW82" s="35">
        <f t="shared" si="209"/>
        <v>-2049702.7199999988</v>
      </c>
      <c r="AX82" s="100">
        <f t="shared" si="209"/>
        <v>-627868.95999999717</v>
      </c>
      <c r="AY82" s="100">
        <f t="shared" si="209"/>
        <v>-3346004.0599999987</v>
      </c>
      <c r="AZ82" s="100">
        <f t="shared" si="209"/>
        <v>1426049.4499999993</v>
      </c>
      <c r="BA82" s="100">
        <f t="shared" si="209"/>
        <v>1695215.1999999955</v>
      </c>
      <c r="BB82" s="100">
        <f t="shared" si="209"/>
        <v>2483513.950000003</v>
      </c>
      <c r="BC82" s="100">
        <f t="shared" si="209"/>
        <v>2592044.1600000039</v>
      </c>
      <c r="BD82" s="100">
        <f t="shared" si="209"/>
        <v>2161730.1799999997</v>
      </c>
      <c r="BE82" s="100">
        <f t="shared" si="209"/>
        <v>7971051.4499999993</v>
      </c>
      <c r="BF82" s="100">
        <f t="shared" si="209"/>
        <v>912992.28000000119</v>
      </c>
      <c r="BG82" s="100">
        <f t="shared" si="210"/>
        <v>-3314594.5799999945</v>
      </c>
      <c r="BH82" s="100">
        <f t="shared" si="210"/>
        <v>1120987.299999997</v>
      </c>
      <c r="BI82" s="100">
        <f t="shared" si="210"/>
        <v>5107795.2699999958</v>
      </c>
      <c r="BJ82" s="100">
        <f t="shared" si="210"/>
        <v>4910183.0199999996</v>
      </c>
      <c r="BK82" s="100">
        <f t="shared" si="210"/>
        <v>2687874.129999999</v>
      </c>
      <c r="BL82" s="252">
        <f t="shared" si="210"/>
        <v>6979716.9800000042</v>
      </c>
      <c r="BM82" s="252">
        <f t="shared" si="210"/>
        <v>12322500.130000003</v>
      </c>
      <c r="BN82" s="252">
        <f t="shared" si="210"/>
        <v>1619566.6999999955</v>
      </c>
      <c r="BO82" s="252">
        <f t="shared" si="210"/>
        <v>5146377.6099999994</v>
      </c>
      <c r="BP82" s="265">
        <f t="shared" si="210"/>
        <v>724461.34000000358</v>
      </c>
      <c r="BQ82" s="265">
        <f t="shared" si="211"/>
        <v>-2405499.0399999954</v>
      </c>
      <c r="BR82" s="265">
        <f t="shared" si="211"/>
        <v>9002828.9399999976</v>
      </c>
      <c r="BS82" s="265">
        <f t="shared" si="211"/>
        <v>6013418.2899999991</v>
      </c>
      <c r="BT82" s="265">
        <f t="shared" si="211"/>
        <v>8833719.9299999997</v>
      </c>
      <c r="BU82" s="265">
        <f t="shared" si="211"/>
        <v>3794617.2100000009</v>
      </c>
      <c r="BV82" s="265">
        <f t="shared" si="211"/>
        <v>8762944.620000001</v>
      </c>
      <c r="BW82" s="265">
        <f t="shared" si="211"/>
        <v>-177938.82999999821</v>
      </c>
      <c r="BX82" s="265">
        <f t="shared" si="211"/>
        <v>-1488089.75</v>
      </c>
      <c r="BY82" s="265">
        <f t="shared" si="211"/>
        <v>-9165420.8999999985</v>
      </c>
      <c r="BZ82" s="265">
        <f t="shared" si="211"/>
        <v>7763165.2900000066</v>
      </c>
      <c r="CA82" s="265">
        <f t="shared" si="211"/>
        <v>4669766.7100000009</v>
      </c>
      <c r="CB82" s="265">
        <f t="shared" si="211"/>
        <v>-154810.28000000119</v>
      </c>
      <c r="CC82" s="265">
        <f t="shared" si="211"/>
        <v>-32485472.340000004</v>
      </c>
      <c r="CD82" s="265">
        <f t="shared" si="211"/>
        <v>-34724163.149999999</v>
      </c>
      <c r="CE82" s="351"/>
      <c r="CF82" s="159" t="s">
        <v>212</v>
      </c>
    </row>
    <row r="83" spans="1:84" s="38" customFormat="1" x14ac:dyDescent="0.3">
      <c r="A83" s="147"/>
      <c r="B83" s="39" t="s">
        <v>40</v>
      </c>
      <c r="C83" s="97">
        <f>C97-C90</f>
        <v>25899689.530000001</v>
      </c>
      <c r="D83" s="98">
        <f t="shared" ref="D83:Y83" si="238">D97-D90</f>
        <v>22557977.519999996</v>
      </c>
      <c r="E83" s="98">
        <f t="shared" si="238"/>
        <v>20691613.41</v>
      </c>
      <c r="F83" s="98">
        <f t="shared" si="238"/>
        <v>19815708.329999998</v>
      </c>
      <c r="G83" s="98">
        <f t="shared" si="238"/>
        <v>22499867.420000002</v>
      </c>
      <c r="H83" s="98">
        <f t="shared" si="238"/>
        <v>22065882.43</v>
      </c>
      <c r="I83" s="98">
        <f t="shared" si="238"/>
        <v>22509027.329999998</v>
      </c>
      <c r="J83" s="98">
        <f t="shared" si="238"/>
        <v>20896548.969999999</v>
      </c>
      <c r="K83" s="98">
        <f t="shared" si="238"/>
        <v>16978452.75</v>
      </c>
      <c r="L83" s="99">
        <f t="shared" si="238"/>
        <v>21546458.369999997</v>
      </c>
      <c r="M83" s="98">
        <f t="shared" si="238"/>
        <v>27315881.259999998</v>
      </c>
      <c r="N83" s="181">
        <f t="shared" si="238"/>
        <v>24146056.149999999</v>
      </c>
      <c r="O83" s="181">
        <f t="shared" si="238"/>
        <v>25558591.320000004</v>
      </c>
      <c r="P83" s="181">
        <f t="shared" si="238"/>
        <v>21112195.220000003</v>
      </c>
      <c r="Q83" s="181">
        <f t="shared" si="238"/>
        <v>20820638.039999999</v>
      </c>
      <c r="R83" s="98">
        <f t="shared" si="238"/>
        <v>19621130.369999997</v>
      </c>
      <c r="S83" s="98">
        <f t="shared" si="238"/>
        <v>32085874.5</v>
      </c>
      <c r="T83" s="98">
        <f t="shared" si="238"/>
        <v>40279313.480000004</v>
      </c>
      <c r="U83" s="98">
        <f t="shared" si="238"/>
        <v>30150561.129999999</v>
      </c>
      <c r="V83" s="98">
        <f t="shared" si="238"/>
        <v>26203952.759999998</v>
      </c>
      <c r="W83" s="98">
        <f t="shared" si="238"/>
        <v>33171239.82</v>
      </c>
      <c r="X83" s="99">
        <f t="shared" si="238"/>
        <v>24225303.009999998</v>
      </c>
      <c r="Y83" s="98">
        <f t="shared" si="238"/>
        <v>25227753.350000001</v>
      </c>
      <c r="Z83" s="98">
        <f t="shared" ref="Z83:AA83" si="239">Z97-Z90</f>
        <v>27357719.879999999</v>
      </c>
      <c r="AA83" s="98">
        <f t="shared" si="239"/>
        <v>27962052.050000001</v>
      </c>
      <c r="AB83" s="98">
        <f t="shared" ref="AB83:AC83" si="240">AB97-AB90</f>
        <v>30442191.790000003</v>
      </c>
      <c r="AC83" s="98">
        <f t="shared" si="240"/>
        <v>23700157.900000006</v>
      </c>
      <c r="AD83" s="98">
        <f t="shared" ref="AD83:AE83" si="241">AD97-AD90</f>
        <v>29274684</v>
      </c>
      <c r="AE83" s="98">
        <f t="shared" si="241"/>
        <v>27432957.82</v>
      </c>
      <c r="AF83" s="98">
        <f t="shared" ref="AF83:AG83" si="242">AF97-AF90</f>
        <v>27470924.469999999</v>
      </c>
      <c r="AG83" s="98">
        <f t="shared" si="242"/>
        <v>27129582.600000001</v>
      </c>
      <c r="AH83" s="209">
        <f t="shared" ref="AH83:AI83" si="243">AH97-AH90</f>
        <v>25815915.91</v>
      </c>
      <c r="AI83" s="209">
        <f t="shared" si="243"/>
        <v>26501158.140000001</v>
      </c>
      <c r="AJ83" s="196">
        <f t="shared" ref="AJ83:AK83" si="244">AJ97-AJ90</f>
        <v>25760665.309999999</v>
      </c>
      <c r="AK83" s="327">
        <f t="shared" si="244"/>
        <v>30104801.359999999</v>
      </c>
      <c r="AL83" s="327">
        <f t="shared" ref="AL83:AM83" si="245">AL97-AL90</f>
        <v>33294504.289999999</v>
      </c>
      <c r="AM83" s="301">
        <f t="shared" si="245"/>
        <v>34547166.299999997</v>
      </c>
      <c r="AN83" s="301">
        <f t="shared" ref="AN83:AO83" si="246">AN97-AN90</f>
        <v>40772624.490000002</v>
      </c>
      <c r="AO83" s="301">
        <f t="shared" si="246"/>
        <v>24556913.68</v>
      </c>
      <c r="AP83" s="301">
        <f t="shared" ref="AP83:AQ83" si="247">AP97-AP90</f>
        <v>27939912.09</v>
      </c>
      <c r="AQ83" s="301">
        <f t="shared" si="247"/>
        <v>27046502.59</v>
      </c>
      <c r="AR83" s="301">
        <f t="shared" ref="AR83:AS83" si="248">AR97-AR90</f>
        <v>35289547.780000001</v>
      </c>
      <c r="AS83" s="301">
        <f t="shared" si="248"/>
        <v>38376628.289999999</v>
      </c>
      <c r="AT83" s="301">
        <f t="shared" ref="AT83:AU83" si="249">AT97-AT90</f>
        <v>30582904.57</v>
      </c>
      <c r="AU83" s="301">
        <f t="shared" si="249"/>
        <v>-8152918.8100000005</v>
      </c>
      <c r="AV83" s="301">
        <f t="shared" ref="AV83" si="250">AV97-AV90</f>
        <v>-4605418.09</v>
      </c>
      <c r="AW83" s="35">
        <f t="shared" si="209"/>
        <v>-341098.20999999717</v>
      </c>
      <c r="AX83" s="100">
        <f t="shared" si="209"/>
        <v>-1445782.2999999933</v>
      </c>
      <c r="AY83" s="100">
        <f t="shared" si="209"/>
        <v>129024.62999999896</v>
      </c>
      <c r="AZ83" s="100">
        <f t="shared" si="209"/>
        <v>-194577.96000000089</v>
      </c>
      <c r="BA83" s="100">
        <f t="shared" si="209"/>
        <v>9586007.0799999982</v>
      </c>
      <c r="BB83" s="100">
        <f t="shared" si="209"/>
        <v>18213431.050000004</v>
      </c>
      <c r="BC83" s="100">
        <f t="shared" si="209"/>
        <v>7641533.8000000007</v>
      </c>
      <c r="BD83" s="100">
        <f t="shared" si="209"/>
        <v>5307403.7899999991</v>
      </c>
      <c r="BE83" s="100">
        <f t="shared" si="209"/>
        <v>16192787.07</v>
      </c>
      <c r="BF83" s="100">
        <f t="shared" si="209"/>
        <v>2678844.6400000006</v>
      </c>
      <c r="BG83" s="100">
        <f t="shared" si="210"/>
        <v>-2088127.9099999964</v>
      </c>
      <c r="BH83" s="100">
        <f t="shared" si="210"/>
        <v>3211663.7300000004</v>
      </c>
      <c r="BI83" s="100">
        <f t="shared" si="210"/>
        <v>2403460.7299999967</v>
      </c>
      <c r="BJ83" s="100">
        <f t="shared" si="210"/>
        <v>9329996.5700000003</v>
      </c>
      <c r="BK83" s="100">
        <f t="shared" si="210"/>
        <v>2879519.8600000069</v>
      </c>
      <c r="BL83" s="252">
        <f t="shared" si="210"/>
        <v>9653553.6300000027</v>
      </c>
      <c r="BM83" s="252">
        <f t="shared" si="210"/>
        <v>-4652916.68</v>
      </c>
      <c r="BN83" s="252">
        <f t="shared" si="210"/>
        <v>-12808389.010000005</v>
      </c>
      <c r="BO83" s="252">
        <f t="shared" si="210"/>
        <v>-3020978.5299999975</v>
      </c>
      <c r="BP83" s="265">
        <f t="shared" si="210"/>
        <v>-388036.84999999776</v>
      </c>
      <c r="BQ83" s="265">
        <f t="shared" si="211"/>
        <v>-6670081.6799999997</v>
      </c>
      <c r="BR83" s="265">
        <f t="shared" si="211"/>
        <v>1535362.3000000007</v>
      </c>
      <c r="BS83" s="265">
        <f t="shared" si="211"/>
        <v>4877048.0099999979</v>
      </c>
      <c r="BT83" s="265">
        <f t="shared" si="211"/>
        <v>5936784.4100000001</v>
      </c>
      <c r="BU83" s="265">
        <f t="shared" si="211"/>
        <v>6585114.2499999963</v>
      </c>
      <c r="BV83" s="265">
        <f t="shared" si="211"/>
        <v>10330432.699999999</v>
      </c>
      <c r="BW83" s="265">
        <f t="shared" si="211"/>
        <v>856755.77999999374</v>
      </c>
      <c r="BX83" s="265">
        <f t="shared" si="211"/>
        <v>-1334771.9100000001</v>
      </c>
      <c r="BY83" s="265">
        <f t="shared" si="211"/>
        <v>-386455.23000000045</v>
      </c>
      <c r="BZ83" s="265">
        <f t="shared" si="211"/>
        <v>7818623.3100000024</v>
      </c>
      <c r="CA83" s="265">
        <f t="shared" si="211"/>
        <v>11247045.689999998</v>
      </c>
      <c r="CB83" s="265">
        <f t="shared" si="211"/>
        <v>4766988.66</v>
      </c>
      <c r="CC83" s="265">
        <f t="shared" si="211"/>
        <v>-34654076.950000003</v>
      </c>
      <c r="CD83" s="265">
        <f t="shared" si="211"/>
        <v>-30366083.399999999</v>
      </c>
      <c r="CE83" s="351"/>
      <c r="CF83" s="159" t="s">
        <v>212</v>
      </c>
    </row>
    <row r="84" spans="1:84" s="38" customFormat="1" x14ac:dyDescent="0.3">
      <c r="A84" s="147"/>
      <c r="B84" s="39" t="s">
        <v>41</v>
      </c>
      <c r="C84" s="97">
        <f>C98-C91</f>
        <v>36871172.5</v>
      </c>
      <c r="D84" s="98">
        <f t="shared" ref="D84:Y84" si="251">D98-D91</f>
        <v>34735103.399999999</v>
      </c>
      <c r="E84" s="98">
        <f t="shared" si="251"/>
        <v>31492374.209999997</v>
      </c>
      <c r="F84" s="98">
        <f t="shared" si="251"/>
        <v>32263519.409999996</v>
      </c>
      <c r="G84" s="98">
        <f t="shared" si="251"/>
        <v>35586711.120000005</v>
      </c>
      <c r="H84" s="98">
        <f t="shared" si="251"/>
        <v>34756620.660000004</v>
      </c>
      <c r="I84" s="98">
        <f t="shared" si="251"/>
        <v>35427646.019999996</v>
      </c>
      <c r="J84" s="98">
        <f t="shared" si="251"/>
        <v>36701237.079999998</v>
      </c>
      <c r="K84" s="98">
        <f t="shared" si="251"/>
        <v>29440540.180000003</v>
      </c>
      <c r="L84" s="99">
        <f t="shared" si="251"/>
        <v>35365983.640000001</v>
      </c>
      <c r="M84" s="98">
        <f t="shared" si="251"/>
        <v>40593965.399999999</v>
      </c>
      <c r="N84" s="181">
        <f t="shared" si="251"/>
        <v>34724420.060000002</v>
      </c>
      <c r="O84" s="181">
        <f t="shared" si="251"/>
        <v>36140945.099999994</v>
      </c>
      <c r="P84" s="181">
        <f t="shared" si="251"/>
        <v>33689435.200000003</v>
      </c>
      <c r="Q84" s="181">
        <f t="shared" si="251"/>
        <v>32065586.720000006</v>
      </c>
      <c r="R84" s="98">
        <f t="shared" si="251"/>
        <v>32923820.039999995</v>
      </c>
      <c r="S84" s="98">
        <f t="shared" si="251"/>
        <v>35109191.740000002</v>
      </c>
      <c r="T84" s="98">
        <f t="shared" si="251"/>
        <v>38793096.980000004</v>
      </c>
      <c r="U84" s="98">
        <f t="shared" si="251"/>
        <v>37946727.060000002</v>
      </c>
      <c r="V84" s="98">
        <f t="shared" si="251"/>
        <v>46364937.909999996</v>
      </c>
      <c r="W84" s="98">
        <f t="shared" si="251"/>
        <v>41422886.230000004</v>
      </c>
      <c r="X84" s="99">
        <f t="shared" si="251"/>
        <v>33921519.560000002</v>
      </c>
      <c r="Y84" s="98">
        <f t="shared" si="251"/>
        <v>39448677.369999997</v>
      </c>
      <c r="Z84" s="98">
        <f t="shared" ref="Z84:AA84" si="252">Z98-Z91</f>
        <v>39469016.18</v>
      </c>
      <c r="AA84" s="98">
        <f t="shared" si="252"/>
        <v>41799174.260000005</v>
      </c>
      <c r="AB84" s="98">
        <f t="shared" ref="AB84:AC84" si="253">AB98-AB91</f>
        <v>37956437.289999999</v>
      </c>
      <c r="AC84" s="98">
        <f t="shared" si="253"/>
        <v>34966641.969999999</v>
      </c>
      <c r="AD84" s="98">
        <f t="shared" ref="AD84:AE84" si="254">AD98-AD91</f>
        <v>38225873.209999993</v>
      </c>
      <c r="AE84" s="98">
        <f t="shared" si="254"/>
        <v>39525020.620000005</v>
      </c>
      <c r="AF84" s="98">
        <f t="shared" ref="AF84:AG84" si="255">AF98-AF91</f>
        <v>39619717.730000004</v>
      </c>
      <c r="AG84" s="98">
        <f t="shared" si="255"/>
        <v>42971893.560000002</v>
      </c>
      <c r="AH84" s="209">
        <f t="shared" ref="AH84:AI84" si="256">AH98-AH91</f>
        <v>42600650.93</v>
      </c>
      <c r="AI84" s="209">
        <f t="shared" si="256"/>
        <v>38336612.43</v>
      </c>
      <c r="AJ84" s="196">
        <f t="shared" ref="AJ84:AK84" si="257">AJ98-AJ91</f>
        <v>40702827.380000003</v>
      </c>
      <c r="AK84" s="327">
        <f t="shared" si="257"/>
        <v>44349289.140000001</v>
      </c>
      <c r="AL84" s="327">
        <f t="shared" ref="AL84:AM84" si="258">AL98-AL91</f>
        <v>45299312.989999995</v>
      </c>
      <c r="AM84" s="301">
        <f t="shared" si="258"/>
        <v>46733111.920000002</v>
      </c>
      <c r="AN84" s="301">
        <f t="shared" ref="AN84:AO84" si="259">AN98-AN91</f>
        <v>59144407.57</v>
      </c>
      <c r="AO84" s="301">
        <f t="shared" si="259"/>
        <v>30868935.850000001</v>
      </c>
      <c r="AP84" s="301">
        <f t="shared" ref="AP84:AQ84" si="260">AP98-AP91</f>
        <v>38844543.359999999</v>
      </c>
      <c r="AQ84" s="301">
        <f t="shared" si="260"/>
        <v>37742855.07</v>
      </c>
      <c r="AR84" s="301">
        <f t="shared" ref="AR84:AS84" si="261">AR98-AR91</f>
        <v>50396943.629999995</v>
      </c>
      <c r="AS84" s="301">
        <f t="shared" si="261"/>
        <v>52443212.32</v>
      </c>
      <c r="AT84" s="301">
        <f t="shared" ref="AT84:AU84" si="262">AT98-AT91</f>
        <v>37283767.090000004</v>
      </c>
      <c r="AU84" s="301">
        <f t="shared" si="262"/>
        <v>-17548694.830000002</v>
      </c>
      <c r="AV84" s="301">
        <f t="shared" ref="AV84" si="263">AV98-AV91</f>
        <v>-13054801.16</v>
      </c>
      <c r="AW84" s="35">
        <f t="shared" si="209"/>
        <v>-730227.40000000596</v>
      </c>
      <c r="AX84" s="100">
        <f t="shared" si="209"/>
        <v>-1045668.1999999955</v>
      </c>
      <c r="AY84" s="100">
        <f t="shared" si="209"/>
        <v>573212.51000000909</v>
      </c>
      <c r="AZ84" s="100">
        <f t="shared" si="209"/>
        <v>660300.62999999896</v>
      </c>
      <c r="BA84" s="100">
        <f t="shared" si="209"/>
        <v>-477519.38000000268</v>
      </c>
      <c r="BB84" s="100">
        <f t="shared" si="209"/>
        <v>4036476.3200000003</v>
      </c>
      <c r="BC84" s="100">
        <f t="shared" si="209"/>
        <v>2519081.0400000066</v>
      </c>
      <c r="BD84" s="100">
        <f t="shared" si="209"/>
        <v>9663700.8299999982</v>
      </c>
      <c r="BE84" s="100">
        <f t="shared" si="209"/>
        <v>11982346.050000001</v>
      </c>
      <c r="BF84" s="100">
        <f t="shared" si="209"/>
        <v>-1444464.0799999982</v>
      </c>
      <c r="BG84" s="100">
        <f t="shared" si="210"/>
        <v>-1145288.0300000012</v>
      </c>
      <c r="BH84" s="100">
        <f t="shared" si="210"/>
        <v>4744596.1199999973</v>
      </c>
      <c r="BI84" s="100">
        <f t="shared" si="210"/>
        <v>5658229.1600000113</v>
      </c>
      <c r="BJ84" s="100">
        <f t="shared" si="210"/>
        <v>4267002.0899999961</v>
      </c>
      <c r="BK84" s="100">
        <f t="shared" si="210"/>
        <v>2901055.2499999925</v>
      </c>
      <c r="BL84" s="252">
        <f t="shared" si="210"/>
        <v>5302053.1699999981</v>
      </c>
      <c r="BM84" s="252">
        <f t="shared" si="210"/>
        <v>4415828.8800000027</v>
      </c>
      <c r="BN84" s="252">
        <f t="shared" si="210"/>
        <v>826620.75</v>
      </c>
      <c r="BO84" s="252">
        <f t="shared" si="210"/>
        <v>5025166.5</v>
      </c>
      <c r="BP84" s="265">
        <f t="shared" si="210"/>
        <v>-3764286.9799999967</v>
      </c>
      <c r="BQ84" s="265">
        <f t="shared" si="211"/>
        <v>-3086273.8000000045</v>
      </c>
      <c r="BR84" s="265">
        <f t="shared" si="211"/>
        <v>6781307.8200000003</v>
      </c>
      <c r="BS84" s="265">
        <f t="shared" si="211"/>
        <v>4900611.7700000033</v>
      </c>
      <c r="BT84" s="265">
        <f t="shared" si="211"/>
        <v>5830296.8099999949</v>
      </c>
      <c r="BU84" s="265">
        <f t="shared" si="211"/>
        <v>4933937.6599999964</v>
      </c>
      <c r="BV84" s="265">
        <f t="shared" si="211"/>
        <v>21187970.280000001</v>
      </c>
      <c r="BW84" s="265">
        <f t="shared" si="211"/>
        <v>-4097706.1199999973</v>
      </c>
      <c r="BX84" s="265">
        <f t="shared" si="211"/>
        <v>618670.15000000596</v>
      </c>
      <c r="BY84" s="265">
        <f t="shared" si="211"/>
        <v>-1782165.5500000045</v>
      </c>
      <c r="BZ84" s="265">
        <f t="shared" si="211"/>
        <v>10777225.899999991</v>
      </c>
      <c r="CA84" s="265">
        <f t="shared" si="211"/>
        <v>9471318.7599999979</v>
      </c>
      <c r="CB84" s="265">
        <f t="shared" si="211"/>
        <v>-5316883.8399999961</v>
      </c>
      <c r="CC84" s="265">
        <f t="shared" si="211"/>
        <v>-55885307.260000005</v>
      </c>
      <c r="CD84" s="265">
        <f t="shared" si="211"/>
        <v>-53757628.540000007</v>
      </c>
      <c r="CE84" s="351"/>
      <c r="CF84" s="159" t="s">
        <v>212</v>
      </c>
    </row>
    <row r="85" spans="1:84" s="131" customFormat="1" x14ac:dyDescent="0.3">
      <c r="A85" s="148"/>
      <c r="B85" s="39" t="s">
        <v>42</v>
      </c>
      <c r="C85" s="132">
        <f>SUM(C80:C84)</f>
        <v>202631036.38</v>
      </c>
      <c r="D85" s="133">
        <f t="shared" ref="D85:P85" si="264">SUM(D80:D84)</f>
        <v>176002486.79999998</v>
      </c>
      <c r="E85" s="133">
        <f t="shared" si="264"/>
        <v>165879265.75</v>
      </c>
      <c r="F85" s="133">
        <f t="shared" si="264"/>
        <v>160323371.69</v>
      </c>
      <c r="G85" s="133">
        <f t="shared" si="264"/>
        <v>204951583.65999997</v>
      </c>
      <c r="H85" s="133">
        <f t="shared" si="264"/>
        <v>214520169.53999999</v>
      </c>
      <c r="I85" s="133">
        <f t="shared" si="264"/>
        <v>190226145.38999999</v>
      </c>
      <c r="J85" s="133">
        <f t="shared" si="264"/>
        <v>177901188.68000001</v>
      </c>
      <c r="K85" s="133">
        <f t="shared" si="264"/>
        <v>157482645.64000002</v>
      </c>
      <c r="L85" s="135">
        <f t="shared" si="264"/>
        <v>207949681.31999999</v>
      </c>
      <c r="M85" s="133">
        <f t="shared" si="264"/>
        <v>248954316.47</v>
      </c>
      <c r="N85" s="182">
        <f t="shared" si="264"/>
        <v>208021035.67000002</v>
      </c>
      <c r="O85" s="182">
        <f t="shared" si="264"/>
        <v>210509261.17999998</v>
      </c>
      <c r="P85" s="182">
        <f t="shared" si="264"/>
        <v>200416887.24000001</v>
      </c>
      <c r="Q85" s="182">
        <f t="shared" ref="Q85:R85" si="265">SUM(Q80:Q84)</f>
        <v>186334133.59999999</v>
      </c>
      <c r="R85" s="133">
        <f t="shared" si="265"/>
        <v>188535634.45999998</v>
      </c>
      <c r="S85" s="133">
        <f t="shared" ref="S85:T85" si="266">SUM(S80:S84)</f>
        <v>248196139.93000001</v>
      </c>
      <c r="T85" s="133">
        <f t="shared" si="266"/>
        <v>275584290.87</v>
      </c>
      <c r="U85" s="133">
        <f t="shared" ref="U85:V85" si="267">SUM(U80:U84)</f>
        <v>225540946.51999998</v>
      </c>
      <c r="V85" s="133">
        <f t="shared" si="267"/>
        <v>199823852.40000001</v>
      </c>
      <c r="W85" s="133">
        <f t="shared" ref="W85:X85" si="268">SUM(W80:W84)</f>
        <v>245159051.56</v>
      </c>
      <c r="X85" s="135">
        <f t="shared" si="268"/>
        <v>213046713.70999998</v>
      </c>
      <c r="Y85" s="133">
        <f t="shared" ref="Y85:Z85" si="269">SUM(Y80:Y84)</f>
        <v>235469190.14000002</v>
      </c>
      <c r="Z85" s="133">
        <f t="shared" si="269"/>
        <v>226188484.75</v>
      </c>
      <c r="AA85" s="133">
        <f t="shared" ref="AA85:AB85" si="270">SUM(AA80:AA84)</f>
        <v>245073292.27000004</v>
      </c>
      <c r="AB85" s="133">
        <f t="shared" si="270"/>
        <v>215718325.79999998</v>
      </c>
      <c r="AC85" s="133">
        <f t="shared" ref="AC85:AD85" si="271">SUM(AC80:AC84)</f>
        <v>190162889.01000002</v>
      </c>
      <c r="AD85" s="133">
        <f t="shared" si="271"/>
        <v>218837133.69999999</v>
      </c>
      <c r="AE85" s="133">
        <f t="shared" ref="AE85:AF85" si="272">SUM(AE80:AE84)</f>
        <v>249313779.62</v>
      </c>
      <c r="AF85" s="133">
        <f t="shared" si="272"/>
        <v>242123367.61000001</v>
      </c>
      <c r="AG85" s="133">
        <f t="shared" ref="AG85:AH85" si="273">SUM(AG80:AG84)</f>
        <v>250273024.96999997</v>
      </c>
      <c r="AH85" s="285">
        <f t="shared" si="273"/>
        <v>201013037.02000001</v>
      </c>
      <c r="AI85" s="285">
        <f t="shared" ref="AI85:AJ85" si="274">SUM(AI80:AI84)</f>
        <v>197672746.53</v>
      </c>
      <c r="AJ85" s="262">
        <f t="shared" si="274"/>
        <v>242338829.65999997</v>
      </c>
      <c r="AK85" s="328">
        <f t="shared" ref="AK85:AL85" si="275">SUM(AK80:AK84)</f>
        <v>257251844.58999997</v>
      </c>
      <c r="AL85" s="328">
        <f t="shared" si="275"/>
        <v>263121563.28999996</v>
      </c>
      <c r="AM85" s="302">
        <f t="shared" ref="AM85:AN85" si="276">SUM(AM80:AM84)</f>
        <v>260068561.42000002</v>
      </c>
      <c r="AN85" s="302">
        <f t="shared" si="276"/>
        <v>285883786.60000002</v>
      </c>
      <c r="AO85" s="302">
        <f t="shared" ref="AO85" si="277">SUM(AO80:AO84)</f>
        <v>180047973.33000001</v>
      </c>
      <c r="AP85" s="302">
        <f t="shared" ref="AP85:AQ85" si="278">SUM(AP80:AP84)</f>
        <v>213757916.45999998</v>
      </c>
      <c r="AQ85" s="302">
        <f t="shared" si="278"/>
        <v>236044420.66</v>
      </c>
      <c r="AR85" s="302">
        <f t="shared" ref="AR85" si="279">SUM(AR80:AR84)</f>
        <v>305062104.39999998</v>
      </c>
      <c r="AS85" s="302">
        <f t="shared" ref="AS85" si="280">SUM(AS80:AS84)</f>
        <v>273544927.67000002</v>
      </c>
      <c r="AT85" s="302">
        <f t="shared" ref="AT85:AU85" si="281">SUM(AT80:AT84)</f>
        <v>190390727.01000002</v>
      </c>
      <c r="AU85" s="302">
        <f t="shared" si="281"/>
        <v>-58554787.650000006</v>
      </c>
      <c r="AV85" s="302">
        <f t="shared" ref="AV85" si="282">SUM(AV80:AV84)</f>
        <v>-12681602.549999997</v>
      </c>
      <c r="AW85" s="134">
        <f t="shared" si="176"/>
        <v>7878224.799999984</v>
      </c>
      <c r="AX85" s="136">
        <f t="shared" ref="AX85:AZ85" si="283">SUM(AX80:AX84)</f>
        <v>24414400.440000016</v>
      </c>
      <c r="AY85" s="136">
        <f t="shared" si="283"/>
        <v>20454867.850000013</v>
      </c>
      <c r="AZ85" s="136">
        <f t="shared" si="283"/>
        <v>28212262.769999988</v>
      </c>
      <c r="BA85" s="136">
        <f t="shared" ref="BA85" si="284">SUM(BA80:BA84)</f>
        <v>43244556.270000018</v>
      </c>
      <c r="BB85" s="136">
        <f t="shared" ref="BB85:BJ85" si="285">SUM(BB80:BB84)</f>
        <v>61064121.330000006</v>
      </c>
      <c r="BC85" s="136">
        <f t="shared" si="285"/>
        <v>35314801.130000018</v>
      </c>
      <c r="BD85" s="136">
        <f t="shared" si="285"/>
        <v>21922663.720000014</v>
      </c>
      <c r="BE85" s="136">
        <f t="shared" si="285"/>
        <v>87676405.920000002</v>
      </c>
      <c r="BF85" s="136">
        <f t="shared" si="285"/>
        <v>5097032.3899999978</v>
      </c>
      <c r="BG85" s="136">
        <f t="shared" si="285"/>
        <v>-13485126.32999998</v>
      </c>
      <c r="BH85" s="136">
        <f t="shared" si="285"/>
        <v>18167449.079999983</v>
      </c>
      <c r="BI85" s="136">
        <f t="shared" si="285"/>
        <v>34564031.090000033</v>
      </c>
      <c r="BJ85" s="136">
        <f t="shared" si="285"/>
        <v>15301438.560000002</v>
      </c>
      <c r="BK85" s="136">
        <f t="shared" ref="BK85:BL85" si="286">SUM(BK80:BK84)</f>
        <v>3828755.4100000011</v>
      </c>
      <c r="BL85" s="253">
        <f t="shared" si="286"/>
        <v>30301499.240000024</v>
      </c>
      <c r="BM85" s="253">
        <f t="shared" ref="BM85:BN85" si="287">SUM(BM80:BM84)</f>
        <v>1117639.6899999939</v>
      </c>
      <c r="BN85" s="253">
        <f t="shared" si="287"/>
        <v>-33460923.260000005</v>
      </c>
      <c r="BO85" s="253">
        <f t="shared" ref="BO85:BP85" si="288">SUM(BO80:BO84)</f>
        <v>24732078.449999996</v>
      </c>
      <c r="BP85" s="278">
        <f t="shared" si="288"/>
        <v>1189184.6200000048</v>
      </c>
      <c r="BQ85" s="278">
        <f t="shared" ref="BQ85:BS85" si="289">SUM(BQ80:BQ84)</f>
        <v>-47486305.030000001</v>
      </c>
      <c r="BR85" s="278">
        <f t="shared" si="289"/>
        <v>29292115.949999996</v>
      </c>
      <c r="BS85" s="278">
        <f t="shared" si="289"/>
        <v>21782654.449999988</v>
      </c>
      <c r="BT85" s="278">
        <f t="shared" ref="BT85:BU85" si="290">SUM(BT80:BT84)</f>
        <v>36933078.539999999</v>
      </c>
      <c r="BU85" s="278">
        <f t="shared" si="290"/>
        <v>14995269.149999965</v>
      </c>
      <c r="BV85" s="278">
        <f t="shared" ref="BV85" si="291">SUM(BV80:BV84)</f>
        <v>70165460.800000012</v>
      </c>
      <c r="BW85" s="278">
        <f t="shared" ref="BW85" si="292">SUM(BW80:BW84)</f>
        <v>-10114915.68</v>
      </c>
      <c r="BX85" s="278">
        <f t="shared" ref="BX85" si="293">SUM(BX80:BX84)</f>
        <v>-5079217.2400000161</v>
      </c>
      <c r="BY85" s="278">
        <f t="shared" ref="BY85" si="294">SUM(BY80:BY84)</f>
        <v>-13269358.960000005</v>
      </c>
      <c r="BZ85" s="278">
        <f t="shared" ref="BZ85" si="295">SUM(BZ80:BZ84)</f>
        <v>62938736.790000007</v>
      </c>
      <c r="CA85" s="278">
        <f t="shared" ref="CA85" si="296">SUM(CA80:CA84)</f>
        <v>23271902.70000001</v>
      </c>
      <c r="CB85" s="278">
        <f t="shared" ref="CB85:CD85" si="297">SUM(CB80:CB84)</f>
        <v>-10622310.00999999</v>
      </c>
      <c r="CC85" s="278">
        <f t="shared" ref="CC85:CD85" si="298">SUM(CC80:CC84)</f>
        <v>-256227534.18000001</v>
      </c>
      <c r="CD85" s="278">
        <f t="shared" si="298"/>
        <v>-255020432.21000004</v>
      </c>
      <c r="CE85" s="352"/>
      <c r="CF85" s="134">
        <f t="shared" si="176"/>
        <v>0</v>
      </c>
    </row>
    <row r="86" spans="1:84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183"/>
      <c r="O86" s="48"/>
      <c r="P86" s="183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61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276"/>
      <c r="CE86" s="351"/>
      <c r="CF86" s="50"/>
    </row>
    <row r="87" spans="1:84" s="38" customFormat="1" x14ac:dyDescent="0.3">
      <c r="A87" s="147"/>
      <c r="B87" s="39" t="s">
        <v>37</v>
      </c>
      <c r="C87" s="97">
        <v>34960633.659999996</v>
      </c>
      <c r="D87" s="98">
        <v>27856527.370000001</v>
      </c>
      <c r="E87" s="98">
        <v>26382172.050000001</v>
      </c>
      <c r="F87" s="98">
        <v>25714573.359999999</v>
      </c>
      <c r="G87" s="98">
        <v>39873212.829999998</v>
      </c>
      <c r="H87" s="98">
        <v>42435861.300000004</v>
      </c>
      <c r="I87" s="98">
        <v>32351311.100000001</v>
      </c>
      <c r="J87" s="98">
        <v>26521988.09</v>
      </c>
      <c r="K87" s="98">
        <v>24049320.990000002</v>
      </c>
      <c r="L87" s="99">
        <v>33805853.899999999</v>
      </c>
      <c r="M87" s="98">
        <v>41356133.489999995</v>
      </c>
      <c r="N87" s="181">
        <v>32425251.850000001</v>
      </c>
      <c r="O87" s="166">
        <v>34643978.670000002</v>
      </c>
      <c r="P87" s="181">
        <v>33406933.469999999</v>
      </c>
      <c r="Q87" s="166">
        <v>29340155.759999998</v>
      </c>
      <c r="R87" s="181">
        <v>33310336.719999999</v>
      </c>
      <c r="S87" s="166">
        <v>46907761.019999996</v>
      </c>
      <c r="T87" s="235">
        <v>50795808.809999995</v>
      </c>
      <c r="U87" s="234">
        <v>36683729.950000003</v>
      </c>
      <c r="V87" s="234">
        <v>27999139.66</v>
      </c>
      <c r="W87" s="234">
        <v>26495112.609999999</v>
      </c>
      <c r="X87" s="99">
        <v>38908493.890000001</v>
      </c>
      <c r="Y87" s="234">
        <v>44100801</v>
      </c>
      <c r="Z87" s="234">
        <v>39231319.280000001</v>
      </c>
      <c r="AA87" s="234">
        <v>39362787.199999996</v>
      </c>
      <c r="AB87" s="234">
        <v>31320991.52</v>
      </c>
      <c r="AC87" s="234">
        <v>26736504.91</v>
      </c>
      <c r="AD87" s="234">
        <v>37064690.350000001</v>
      </c>
      <c r="AE87" s="234">
        <v>42731284</v>
      </c>
      <c r="AF87" s="234">
        <v>43474607.660000004</v>
      </c>
      <c r="AG87" s="234">
        <v>44108308.920000002</v>
      </c>
      <c r="AH87" s="234">
        <v>27463286.75</v>
      </c>
      <c r="AI87" s="234">
        <v>28945825.120000001</v>
      </c>
      <c r="AJ87" s="196">
        <v>39634170.150000006</v>
      </c>
      <c r="AK87" s="209">
        <v>44948260.020000003</v>
      </c>
      <c r="AL87" s="209">
        <v>43932665.189999998</v>
      </c>
      <c r="AM87" s="209">
        <v>41989387.840000004</v>
      </c>
      <c r="AN87" s="209">
        <v>2035611.63</v>
      </c>
      <c r="AO87" s="209">
        <v>29505940.539999999</v>
      </c>
      <c r="AP87" s="209">
        <v>36918578.770000003</v>
      </c>
      <c r="AQ87" s="159">
        <v>42761657.390000001</v>
      </c>
      <c r="AR87" s="209">
        <v>58547689.700000003</v>
      </c>
      <c r="AS87" s="209">
        <v>45042850.089999996</v>
      </c>
      <c r="AT87" s="209">
        <v>28891579.099999998</v>
      </c>
      <c r="AU87" s="209">
        <v>31007556.119999997</v>
      </c>
      <c r="AV87" s="99">
        <v>46227974.519999996</v>
      </c>
      <c r="AW87" s="35">
        <f t="shared" ref="AW87:BF91" si="299">O87-C87</f>
        <v>-316654.98999999464</v>
      </c>
      <c r="AX87" s="100">
        <f t="shared" si="299"/>
        <v>5550406.0999999978</v>
      </c>
      <c r="AY87" s="100">
        <f t="shared" si="299"/>
        <v>2957983.7099999972</v>
      </c>
      <c r="AZ87" s="100">
        <f t="shared" si="299"/>
        <v>7595763.3599999994</v>
      </c>
      <c r="BA87" s="100">
        <f t="shared" si="299"/>
        <v>7034548.1899999976</v>
      </c>
      <c r="BB87" s="100">
        <f t="shared" si="299"/>
        <v>8359947.5099999905</v>
      </c>
      <c r="BC87" s="100">
        <f t="shared" si="299"/>
        <v>4332418.8500000015</v>
      </c>
      <c r="BD87" s="100">
        <f t="shared" si="299"/>
        <v>1477151.5700000003</v>
      </c>
      <c r="BE87" s="100">
        <f t="shared" si="299"/>
        <v>2445791.6199999973</v>
      </c>
      <c r="BF87" s="100">
        <f t="shared" si="299"/>
        <v>5102639.9900000021</v>
      </c>
      <c r="BG87" s="100">
        <f t="shared" ref="BG87:BP91" si="300">Y87-M87</f>
        <v>2744667.5100000054</v>
      </c>
      <c r="BH87" s="100">
        <f t="shared" si="300"/>
        <v>6806067.4299999997</v>
      </c>
      <c r="BI87" s="100">
        <f t="shared" si="300"/>
        <v>4718808.5299999937</v>
      </c>
      <c r="BJ87" s="100">
        <f t="shared" si="300"/>
        <v>-2085941.9499999993</v>
      </c>
      <c r="BK87" s="100">
        <f t="shared" si="300"/>
        <v>-2603650.8499999978</v>
      </c>
      <c r="BL87" s="252">
        <f t="shared" si="300"/>
        <v>3754353.6300000027</v>
      </c>
      <c r="BM87" s="252">
        <f t="shared" si="300"/>
        <v>-4176477.0199999958</v>
      </c>
      <c r="BN87" s="252">
        <f t="shared" si="300"/>
        <v>-7321201.1499999911</v>
      </c>
      <c r="BO87" s="252">
        <f t="shared" si="300"/>
        <v>7424578.9699999988</v>
      </c>
      <c r="BP87" s="265">
        <f t="shared" si="300"/>
        <v>-535852.91000000015</v>
      </c>
      <c r="BQ87" s="265">
        <f t="shared" ref="BQ87:CD91" si="301">AI87-W87</f>
        <v>2450712.5100000016</v>
      </c>
      <c r="BR87" s="265">
        <f t="shared" si="301"/>
        <v>725676.26000000536</v>
      </c>
      <c r="BS87" s="265">
        <f t="shared" si="301"/>
        <v>847459.02000000328</v>
      </c>
      <c r="BT87" s="265">
        <f t="shared" si="301"/>
        <v>4701345.9099999964</v>
      </c>
      <c r="BU87" s="265">
        <f t="shared" si="301"/>
        <v>2626600.640000008</v>
      </c>
      <c r="BV87" s="265">
        <f t="shared" si="301"/>
        <v>-29285379.890000001</v>
      </c>
      <c r="BW87" s="265">
        <f t="shared" si="301"/>
        <v>2769435.629999999</v>
      </c>
      <c r="BX87" s="265">
        <f t="shared" si="301"/>
        <v>-146111.57999999821</v>
      </c>
      <c r="BY87" s="265">
        <f t="shared" si="301"/>
        <v>30373.390000000596</v>
      </c>
      <c r="BZ87" s="265">
        <f t="shared" si="301"/>
        <v>15073082.039999999</v>
      </c>
      <c r="CA87" s="265">
        <f t="shared" si="301"/>
        <v>934541.16999999434</v>
      </c>
      <c r="CB87" s="265">
        <f t="shared" si="301"/>
        <v>1428292.3499999978</v>
      </c>
      <c r="CC87" s="265">
        <f t="shared" si="301"/>
        <v>2061730.9999999963</v>
      </c>
      <c r="CD87" s="265">
        <f t="shared" si="301"/>
        <v>6593804.3699999899</v>
      </c>
      <c r="CE87" s="351"/>
      <c r="CF87" s="159" t="s">
        <v>212</v>
      </c>
    </row>
    <row r="88" spans="1:84" s="38" customFormat="1" x14ac:dyDescent="0.3">
      <c r="A88" s="147"/>
      <c r="B88" s="39" t="s">
        <v>38</v>
      </c>
      <c r="C88" s="97">
        <v>6057543.54</v>
      </c>
      <c r="D88" s="98">
        <v>4792526.22</v>
      </c>
      <c r="E88" s="98">
        <v>4165623.66</v>
      </c>
      <c r="F88" s="98">
        <v>3789693.62</v>
      </c>
      <c r="G88" s="98">
        <v>5504409.6500000004</v>
      </c>
      <c r="H88" s="98">
        <v>5903938.1799999997</v>
      </c>
      <c r="I88" s="98">
        <v>4539221.32</v>
      </c>
      <c r="J88" s="98">
        <v>3897212.5100000002</v>
      </c>
      <c r="K88" s="98">
        <v>3707103.7</v>
      </c>
      <c r="L88" s="99">
        <v>4922328.99</v>
      </c>
      <c r="M88" s="98">
        <v>5950696.2199999997</v>
      </c>
      <c r="N88" s="181">
        <v>4809956.79</v>
      </c>
      <c r="O88" s="166">
        <v>5138543.0200000005</v>
      </c>
      <c r="P88" s="181">
        <v>4993898.54</v>
      </c>
      <c r="Q88" s="166">
        <v>4376580.88</v>
      </c>
      <c r="R88" s="181">
        <v>4556560.8199999994</v>
      </c>
      <c r="S88" s="166">
        <v>6343540.54</v>
      </c>
      <c r="T88" s="235">
        <v>6976082.4300000006</v>
      </c>
      <c r="U88" s="234">
        <v>5276219.3199999994</v>
      </c>
      <c r="V88" s="234">
        <v>3970842.19</v>
      </c>
      <c r="W88" s="234">
        <v>3866417.54</v>
      </c>
      <c r="X88" s="99">
        <v>5590386.0499999998</v>
      </c>
      <c r="Y88" s="234">
        <v>6345249.25</v>
      </c>
      <c r="Z88" s="234">
        <v>5939656.6399999997</v>
      </c>
      <c r="AA88" s="234">
        <v>6274648.3299999991</v>
      </c>
      <c r="AB88" s="234">
        <v>5063259.9600000009</v>
      </c>
      <c r="AC88" s="234">
        <v>4097665.6199999996</v>
      </c>
      <c r="AD88" s="234">
        <v>5351503.3</v>
      </c>
      <c r="AE88" s="234">
        <v>6308264.25</v>
      </c>
      <c r="AF88" s="234">
        <v>6251136.0300000003</v>
      </c>
      <c r="AG88" s="234">
        <v>6300622.5599999996</v>
      </c>
      <c r="AH88" s="234">
        <v>3989253.9899999998</v>
      </c>
      <c r="AI88" s="234">
        <v>3949136.62</v>
      </c>
      <c r="AJ88" s="196">
        <v>5318067.93</v>
      </c>
      <c r="AK88" s="209">
        <v>6578065.8499999996</v>
      </c>
      <c r="AL88" s="209">
        <v>6427550.3399999999</v>
      </c>
      <c r="AM88" s="209">
        <v>6474845.79</v>
      </c>
      <c r="AN88" s="209">
        <v>334002.57</v>
      </c>
      <c r="AO88" s="209">
        <v>4751060.33</v>
      </c>
      <c r="AP88" s="209">
        <v>5587775.3899999997</v>
      </c>
      <c r="AQ88" s="159">
        <v>6495639.1399999997</v>
      </c>
      <c r="AR88" s="209">
        <v>8623207.9299999997</v>
      </c>
      <c r="AS88" s="209">
        <v>6978565.8499999996</v>
      </c>
      <c r="AT88" s="209">
        <v>4757775.1899999995</v>
      </c>
      <c r="AU88" s="209">
        <v>5448669.25</v>
      </c>
      <c r="AV88" s="99">
        <v>8017903.6800000006</v>
      </c>
      <c r="AW88" s="35">
        <f t="shared" si="299"/>
        <v>-919000.51999999955</v>
      </c>
      <c r="AX88" s="100">
        <f t="shared" si="299"/>
        <v>201372.3200000003</v>
      </c>
      <c r="AY88" s="100">
        <f t="shared" si="299"/>
        <v>210957.21999999974</v>
      </c>
      <c r="AZ88" s="100">
        <f t="shared" si="299"/>
        <v>766867.19999999925</v>
      </c>
      <c r="BA88" s="100">
        <f t="shared" si="299"/>
        <v>839130.88999999966</v>
      </c>
      <c r="BB88" s="100">
        <f t="shared" si="299"/>
        <v>1072144.2500000009</v>
      </c>
      <c r="BC88" s="100">
        <f t="shared" si="299"/>
        <v>736997.99999999907</v>
      </c>
      <c r="BD88" s="100">
        <f t="shared" si="299"/>
        <v>73629.679999999702</v>
      </c>
      <c r="BE88" s="100">
        <f t="shared" si="299"/>
        <v>159313.83999999985</v>
      </c>
      <c r="BF88" s="100">
        <f t="shared" si="299"/>
        <v>668057.05999999959</v>
      </c>
      <c r="BG88" s="100">
        <f t="shared" si="300"/>
        <v>394553.03000000026</v>
      </c>
      <c r="BH88" s="100">
        <f t="shared" si="300"/>
        <v>1129699.8499999996</v>
      </c>
      <c r="BI88" s="100">
        <f t="shared" si="300"/>
        <v>1136105.3099999987</v>
      </c>
      <c r="BJ88" s="100">
        <f t="shared" si="300"/>
        <v>69361.420000000857</v>
      </c>
      <c r="BK88" s="100">
        <f t="shared" si="300"/>
        <v>-278915.26000000024</v>
      </c>
      <c r="BL88" s="252">
        <f t="shared" si="300"/>
        <v>794942.48000000045</v>
      </c>
      <c r="BM88" s="252">
        <f t="shared" si="300"/>
        <v>-35276.290000000037</v>
      </c>
      <c r="BN88" s="252">
        <f t="shared" si="300"/>
        <v>-724946.40000000037</v>
      </c>
      <c r="BO88" s="252">
        <f t="shared" si="300"/>
        <v>1024403.2400000002</v>
      </c>
      <c r="BP88" s="265">
        <f t="shared" si="300"/>
        <v>18411.799999999814</v>
      </c>
      <c r="BQ88" s="265">
        <f t="shared" si="301"/>
        <v>82719.080000000075</v>
      </c>
      <c r="BR88" s="265">
        <f t="shared" si="301"/>
        <v>-272318.12000000011</v>
      </c>
      <c r="BS88" s="265">
        <f t="shared" si="301"/>
        <v>232816.59999999963</v>
      </c>
      <c r="BT88" s="265">
        <f t="shared" si="301"/>
        <v>487893.70000000019</v>
      </c>
      <c r="BU88" s="265">
        <f t="shared" si="301"/>
        <v>200197.46000000089</v>
      </c>
      <c r="BV88" s="265">
        <f t="shared" si="301"/>
        <v>-4729257.3900000006</v>
      </c>
      <c r="BW88" s="265">
        <f t="shared" si="301"/>
        <v>653394.71000000043</v>
      </c>
      <c r="BX88" s="265">
        <f t="shared" si="301"/>
        <v>236272.08999999985</v>
      </c>
      <c r="BY88" s="265">
        <f t="shared" si="301"/>
        <v>187374.88999999966</v>
      </c>
      <c r="BZ88" s="265">
        <f t="shared" si="301"/>
        <v>2372071.8999999994</v>
      </c>
      <c r="CA88" s="265">
        <f t="shared" si="301"/>
        <v>677943.29</v>
      </c>
      <c r="CB88" s="265">
        <f t="shared" si="301"/>
        <v>768521.19999999972</v>
      </c>
      <c r="CC88" s="265">
        <f t="shared" si="301"/>
        <v>1499532.63</v>
      </c>
      <c r="CD88" s="265">
        <f t="shared" si="301"/>
        <v>2699835.7500000009</v>
      </c>
      <c r="CE88" s="351"/>
      <c r="CF88" s="159" t="s">
        <v>212</v>
      </c>
    </row>
    <row r="89" spans="1:84" s="38" customFormat="1" x14ac:dyDescent="0.3">
      <c r="A89" s="147"/>
      <c r="B89" s="39" t="s">
        <v>39</v>
      </c>
      <c r="C89" s="97">
        <v>10492259.229999999</v>
      </c>
      <c r="D89" s="98">
        <v>8833238.3399999999</v>
      </c>
      <c r="E89" s="98">
        <v>8669750.9399999995</v>
      </c>
      <c r="F89" s="98">
        <v>8705150.1400000006</v>
      </c>
      <c r="G89" s="98">
        <v>10948806.93</v>
      </c>
      <c r="H89" s="98">
        <v>11593393.25</v>
      </c>
      <c r="I89" s="98">
        <v>10100849.990000002</v>
      </c>
      <c r="J89" s="98">
        <v>8876743.5299999993</v>
      </c>
      <c r="K89" s="98">
        <v>7592222.0399999982</v>
      </c>
      <c r="L89" s="99">
        <v>9824241.8200000003</v>
      </c>
      <c r="M89" s="98">
        <v>11589841.41</v>
      </c>
      <c r="N89" s="181">
        <v>9699083.3200000003</v>
      </c>
      <c r="O89" s="166">
        <v>10428854.42</v>
      </c>
      <c r="P89" s="181">
        <v>8748658.4399999995</v>
      </c>
      <c r="Q89" s="166">
        <v>7602543.3900000006</v>
      </c>
      <c r="R89" s="181">
        <v>8292310.1699999999</v>
      </c>
      <c r="S89" s="166">
        <v>10957971.68</v>
      </c>
      <c r="T89" s="235">
        <v>11192819.970000001</v>
      </c>
      <c r="U89" s="234">
        <v>9970231.6500000004</v>
      </c>
      <c r="V89" s="234">
        <v>8278014.4199999999</v>
      </c>
      <c r="W89" s="234">
        <v>8447383.5899999999</v>
      </c>
      <c r="X89" s="99">
        <v>9260728.9199999999</v>
      </c>
      <c r="Y89" s="234">
        <v>10802638.33</v>
      </c>
      <c r="Z89" s="234">
        <v>10151365.390000001</v>
      </c>
      <c r="AA89" s="234">
        <v>11045844.039999999</v>
      </c>
      <c r="AB89" s="234">
        <v>9461522.2699999996</v>
      </c>
      <c r="AC89" s="234">
        <v>8318242.8599999994</v>
      </c>
      <c r="AD89" s="234">
        <v>10214733.189999999</v>
      </c>
      <c r="AE89" s="234">
        <v>10937908.57</v>
      </c>
      <c r="AF89" s="234">
        <v>11252365.609999999</v>
      </c>
      <c r="AG89" s="234">
        <v>11517964.709999999</v>
      </c>
      <c r="AH89" s="234">
        <v>8556185.0800000001</v>
      </c>
      <c r="AI89" s="234">
        <v>8493355.2999999989</v>
      </c>
      <c r="AJ89" s="196">
        <v>10411973.949999999</v>
      </c>
      <c r="AK89" s="209">
        <v>11182609.039999999</v>
      </c>
      <c r="AL89" s="209">
        <v>11256684.460000001</v>
      </c>
      <c r="AM89" s="209">
        <v>11830106.17</v>
      </c>
      <c r="AN89" s="209">
        <v>693115.25999999989</v>
      </c>
      <c r="AO89" s="209">
        <v>9092549.3300000001</v>
      </c>
      <c r="AP89" s="209">
        <v>10328872.83</v>
      </c>
      <c r="AQ89" s="159">
        <v>10630875.469999999</v>
      </c>
      <c r="AR89" s="209">
        <v>13558825.379999999</v>
      </c>
      <c r="AS89" s="209">
        <v>11758758</v>
      </c>
      <c r="AT89" s="209">
        <v>8711910.3600000013</v>
      </c>
      <c r="AU89" s="209">
        <v>8986965.6400000006</v>
      </c>
      <c r="AV89" s="99">
        <v>11708707.100000001</v>
      </c>
      <c r="AW89" s="35">
        <f t="shared" si="299"/>
        <v>-63404.809999998659</v>
      </c>
      <c r="AX89" s="100">
        <f t="shared" si="299"/>
        <v>-84579.900000000373</v>
      </c>
      <c r="AY89" s="100">
        <f t="shared" si="299"/>
        <v>-1067207.5499999989</v>
      </c>
      <c r="AZ89" s="100">
        <f t="shared" si="299"/>
        <v>-412839.97000000067</v>
      </c>
      <c r="BA89" s="100">
        <f t="shared" si="299"/>
        <v>9164.75</v>
      </c>
      <c r="BB89" s="100">
        <f t="shared" si="299"/>
        <v>-400573.27999999933</v>
      </c>
      <c r="BC89" s="100">
        <f t="shared" si="299"/>
        <v>-130618.34000000171</v>
      </c>
      <c r="BD89" s="100">
        <f t="shared" si="299"/>
        <v>-598729.1099999994</v>
      </c>
      <c r="BE89" s="100">
        <f t="shared" si="299"/>
        <v>855161.55000000168</v>
      </c>
      <c r="BF89" s="100">
        <f t="shared" si="299"/>
        <v>-563512.90000000037</v>
      </c>
      <c r="BG89" s="100">
        <f t="shared" si="300"/>
        <v>-787203.08000000007</v>
      </c>
      <c r="BH89" s="100">
        <f t="shared" si="300"/>
        <v>452282.0700000003</v>
      </c>
      <c r="BI89" s="100">
        <f t="shared" si="300"/>
        <v>616989.61999999918</v>
      </c>
      <c r="BJ89" s="100">
        <f t="shared" si="300"/>
        <v>712863.83000000007</v>
      </c>
      <c r="BK89" s="100">
        <f t="shared" si="300"/>
        <v>715699.46999999881</v>
      </c>
      <c r="BL89" s="252">
        <f t="shared" si="300"/>
        <v>1922423.0199999996</v>
      </c>
      <c r="BM89" s="252">
        <f t="shared" si="300"/>
        <v>-20063.109999999404</v>
      </c>
      <c r="BN89" s="252">
        <f t="shared" si="300"/>
        <v>59545.639999998733</v>
      </c>
      <c r="BO89" s="252">
        <f t="shared" si="300"/>
        <v>1547733.0599999987</v>
      </c>
      <c r="BP89" s="265">
        <f t="shared" si="300"/>
        <v>278170.66000000015</v>
      </c>
      <c r="BQ89" s="265">
        <f t="shared" si="301"/>
        <v>45971.709999999031</v>
      </c>
      <c r="BR89" s="265">
        <f t="shared" si="301"/>
        <v>1151245.0299999993</v>
      </c>
      <c r="BS89" s="265">
        <f t="shared" si="301"/>
        <v>379970.70999999903</v>
      </c>
      <c r="BT89" s="265">
        <f t="shared" si="301"/>
        <v>1105319.0700000003</v>
      </c>
      <c r="BU89" s="265">
        <f t="shared" si="301"/>
        <v>784262.13000000082</v>
      </c>
      <c r="BV89" s="265">
        <f t="shared" si="301"/>
        <v>-8768407.0099999998</v>
      </c>
      <c r="BW89" s="265">
        <f t="shared" si="301"/>
        <v>774306.47000000067</v>
      </c>
      <c r="BX89" s="265">
        <f t="shared" si="301"/>
        <v>114139.6400000006</v>
      </c>
      <c r="BY89" s="265">
        <f t="shared" si="301"/>
        <v>-307033.10000000149</v>
      </c>
      <c r="BZ89" s="265">
        <f t="shared" si="301"/>
        <v>2306459.7699999996</v>
      </c>
      <c r="CA89" s="265">
        <f t="shared" si="301"/>
        <v>240793.29000000097</v>
      </c>
      <c r="CB89" s="265">
        <f t="shared" si="301"/>
        <v>155725.28000000119</v>
      </c>
      <c r="CC89" s="265">
        <f t="shared" si="301"/>
        <v>493610.34000000171</v>
      </c>
      <c r="CD89" s="265">
        <f t="shared" si="301"/>
        <v>1296733.1500000022</v>
      </c>
      <c r="CE89" s="351"/>
      <c r="CF89" s="159" t="s">
        <v>212</v>
      </c>
    </row>
    <row r="90" spans="1:84" s="38" customFormat="1" x14ac:dyDescent="0.3">
      <c r="A90" s="147"/>
      <c r="B90" s="39" t="s">
        <v>40</v>
      </c>
      <c r="C90" s="97">
        <v>12773618.530000001</v>
      </c>
      <c r="D90" s="98">
        <v>11643686.17</v>
      </c>
      <c r="E90" s="98">
        <v>12031809.890000001</v>
      </c>
      <c r="F90" s="98">
        <v>12261175.4</v>
      </c>
      <c r="G90" s="98">
        <v>14666916.9</v>
      </c>
      <c r="H90" s="98">
        <v>15731194.390000001</v>
      </c>
      <c r="I90" s="98">
        <v>13810815.040000001</v>
      </c>
      <c r="J90" s="98">
        <v>12795064.880000001</v>
      </c>
      <c r="K90" s="98">
        <v>10800556.280000001</v>
      </c>
      <c r="L90" s="99">
        <v>13247432.68</v>
      </c>
      <c r="M90" s="98">
        <v>15324999.740000002</v>
      </c>
      <c r="N90" s="181">
        <v>12630855.060000001</v>
      </c>
      <c r="O90" s="166">
        <v>13282705.699999999</v>
      </c>
      <c r="P90" s="181">
        <v>11707394.289999999</v>
      </c>
      <c r="Q90" s="166">
        <v>10643344.120000001</v>
      </c>
      <c r="R90" s="181">
        <v>11334026.42</v>
      </c>
      <c r="S90" s="166">
        <v>14455285.32</v>
      </c>
      <c r="T90" s="235">
        <v>15031157.039999999</v>
      </c>
      <c r="U90" s="234">
        <v>13609695.34</v>
      </c>
      <c r="V90" s="234">
        <v>11934218.24</v>
      </c>
      <c r="W90" s="234">
        <v>10589016.65</v>
      </c>
      <c r="X90" s="99">
        <v>12974231.109999999</v>
      </c>
      <c r="Y90" s="234">
        <v>13531005.649999999</v>
      </c>
      <c r="Z90" s="234">
        <v>13154065.120000001</v>
      </c>
      <c r="AA90" s="234">
        <v>13964277.23</v>
      </c>
      <c r="AB90" s="234">
        <v>12496522.809999999</v>
      </c>
      <c r="AC90" s="234">
        <v>11424584.549999999</v>
      </c>
      <c r="AD90" s="234">
        <v>13712488.560000001</v>
      </c>
      <c r="AE90" s="234">
        <v>14302230.18</v>
      </c>
      <c r="AF90" s="234">
        <v>14555619.029999999</v>
      </c>
      <c r="AG90" s="234">
        <v>15013166.4</v>
      </c>
      <c r="AH90" s="234">
        <v>12458518.09</v>
      </c>
      <c r="AI90" s="234">
        <v>10950671.859999999</v>
      </c>
      <c r="AJ90" s="196">
        <v>13078401.690000001</v>
      </c>
      <c r="AK90" s="209">
        <v>13624821.640000001</v>
      </c>
      <c r="AL90" s="209">
        <v>13491082.709999999</v>
      </c>
      <c r="AM90" s="209">
        <v>14124282.700000001</v>
      </c>
      <c r="AN90" s="209">
        <v>893308.51</v>
      </c>
      <c r="AO90" s="209">
        <v>11934111.32</v>
      </c>
      <c r="AP90" s="209">
        <v>13828022.91</v>
      </c>
      <c r="AQ90" s="159">
        <v>13091836.41</v>
      </c>
      <c r="AR90" s="209">
        <v>16841576.219999999</v>
      </c>
      <c r="AS90" s="209">
        <v>15698258.710000001</v>
      </c>
      <c r="AT90" s="209">
        <v>12031508.43</v>
      </c>
      <c r="AU90" s="209">
        <v>12283672.810000001</v>
      </c>
      <c r="AV90" s="99">
        <v>15204933.09</v>
      </c>
      <c r="AW90" s="35">
        <f t="shared" si="299"/>
        <v>509087.16999999806</v>
      </c>
      <c r="AX90" s="100">
        <f t="shared" si="299"/>
        <v>63708.11999999918</v>
      </c>
      <c r="AY90" s="100">
        <f t="shared" si="299"/>
        <v>-1388465.7699999996</v>
      </c>
      <c r="AZ90" s="100">
        <f t="shared" si="299"/>
        <v>-927148.98000000045</v>
      </c>
      <c r="BA90" s="100">
        <f t="shared" si="299"/>
        <v>-211631.58000000007</v>
      </c>
      <c r="BB90" s="100">
        <f t="shared" si="299"/>
        <v>-700037.35000000149</v>
      </c>
      <c r="BC90" s="100">
        <f t="shared" si="299"/>
        <v>-201119.70000000112</v>
      </c>
      <c r="BD90" s="100">
        <f t="shared" si="299"/>
        <v>-860846.6400000006</v>
      </c>
      <c r="BE90" s="100">
        <f t="shared" si="299"/>
        <v>-211539.63000000082</v>
      </c>
      <c r="BF90" s="100">
        <f t="shared" si="299"/>
        <v>-273201.5700000003</v>
      </c>
      <c r="BG90" s="100">
        <f t="shared" si="300"/>
        <v>-1793994.0900000036</v>
      </c>
      <c r="BH90" s="100">
        <f t="shared" si="300"/>
        <v>523210.06000000052</v>
      </c>
      <c r="BI90" s="100">
        <f t="shared" si="300"/>
        <v>681571.53000000119</v>
      </c>
      <c r="BJ90" s="100">
        <f t="shared" si="300"/>
        <v>789128.51999999955</v>
      </c>
      <c r="BK90" s="100">
        <f t="shared" si="300"/>
        <v>781240.42999999784</v>
      </c>
      <c r="BL90" s="252">
        <f t="shared" si="300"/>
        <v>2378462.1400000006</v>
      </c>
      <c r="BM90" s="252">
        <f t="shared" si="300"/>
        <v>-153055.1400000006</v>
      </c>
      <c r="BN90" s="252">
        <f t="shared" si="300"/>
        <v>-475538.00999999978</v>
      </c>
      <c r="BO90" s="252">
        <f t="shared" si="300"/>
        <v>1403471.0600000005</v>
      </c>
      <c r="BP90" s="265">
        <f t="shared" si="300"/>
        <v>524299.84999999963</v>
      </c>
      <c r="BQ90" s="265">
        <f t="shared" si="301"/>
        <v>361655.20999999903</v>
      </c>
      <c r="BR90" s="265">
        <f t="shared" si="301"/>
        <v>104170.58000000194</v>
      </c>
      <c r="BS90" s="265">
        <f t="shared" si="301"/>
        <v>93815.990000002086</v>
      </c>
      <c r="BT90" s="265">
        <f t="shared" si="301"/>
        <v>337017.58999999799</v>
      </c>
      <c r="BU90" s="265">
        <f t="shared" si="301"/>
        <v>160005.47000000067</v>
      </c>
      <c r="BV90" s="265">
        <f t="shared" si="301"/>
        <v>-11603214.299999999</v>
      </c>
      <c r="BW90" s="265">
        <f t="shared" si="301"/>
        <v>509526.77000000142</v>
      </c>
      <c r="BX90" s="265">
        <f t="shared" si="301"/>
        <v>115534.34999999963</v>
      </c>
      <c r="BY90" s="265">
        <f t="shared" si="301"/>
        <v>-1210393.7699999996</v>
      </c>
      <c r="BZ90" s="265">
        <f t="shared" si="301"/>
        <v>2285957.1899999995</v>
      </c>
      <c r="CA90" s="265">
        <f t="shared" si="301"/>
        <v>685092.31000000052</v>
      </c>
      <c r="CB90" s="265">
        <f t="shared" si="301"/>
        <v>-427009.66000000015</v>
      </c>
      <c r="CC90" s="265">
        <f t="shared" si="301"/>
        <v>1333000.9500000011</v>
      </c>
      <c r="CD90" s="265">
        <f t="shared" si="301"/>
        <v>2126531.3999999985</v>
      </c>
      <c r="CE90" s="351"/>
      <c r="CF90" s="159" t="s">
        <v>212</v>
      </c>
    </row>
    <row r="91" spans="1:84" s="38" customFormat="1" x14ac:dyDescent="0.3">
      <c r="A91" s="147"/>
      <c r="B91" s="39" t="s">
        <v>41</v>
      </c>
      <c r="C91" s="97">
        <v>20857286.010000002</v>
      </c>
      <c r="D91" s="98">
        <v>20110145.210000001</v>
      </c>
      <c r="E91" s="98">
        <v>20299340.330000002</v>
      </c>
      <c r="F91" s="98">
        <v>22179095.460000001</v>
      </c>
      <c r="G91" s="98">
        <v>23282353.239999998</v>
      </c>
      <c r="H91" s="98">
        <v>25953974.649999999</v>
      </c>
      <c r="I91" s="98">
        <v>23302965.800000001</v>
      </c>
      <c r="J91" s="98">
        <v>24036473.279999997</v>
      </c>
      <c r="K91" s="98">
        <v>17708933.419999998</v>
      </c>
      <c r="L91" s="99">
        <v>24471420.150000002</v>
      </c>
      <c r="M91" s="98">
        <v>25821195.93</v>
      </c>
      <c r="N91" s="181">
        <v>21394272.43</v>
      </c>
      <c r="O91" s="166">
        <v>21338709.02</v>
      </c>
      <c r="P91" s="181">
        <v>20745934.140000001</v>
      </c>
      <c r="Q91" s="166">
        <v>18693492.979999997</v>
      </c>
      <c r="R91" s="181">
        <v>21107861.690000001</v>
      </c>
      <c r="S91" s="166">
        <v>24576535.469999999</v>
      </c>
      <c r="T91" s="235">
        <v>23427879.23</v>
      </c>
      <c r="U91" s="234">
        <v>22445615.539999999</v>
      </c>
      <c r="V91" s="234">
        <v>21971611.09</v>
      </c>
      <c r="W91" s="234">
        <v>18969456.370000001</v>
      </c>
      <c r="X91" s="99">
        <v>23383173.82</v>
      </c>
      <c r="Y91" s="234">
        <v>22159195.630000003</v>
      </c>
      <c r="Z91" s="234">
        <v>20869782.82</v>
      </c>
      <c r="AA91" s="234">
        <v>24194313.579999998</v>
      </c>
      <c r="AB91" s="234">
        <v>21221635.039999999</v>
      </c>
      <c r="AC91" s="234">
        <v>20164642.259999998</v>
      </c>
      <c r="AD91" s="234">
        <v>23446176.09</v>
      </c>
      <c r="AE91" s="234">
        <v>23618298.379999999</v>
      </c>
      <c r="AF91" s="234">
        <v>23720728.399999999</v>
      </c>
      <c r="AG91" s="234">
        <v>25689859.439999998</v>
      </c>
      <c r="AH91" s="234">
        <v>21028694.07</v>
      </c>
      <c r="AI91" s="234">
        <v>20331728.57</v>
      </c>
      <c r="AJ91" s="196">
        <v>22331603.619999997</v>
      </c>
      <c r="AK91" s="209">
        <v>23372028.859999999</v>
      </c>
      <c r="AL91" s="209">
        <v>22495713.010000002</v>
      </c>
      <c r="AM91" s="209">
        <v>23362677.080000002</v>
      </c>
      <c r="AN91" s="209">
        <v>1168225.43</v>
      </c>
      <c r="AO91" s="209">
        <v>21617941.149999999</v>
      </c>
      <c r="AP91" s="209">
        <v>25297258.640000001</v>
      </c>
      <c r="AQ91" s="159">
        <v>24076630.93</v>
      </c>
      <c r="AR91" s="209">
        <v>26630539.370000001</v>
      </c>
      <c r="AS91" s="209">
        <v>27007524.68</v>
      </c>
      <c r="AT91" s="209">
        <v>20741063.91</v>
      </c>
      <c r="AU91" s="209">
        <v>22803850.830000002</v>
      </c>
      <c r="AV91" s="99">
        <v>26964363.16</v>
      </c>
      <c r="AW91" s="35">
        <f t="shared" si="299"/>
        <v>481423.00999999791</v>
      </c>
      <c r="AX91" s="100">
        <f t="shared" si="299"/>
        <v>635788.9299999997</v>
      </c>
      <c r="AY91" s="100">
        <f t="shared" si="299"/>
        <v>-1605847.3500000052</v>
      </c>
      <c r="AZ91" s="100">
        <f t="shared" si="299"/>
        <v>-1071233.7699999996</v>
      </c>
      <c r="BA91" s="100">
        <f t="shared" si="299"/>
        <v>1294182.2300000004</v>
      </c>
      <c r="BB91" s="100">
        <f t="shared" si="299"/>
        <v>-2526095.4199999981</v>
      </c>
      <c r="BC91" s="100">
        <f t="shared" si="299"/>
        <v>-857350.26000000164</v>
      </c>
      <c r="BD91" s="100">
        <f t="shared" si="299"/>
        <v>-2064862.1899999976</v>
      </c>
      <c r="BE91" s="100">
        <f t="shared" si="299"/>
        <v>1260522.950000003</v>
      </c>
      <c r="BF91" s="100">
        <f t="shared" si="299"/>
        <v>-1088246.3300000019</v>
      </c>
      <c r="BG91" s="100">
        <f t="shared" si="300"/>
        <v>-3662000.299999997</v>
      </c>
      <c r="BH91" s="100">
        <f t="shared" si="300"/>
        <v>-524489.6099999994</v>
      </c>
      <c r="BI91" s="100">
        <f t="shared" si="300"/>
        <v>2855604.5599999987</v>
      </c>
      <c r="BJ91" s="100">
        <f t="shared" si="300"/>
        <v>475700.89999999851</v>
      </c>
      <c r="BK91" s="100">
        <f t="shared" si="300"/>
        <v>1471149.2800000012</v>
      </c>
      <c r="BL91" s="252">
        <f t="shared" si="300"/>
        <v>2338314.3999999985</v>
      </c>
      <c r="BM91" s="252">
        <f t="shared" si="300"/>
        <v>-958237.08999999985</v>
      </c>
      <c r="BN91" s="252">
        <f t="shared" si="300"/>
        <v>292849.16999999806</v>
      </c>
      <c r="BO91" s="252">
        <f t="shared" si="300"/>
        <v>3244243.8999999985</v>
      </c>
      <c r="BP91" s="265">
        <f t="shared" si="300"/>
        <v>-942917.01999999955</v>
      </c>
      <c r="BQ91" s="265">
        <f t="shared" si="301"/>
        <v>1362272.1999999993</v>
      </c>
      <c r="BR91" s="265">
        <f t="shared" si="301"/>
        <v>-1051570.200000003</v>
      </c>
      <c r="BS91" s="265">
        <f t="shared" si="301"/>
        <v>1212833.2299999967</v>
      </c>
      <c r="BT91" s="265">
        <f t="shared" si="301"/>
        <v>1625930.1900000013</v>
      </c>
      <c r="BU91" s="265">
        <f t="shared" si="301"/>
        <v>-831636.49999999627</v>
      </c>
      <c r="BV91" s="265">
        <f t="shared" si="301"/>
        <v>-20053409.609999999</v>
      </c>
      <c r="BW91" s="265">
        <f t="shared" si="301"/>
        <v>1453298.8900000006</v>
      </c>
      <c r="BX91" s="265">
        <f t="shared" si="301"/>
        <v>1851082.5500000007</v>
      </c>
      <c r="BY91" s="265">
        <f t="shared" si="301"/>
        <v>458332.55000000075</v>
      </c>
      <c r="BZ91" s="265">
        <f t="shared" si="301"/>
        <v>2909810.9700000025</v>
      </c>
      <c r="CA91" s="265">
        <f t="shared" si="301"/>
        <v>1317665.2400000021</v>
      </c>
      <c r="CB91" s="265">
        <f t="shared" si="301"/>
        <v>-287630.16000000015</v>
      </c>
      <c r="CC91" s="265">
        <f t="shared" si="301"/>
        <v>2472122.2600000016</v>
      </c>
      <c r="CD91" s="265">
        <f t="shared" si="301"/>
        <v>4632759.5400000028</v>
      </c>
      <c r="CE91" s="351"/>
      <c r="CF91" s="159" t="s">
        <v>212</v>
      </c>
    </row>
    <row r="92" spans="1:84" s="131" customFormat="1" x14ac:dyDescent="0.3">
      <c r="A92" s="148"/>
      <c r="B92" s="39" t="s">
        <v>42</v>
      </c>
      <c r="C92" s="132">
        <f>SUM(C87:C91)</f>
        <v>85141340.969999999</v>
      </c>
      <c r="D92" s="133">
        <f t="shared" ref="D92:CF106" si="302">SUM(D87:D91)</f>
        <v>73236123.310000002</v>
      </c>
      <c r="E92" s="133">
        <f t="shared" si="302"/>
        <v>71548696.870000005</v>
      </c>
      <c r="F92" s="133">
        <f t="shared" si="302"/>
        <v>72649687.980000004</v>
      </c>
      <c r="G92" s="133">
        <f t="shared" si="302"/>
        <v>94275699.549999997</v>
      </c>
      <c r="H92" s="133">
        <f t="shared" si="302"/>
        <v>101618361.77000001</v>
      </c>
      <c r="I92" s="133">
        <f t="shared" si="302"/>
        <v>84105163.25</v>
      </c>
      <c r="J92" s="133">
        <f t="shared" si="302"/>
        <v>76127482.290000007</v>
      </c>
      <c r="K92" s="133">
        <f t="shared" si="302"/>
        <v>63858136.429999992</v>
      </c>
      <c r="L92" s="135">
        <f t="shared" si="302"/>
        <v>86271277.540000007</v>
      </c>
      <c r="M92" s="133">
        <f t="shared" si="302"/>
        <v>100042866.78999999</v>
      </c>
      <c r="N92" s="182">
        <f t="shared" si="302"/>
        <v>80959419.450000003</v>
      </c>
      <c r="O92" s="182">
        <f t="shared" si="302"/>
        <v>84832790.829999998</v>
      </c>
      <c r="P92" s="182">
        <f t="shared" si="302"/>
        <v>79602818.879999995</v>
      </c>
      <c r="Q92" s="182">
        <f t="shared" si="302"/>
        <v>70656117.129999995</v>
      </c>
      <c r="R92" s="182">
        <f t="shared" si="302"/>
        <v>78601095.820000008</v>
      </c>
      <c r="S92" s="182">
        <f t="shared" si="302"/>
        <v>103241094.03</v>
      </c>
      <c r="T92" s="182">
        <f t="shared" si="302"/>
        <v>107423747.48</v>
      </c>
      <c r="U92" s="182">
        <f t="shared" si="302"/>
        <v>87985491.800000012</v>
      </c>
      <c r="V92" s="182">
        <f t="shared" si="302"/>
        <v>74153825.600000009</v>
      </c>
      <c r="W92" s="182">
        <f t="shared" si="302"/>
        <v>68367386.75999999</v>
      </c>
      <c r="X92" s="135">
        <f t="shared" si="302"/>
        <v>90117013.789999992</v>
      </c>
      <c r="Y92" s="182">
        <f t="shared" si="302"/>
        <v>96938889.859999985</v>
      </c>
      <c r="Z92" s="182">
        <f t="shared" si="302"/>
        <v>89346189.25</v>
      </c>
      <c r="AA92" s="182">
        <f t="shared" si="302"/>
        <v>94841870.379999995</v>
      </c>
      <c r="AB92" s="182">
        <f t="shared" si="302"/>
        <v>79563931.599999994</v>
      </c>
      <c r="AC92" s="182">
        <f t="shared" si="302"/>
        <v>70741640.199999988</v>
      </c>
      <c r="AD92" s="182">
        <f t="shared" si="302"/>
        <v>89789591.489999995</v>
      </c>
      <c r="AE92" s="182">
        <f t="shared" si="302"/>
        <v>97897985.379999995</v>
      </c>
      <c r="AF92" s="182">
        <f t="shared" si="302"/>
        <v>99254456.729999989</v>
      </c>
      <c r="AG92" s="182">
        <f t="shared" si="302"/>
        <v>102629922.03</v>
      </c>
      <c r="AH92" s="182">
        <f t="shared" si="302"/>
        <v>73495937.979999989</v>
      </c>
      <c r="AI92" s="182">
        <f t="shared" si="302"/>
        <v>72670717.469999999</v>
      </c>
      <c r="AJ92" s="325">
        <f t="shared" si="302"/>
        <v>90774217.340000004</v>
      </c>
      <c r="AK92" s="192">
        <f t="shared" si="302"/>
        <v>99705785.410000011</v>
      </c>
      <c r="AL92" s="192">
        <f t="shared" si="302"/>
        <v>97603695.710000008</v>
      </c>
      <c r="AM92" s="192">
        <f t="shared" si="302"/>
        <v>97781299.579999998</v>
      </c>
      <c r="AN92" s="192">
        <f t="shared" si="302"/>
        <v>5124263.3999999994</v>
      </c>
      <c r="AO92" s="192">
        <f t="shared" si="302"/>
        <v>76901602.669999987</v>
      </c>
      <c r="AP92" s="192">
        <f t="shared" si="302"/>
        <v>91960508.540000007</v>
      </c>
      <c r="AQ92" s="192">
        <f t="shared" si="302"/>
        <v>97056639.340000004</v>
      </c>
      <c r="AR92" s="192">
        <f t="shared" si="302"/>
        <v>124201838.59999999</v>
      </c>
      <c r="AS92" s="192">
        <f t="shared" si="302"/>
        <v>106485957.33000001</v>
      </c>
      <c r="AT92" s="192">
        <f t="shared" si="302"/>
        <v>75133836.989999995</v>
      </c>
      <c r="AU92" s="192">
        <f t="shared" si="302"/>
        <v>80530714.650000006</v>
      </c>
      <c r="AV92" s="192">
        <f t="shared" si="302"/>
        <v>108123881.55</v>
      </c>
      <c r="AW92" s="134">
        <f t="shared" si="302"/>
        <v>-308550.13999999687</v>
      </c>
      <c r="AX92" s="136">
        <f t="shared" ref="AX92:AZ92" si="303">SUM(AX87:AX91)</f>
        <v>6366695.5699999966</v>
      </c>
      <c r="AY92" s="136">
        <f t="shared" si="303"/>
        <v>-892579.74000000674</v>
      </c>
      <c r="AZ92" s="136">
        <f t="shared" si="303"/>
        <v>5951407.839999998</v>
      </c>
      <c r="BA92" s="136">
        <f t="shared" ref="BA92" si="304">SUM(BA87:BA91)</f>
        <v>8965394.4799999967</v>
      </c>
      <c r="BB92" s="136">
        <f t="shared" ref="BB92:BJ92" si="305">SUM(BB87:BB91)</f>
        <v>5805385.7099999916</v>
      </c>
      <c r="BC92" s="136">
        <f t="shared" si="305"/>
        <v>3880328.5499999961</v>
      </c>
      <c r="BD92" s="136">
        <f t="shared" si="305"/>
        <v>-1973656.6899999976</v>
      </c>
      <c r="BE92" s="136">
        <f t="shared" si="305"/>
        <v>4509250.330000001</v>
      </c>
      <c r="BF92" s="136">
        <f t="shared" si="305"/>
        <v>3845736.2499999991</v>
      </c>
      <c r="BG92" s="136">
        <f t="shared" si="305"/>
        <v>-3103976.929999995</v>
      </c>
      <c r="BH92" s="136">
        <f t="shared" si="305"/>
        <v>8386769.8000000007</v>
      </c>
      <c r="BI92" s="136">
        <f t="shared" si="305"/>
        <v>10009079.549999991</v>
      </c>
      <c r="BJ92" s="136">
        <f t="shared" si="305"/>
        <v>-38887.280000000261</v>
      </c>
      <c r="BK92" s="136">
        <f t="shared" ref="BK92:BL92" si="306">SUM(BK87:BK91)</f>
        <v>85523.069999999832</v>
      </c>
      <c r="BL92" s="253">
        <f t="shared" si="306"/>
        <v>11188495.670000002</v>
      </c>
      <c r="BM92" s="253">
        <f t="shared" ref="BM92:BN92" si="307">SUM(BM87:BM91)</f>
        <v>-5343108.6499999957</v>
      </c>
      <c r="BN92" s="253">
        <f t="shared" si="307"/>
        <v>-8169290.7499999944</v>
      </c>
      <c r="BO92" s="253">
        <f t="shared" ref="BO92:BP92" si="308">SUM(BO87:BO91)</f>
        <v>14644430.229999997</v>
      </c>
      <c r="BP92" s="278">
        <f t="shared" si="308"/>
        <v>-657887.62000000011</v>
      </c>
      <c r="BQ92" s="278">
        <f t="shared" ref="BQ92:BS92" si="309">SUM(BQ87:BQ91)</f>
        <v>4303330.709999999</v>
      </c>
      <c r="BR92" s="278">
        <f t="shared" si="309"/>
        <v>657203.55000000354</v>
      </c>
      <c r="BS92" s="278">
        <f t="shared" si="309"/>
        <v>2766895.5500000007</v>
      </c>
      <c r="BT92" s="278">
        <f t="shared" ref="BT92:BU92" si="310">SUM(BT87:BT91)</f>
        <v>8257506.4599999962</v>
      </c>
      <c r="BU92" s="278">
        <f t="shared" si="310"/>
        <v>2939429.2000000142</v>
      </c>
      <c r="BV92" s="278">
        <f t="shared" ref="BV92" si="311">SUM(BV87:BV91)</f>
        <v>-74439668.199999988</v>
      </c>
      <c r="BW92" s="278">
        <f t="shared" ref="BW92" si="312">SUM(BW87:BW91)</f>
        <v>6159962.4700000025</v>
      </c>
      <c r="BX92" s="278">
        <f t="shared" ref="BX92" si="313">SUM(BX87:BX91)</f>
        <v>2170917.0500000026</v>
      </c>
      <c r="BY92" s="278">
        <f t="shared" ref="BY92" si="314">SUM(BY87:BY91)</f>
        <v>-841346.04</v>
      </c>
      <c r="BZ92" s="278">
        <f t="shared" ref="BZ92" si="315">SUM(BZ87:BZ91)</f>
        <v>24947381.870000001</v>
      </c>
      <c r="CA92" s="278">
        <f t="shared" ref="CA92" si="316">SUM(CA87:CA91)</f>
        <v>3856035.299999998</v>
      </c>
      <c r="CB92" s="278">
        <f t="shared" ref="CB92:CD92" si="317">SUM(CB87:CB91)</f>
        <v>1637899.0099999984</v>
      </c>
      <c r="CC92" s="278">
        <f t="shared" ref="CC92:CD92" si="318">SUM(CC87:CC91)</f>
        <v>7859997.1800000006</v>
      </c>
      <c r="CD92" s="278">
        <f t="shared" si="318"/>
        <v>17349664.209999993</v>
      </c>
      <c r="CE92" s="352"/>
      <c r="CF92" s="134">
        <f t="shared" si="302"/>
        <v>0</v>
      </c>
    </row>
    <row r="93" spans="1:84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276"/>
      <c r="CE93" s="351"/>
      <c r="CF93" s="50"/>
    </row>
    <row r="94" spans="1:84" s="38" customFormat="1" x14ac:dyDescent="0.3">
      <c r="A94" s="147"/>
      <c r="B94" s="39" t="s">
        <v>37</v>
      </c>
      <c r="C94" s="97">
        <v>136615277.87</v>
      </c>
      <c r="D94" s="98">
        <v>113522792.25</v>
      </c>
      <c r="E94" s="98">
        <v>107217099.41</v>
      </c>
      <c r="F94" s="98">
        <v>105901055.3</v>
      </c>
      <c r="G94" s="98">
        <v>152905018.88999999</v>
      </c>
      <c r="H94" s="98">
        <v>164748410.83000001</v>
      </c>
      <c r="I94" s="98">
        <v>132912152.45999999</v>
      </c>
      <c r="J94" s="98">
        <v>116238668.70999999</v>
      </c>
      <c r="K94" s="98">
        <v>107835780.77</v>
      </c>
      <c r="L94" s="99">
        <v>149365514.99000001</v>
      </c>
      <c r="M94" s="98">
        <v>179762332.13</v>
      </c>
      <c r="N94" s="98">
        <v>145364619.34</v>
      </c>
      <c r="O94" s="98">
        <v>147424398.63</v>
      </c>
      <c r="P94" s="98">
        <v>145393029.94</v>
      </c>
      <c r="Q94" s="98">
        <v>132043837.84999999</v>
      </c>
      <c r="R94" s="162">
        <v>138780871.22999999</v>
      </c>
      <c r="S94" s="98">
        <v>190291364.81999999</v>
      </c>
      <c r="T94" s="98">
        <v>208163997.15000001</v>
      </c>
      <c r="U94" s="209">
        <v>159484007.78999999</v>
      </c>
      <c r="V94" s="209">
        <v>123615601</v>
      </c>
      <c r="W94" s="209">
        <v>159484007.78999999</v>
      </c>
      <c r="X94" s="99">
        <v>157966689.47</v>
      </c>
      <c r="Y94" s="209">
        <v>176638799</v>
      </c>
      <c r="Z94" s="209">
        <v>160244567</v>
      </c>
      <c r="AA94" s="209">
        <v>170443196.05000001</v>
      </c>
      <c r="AB94" s="209">
        <v>139335858.25</v>
      </c>
      <c r="AC94" s="209">
        <v>123599232.31</v>
      </c>
      <c r="AD94" s="209">
        <v>149167703.37</v>
      </c>
      <c r="AE94" s="209">
        <v>175125648</v>
      </c>
      <c r="AF94" s="209">
        <v>178275492.31</v>
      </c>
      <c r="AG94" s="209">
        <v>183348501</v>
      </c>
      <c r="AH94" s="209">
        <v>126969814</v>
      </c>
      <c r="AI94" s="209">
        <v>130285497</v>
      </c>
      <c r="AJ94" s="99">
        <v>170972268</v>
      </c>
      <c r="AK94" s="301">
        <v>186415812</v>
      </c>
      <c r="AL94" s="301">
        <v>183182183</v>
      </c>
      <c r="AM94" s="301">
        <v>175452696</v>
      </c>
      <c r="AN94" s="301">
        <v>136661549</v>
      </c>
      <c r="AO94" s="301">
        <v>121581809</v>
      </c>
      <c r="AP94" s="301">
        <v>148125574</v>
      </c>
      <c r="AQ94" s="64">
        <v>174599844</v>
      </c>
      <c r="AR94" s="301">
        <v>228483880</v>
      </c>
      <c r="AS94" s="301">
        <v>182321063</v>
      </c>
      <c r="AT94" s="301">
        <v>119069228</v>
      </c>
      <c r="AU94" s="301">
        <v>8892776</v>
      </c>
      <c r="AV94" s="319">
        <v>52154164</v>
      </c>
      <c r="AW94" s="35">
        <f t="shared" ref="AW94:BF98" si="319">O94-C94</f>
        <v>10809120.75999999</v>
      </c>
      <c r="AX94" s="100">
        <f t="shared" si="319"/>
        <v>31870237.689999998</v>
      </c>
      <c r="AY94" s="100">
        <f t="shared" si="319"/>
        <v>24826738.439999998</v>
      </c>
      <c r="AZ94" s="100">
        <f t="shared" si="319"/>
        <v>32879815.929999992</v>
      </c>
      <c r="BA94" s="100">
        <f t="shared" si="319"/>
        <v>37386345.930000007</v>
      </c>
      <c r="BB94" s="100">
        <f t="shared" si="319"/>
        <v>43415586.319999993</v>
      </c>
      <c r="BC94" s="100">
        <f t="shared" si="319"/>
        <v>26571855.329999998</v>
      </c>
      <c r="BD94" s="100">
        <f t="shared" si="319"/>
        <v>7376932.2900000066</v>
      </c>
      <c r="BE94" s="100">
        <f t="shared" si="319"/>
        <v>51648227.019999996</v>
      </c>
      <c r="BF94" s="100">
        <f t="shared" si="319"/>
        <v>8601174.4799999893</v>
      </c>
      <c r="BG94" s="100">
        <f t="shared" ref="BG94:BP98" si="320">Y94-M94</f>
        <v>-3123533.1299999952</v>
      </c>
      <c r="BH94" s="100">
        <f t="shared" si="320"/>
        <v>14879947.659999996</v>
      </c>
      <c r="BI94" s="100">
        <f t="shared" si="320"/>
        <v>23018797.420000017</v>
      </c>
      <c r="BJ94" s="100">
        <f t="shared" si="320"/>
        <v>-6057171.6899999976</v>
      </c>
      <c r="BK94" s="100">
        <f t="shared" si="320"/>
        <v>-8444605.5399999917</v>
      </c>
      <c r="BL94" s="252">
        <f t="shared" si="320"/>
        <v>10386832.140000015</v>
      </c>
      <c r="BM94" s="252">
        <f t="shared" si="320"/>
        <v>-15165716.819999993</v>
      </c>
      <c r="BN94" s="252">
        <f t="shared" si="320"/>
        <v>-29888504.840000004</v>
      </c>
      <c r="BO94" s="252">
        <f t="shared" si="320"/>
        <v>23864493.210000008</v>
      </c>
      <c r="BP94" s="265">
        <f t="shared" si="320"/>
        <v>3354213</v>
      </c>
      <c r="BQ94" s="265">
        <f t="shared" ref="BQ94:CD98" si="321">AI94-W94</f>
        <v>-29198510.789999992</v>
      </c>
      <c r="BR94" s="265">
        <f t="shared" si="321"/>
        <v>13005578.530000001</v>
      </c>
      <c r="BS94" s="265">
        <f t="shared" si="321"/>
        <v>9777013</v>
      </c>
      <c r="BT94" s="265">
        <f t="shared" si="321"/>
        <v>22937616</v>
      </c>
      <c r="BU94" s="265">
        <f t="shared" si="321"/>
        <v>5009499.9499999881</v>
      </c>
      <c r="BV94" s="265">
        <f t="shared" si="321"/>
        <v>-2674309.25</v>
      </c>
      <c r="BW94" s="265">
        <f t="shared" si="321"/>
        <v>-2017423.3100000024</v>
      </c>
      <c r="BX94" s="265">
        <f t="shared" si="321"/>
        <v>-1042129.3700000048</v>
      </c>
      <c r="BY94" s="265">
        <f t="shared" si="321"/>
        <v>-525804</v>
      </c>
      <c r="BZ94" s="265">
        <f t="shared" si="321"/>
        <v>50208387.689999998</v>
      </c>
      <c r="CA94" s="265">
        <f t="shared" si="321"/>
        <v>-1027438</v>
      </c>
      <c r="CB94" s="265">
        <f t="shared" si="321"/>
        <v>-7900586</v>
      </c>
      <c r="CC94" s="265">
        <f t="shared" si="321"/>
        <v>-121392721</v>
      </c>
      <c r="CD94" s="265">
        <f t="shared" si="321"/>
        <v>-118818104</v>
      </c>
      <c r="CE94" s="351"/>
      <c r="CF94" s="64">
        <f>IF(ISERROR(GETPIVOTDATA("VALUE",'CSS WK pvt'!$I$2,"DT_FILE",CF$8,"CD_CO",CF$6,"TRIM_CAT",TRIM(B94),"TRIM_LINE",A93))=TRUE,0,GETPIVOTDATA("VALUE",'CSS WK pvt'!$I$2,"DT_FILE",CF$8,"CD_CO",CF$6,"TRIM_CAT",TRIM(B94),"TRIM_LINE",A93))</f>
        <v>52154164</v>
      </c>
    </row>
    <row r="95" spans="1:84" s="38" customFormat="1" x14ac:dyDescent="0.3">
      <c r="A95" s="147"/>
      <c r="B95" s="39" t="s">
        <v>38</v>
      </c>
      <c r="C95" s="97">
        <v>13658329.609999999</v>
      </c>
      <c r="D95" s="98">
        <v>11423048.16</v>
      </c>
      <c r="E95" s="98">
        <v>10110542</v>
      </c>
      <c r="F95" s="98">
        <v>9835170.1400000006</v>
      </c>
      <c r="G95" s="98">
        <v>12789822.609999999</v>
      </c>
      <c r="H95" s="98">
        <v>13828299.42</v>
      </c>
      <c r="I95" s="98">
        <v>11569959.48</v>
      </c>
      <c r="J95" s="98">
        <v>10767793.119999999</v>
      </c>
      <c r="K95" s="98">
        <v>10142563.34</v>
      </c>
      <c r="L95" s="99">
        <v>13541160.380000001</v>
      </c>
      <c r="M95" s="98">
        <v>16179858.140000001</v>
      </c>
      <c r="N95" s="98">
        <v>12961985.449999999</v>
      </c>
      <c r="O95" s="98">
        <v>12612806.470000001</v>
      </c>
      <c r="P95" s="98">
        <v>12838308.789999999</v>
      </c>
      <c r="Q95" s="98">
        <v>11551379.26</v>
      </c>
      <c r="R95" s="162">
        <v>11638475.42</v>
      </c>
      <c r="S95" s="98">
        <v>15718009.130000001</v>
      </c>
      <c r="T95" s="98">
        <v>16175504.869999999</v>
      </c>
      <c r="U95" s="209">
        <v>12629663.130000001</v>
      </c>
      <c r="V95" s="209">
        <v>9731471</v>
      </c>
      <c r="W95" s="209">
        <v>12629663.130000001</v>
      </c>
      <c r="X95" s="99">
        <v>13660342.5</v>
      </c>
      <c r="Y95" s="209">
        <v>15505496</v>
      </c>
      <c r="Z95" s="209">
        <v>15108007</v>
      </c>
      <c r="AA95" s="209">
        <v>16843468.82</v>
      </c>
      <c r="AB95" s="209">
        <v>13673156.83</v>
      </c>
      <c r="AC95" s="209">
        <v>12473724.859999999</v>
      </c>
      <c r="AD95" s="209">
        <v>14167114.85</v>
      </c>
      <c r="AE95" s="209">
        <v>15704200</v>
      </c>
      <c r="AF95" s="209">
        <v>14919140.460000001</v>
      </c>
      <c r="AG95" s="209">
        <v>14795665</v>
      </c>
      <c r="AH95" s="209">
        <v>10476864</v>
      </c>
      <c r="AI95" s="209">
        <v>9037155</v>
      </c>
      <c r="AJ95" s="99">
        <v>13080739</v>
      </c>
      <c r="AK95" s="301">
        <v>12800335</v>
      </c>
      <c r="AL95" s="301">
        <v>13691908</v>
      </c>
      <c r="AM95" s="301">
        <v>14342367</v>
      </c>
      <c r="AN95" s="301">
        <v>12216942</v>
      </c>
      <c r="AO95" s="301">
        <v>11217952</v>
      </c>
      <c r="AP95" s="301">
        <v>12424379</v>
      </c>
      <c r="AQ95" s="64">
        <v>14512435</v>
      </c>
      <c r="AR95" s="301">
        <v>18735629</v>
      </c>
      <c r="AS95" s="301">
        <v>15319359</v>
      </c>
      <c r="AT95" s="301">
        <v>10656659</v>
      </c>
      <c r="AU95" s="301">
        <v>788462</v>
      </c>
      <c r="AV95" s="319">
        <v>5019926</v>
      </c>
      <c r="AW95" s="35">
        <f t="shared" si="319"/>
        <v>-1045523.1399999987</v>
      </c>
      <c r="AX95" s="100">
        <f t="shared" si="319"/>
        <v>1415260.629999999</v>
      </c>
      <c r="AY95" s="100">
        <f t="shared" si="319"/>
        <v>1440837.2599999998</v>
      </c>
      <c r="AZ95" s="100">
        <f t="shared" si="319"/>
        <v>1803305.2799999993</v>
      </c>
      <c r="BA95" s="100">
        <f t="shared" si="319"/>
        <v>2928186.5200000014</v>
      </c>
      <c r="BB95" s="100">
        <f t="shared" si="319"/>
        <v>2347205.4499999993</v>
      </c>
      <c r="BC95" s="100">
        <f t="shared" si="319"/>
        <v>1059703.6500000004</v>
      </c>
      <c r="BD95" s="100">
        <f t="shared" si="319"/>
        <v>-1036322.1199999992</v>
      </c>
      <c r="BE95" s="100">
        <f t="shared" si="319"/>
        <v>2487099.790000001</v>
      </c>
      <c r="BF95" s="100">
        <f t="shared" si="319"/>
        <v>119182.11999999918</v>
      </c>
      <c r="BG95" s="100">
        <f t="shared" si="320"/>
        <v>-674362.1400000006</v>
      </c>
      <c r="BH95" s="100">
        <f t="shared" si="320"/>
        <v>2146021.5500000007</v>
      </c>
      <c r="BI95" s="100">
        <f t="shared" si="320"/>
        <v>4230662.3499999996</v>
      </c>
      <c r="BJ95" s="100">
        <f t="shared" si="320"/>
        <v>834848.04000000097</v>
      </c>
      <c r="BK95" s="100">
        <f t="shared" si="320"/>
        <v>922345.59999999963</v>
      </c>
      <c r="BL95" s="252">
        <f t="shared" si="320"/>
        <v>2528639.4299999997</v>
      </c>
      <c r="BM95" s="252">
        <f t="shared" si="320"/>
        <v>-13809.13000000082</v>
      </c>
      <c r="BN95" s="252">
        <f t="shared" si="320"/>
        <v>-1256364.4099999983</v>
      </c>
      <c r="BO95" s="252">
        <f t="shared" si="320"/>
        <v>2166001.8699999992</v>
      </c>
      <c r="BP95" s="265">
        <f t="shared" si="320"/>
        <v>745393</v>
      </c>
      <c r="BQ95" s="265">
        <f t="shared" si="321"/>
        <v>-3592508.1300000008</v>
      </c>
      <c r="BR95" s="265">
        <f t="shared" si="321"/>
        <v>-579603.5</v>
      </c>
      <c r="BS95" s="265">
        <f t="shared" si="321"/>
        <v>-2705161</v>
      </c>
      <c r="BT95" s="265">
        <f t="shared" si="321"/>
        <v>-1416099</v>
      </c>
      <c r="BU95" s="265">
        <f t="shared" si="321"/>
        <v>-2501101.8200000003</v>
      </c>
      <c r="BV95" s="265">
        <f t="shared" si="321"/>
        <v>-1456214.83</v>
      </c>
      <c r="BW95" s="265">
        <f t="shared" si="321"/>
        <v>-1255772.8599999994</v>
      </c>
      <c r="BX95" s="265">
        <f t="shared" si="321"/>
        <v>-1742735.8499999996</v>
      </c>
      <c r="BY95" s="265">
        <f t="shared" si="321"/>
        <v>-1191765</v>
      </c>
      <c r="BZ95" s="265">
        <f t="shared" si="321"/>
        <v>3816488.5399999991</v>
      </c>
      <c r="CA95" s="265">
        <f t="shared" si="321"/>
        <v>523694</v>
      </c>
      <c r="CB95" s="265">
        <f t="shared" si="321"/>
        <v>179795</v>
      </c>
      <c r="CC95" s="265">
        <f t="shared" si="321"/>
        <v>-8248693</v>
      </c>
      <c r="CD95" s="265">
        <f t="shared" si="321"/>
        <v>-8060813</v>
      </c>
      <c r="CE95" s="351"/>
      <c r="CF95" s="64">
        <f>IF(ISERROR(GETPIVOTDATA("VALUE",'CSS WK pvt'!$I$2,"DT_FILE",CF$8,"CD_CO",CF$6,"TRIM_CAT",TRIM(B95),"TRIM_LINE",A93))=TRUE,0,GETPIVOTDATA("VALUE",'CSS WK pvt'!$I$2,"DT_FILE",CF$8,"CD_CO",CF$6,"TRIM_CAT",TRIM(B95),"TRIM_LINE",A93))</f>
        <v>5019926</v>
      </c>
    </row>
    <row r="96" spans="1:84" s="38" customFormat="1" x14ac:dyDescent="0.3">
      <c r="A96" s="147"/>
      <c r="B96" s="39" t="s">
        <v>39</v>
      </c>
      <c r="C96" s="97">
        <v>41097003.299999997</v>
      </c>
      <c r="D96" s="98">
        <v>35245857.399999999</v>
      </c>
      <c r="E96" s="98">
        <v>35585183.369999997</v>
      </c>
      <c r="F96" s="98">
        <v>30717335.629999999</v>
      </c>
      <c r="G96" s="98">
        <v>37496593.030000001</v>
      </c>
      <c r="H96" s="98">
        <v>39054148.93</v>
      </c>
      <c r="I96" s="98">
        <v>34798742.509999998</v>
      </c>
      <c r="J96" s="98">
        <v>32592884.93</v>
      </c>
      <c r="K96" s="98">
        <v>28433955.329999998</v>
      </c>
      <c r="L96" s="99">
        <v>36682988.649999999</v>
      </c>
      <c r="M96" s="98">
        <v>43998950.659999996</v>
      </c>
      <c r="N96" s="98">
        <v>37758246.630000003</v>
      </c>
      <c r="O96" s="98">
        <v>38983895.770000003</v>
      </c>
      <c r="P96" s="98">
        <v>34533408.539999999</v>
      </c>
      <c r="Q96" s="98">
        <v>31171971.760000002</v>
      </c>
      <c r="R96" s="162">
        <v>31730545.109999999</v>
      </c>
      <c r="S96" s="98">
        <v>39200972.979999997</v>
      </c>
      <c r="T96" s="98">
        <v>41137089.600000001</v>
      </c>
      <c r="U96" s="209">
        <v>37260168.329999998</v>
      </c>
      <c r="V96" s="209">
        <v>34155886</v>
      </c>
      <c r="W96" s="209">
        <v>37260168.329999998</v>
      </c>
      <c r="X96" s="99">
        <v>37032468.030000001</v>
      </c>
      <c r="Y96" s="209">
        <v>39897153</v>
      </c>
      <c r="Z96" s="209">
        <v>39331516</v>
      </c>
      <c r="AA96" s="209">
        <v>44708680.659999996</v>
      </c>
      <c r="AB96" s="209">
        <v>40156455.390000001</v>
      </c>
      <c r="AC96" s="209">
        <v>34575545.359999999</v>
      </c>
      <c r="AD96" s="209">
        <v>40632685.109999999</v>
      </c>
      <c r="AE96" s="209">
        <v>51503410</v>
      </c>
      <c r="AF96" s="209">
        <v>42816201.939999998</v>
      </c>
      <c r="AG96" s="209">
        <v>43954279</v>
      </c>
      <c r="AH96" s="209">
        <v>35158518</v>
      </c>
      <c r="AI96" s="209">
        <v>34900641</v>
      </c>
      <c r="AJ96" s="99">
        <v>47186542</v>
      </c>
      <c r="AK96" s="301">
        <v>46290542</v>
      </c>
      <c r="AL96" s="301">
        <v>49270555</v>
      </c>
      <c r="AM96" s="301">
        <v>49287560</v>
      </c>
      <c r="AN96" s="301">
        <v>40150993</v>
      </c>
      <c r="AO96" s="301">
        <v>35171913</v>
      </c>
      <c r="AP96" s="301">
        <v>39258735</v>
      </c>
      <c r="AQ96" s="64">
        <v>42030956</v>
      </c>
      <c r="AR96" s="301">
        <v>52885827</v>
      </c>
      <c r="AS96" s="301">
        <v>48864839</v>
      </c>
      <c r="AT96" s="301">
        <v>35159433</v>
      </c>
      <c r="AU96" s="301">
        <v>2908779</v>
      </c>
      <c r="AV96" s="319">
        <v>13759112</v>
      </c>
      <c r="AW96" s="35">
        <f t="shared" si="319"/>
        <v>-2113107.5299999937</v>
      </c>
      <c r="AX96" s="100">
        <f t="shared" si="319"/>
        <v>-712448.8599999994</v>
      </c>
      <c r="AY96" s="100">
        <f t="shared" si="319"/>
        <v>-4413211.6099999957</v>
      </c>
      <c r="AZ96" s="100">
        <f t="shared" si="319"/>
        <v>1013209.4800000004</v>
      </c>
      <c r="BA96" s="100">
        <f t="shared" si="319"/>
        <v>1704379.9499999955</v>
      </c>
      <c r="BB96" s="100">
        <f t="shared" si="319"/>
        <v>2082940.6700000018</v>
      </c>
      <c r="BC96" s="100">
        <f t="shared" si="319"/>
        <v>2461425.8200000003</v>
      </c>
      <c r="BD96" s="100">
        <f t="shared" si="319"/>
        <v>1563001.0700000003</v>
      </c>
      <c r="BE96" s="100">
        <f t="shared" si="319"/>
        <v>8826213</v>
      </c>
      <c r="BF96" s="100">
        <f t="shared" si="319"/>
        <v>349479.38000000268</v>
      </c>
      <c r="BG96" s="100">
        <f t="shared" si="320"/>
        <v>-4101797.6599999964</v>
      </c>
      <c r="BH96" s="100">
        <f t="shared" si="320"/>
        <v>1573269.3699999973</v>
      </c>
      <c r="BI96" s="100">
        <f t="shared" si="320"/>
        <v>5724784.8899999931</v>
      </c>
      <c r="BJ96" s="100">
        <f t="shared" si="320"/>
        <v>5623046.8500000015</v>
      </c>
      <c r="BK96" s="100">
        <f t="shared" si="320"/>
        <v>3403573.5999999978</v>
      </c>
      <c r="BL96" s="252">
        <f t="shared" si="320"/>
        <v>8902140</v>
      </c>
      <c r="BM96" s="252">
        <f t="shared" si="320"/>
        <v>12302437.020000003</v>
      </c>
      <c r="BN96" s="252">
        <f t="shared" si="320"/>
        <v>1679112.3399999961</v>
      </c>
      <c r="BO96" s="252">
        <f t="shared" si="320"/>
        <v>6694110.6700000018</v>
      </c>
      <c r="BP96" s="265">
        <f t="shared" si="320"/>
        <v>1002632</v>
      </c>
      <c r="BQ96" s="265">
        <f t="shared" si="321"/>
        <v>-2359527.3299999982</v>
      </c>
      <c r="BR96" s="265">
        <f t="shared" si="321"/>
        <v>10154073.969999999</v>
      </c>
      <c r="BS96" s="265">
        <f t="shared" si="321"/>
        <v>6393389</v>
      </c>
      <c r="BT96" s="265">
        <f t="shared" si="321"/>
        <v>9939039</v>
      </c>
      <c r="BU96" s="265">
        <f t="shared" si="321"/>
        <v>4578879.3400000036</v>
      </c>
      <c r="BV96" s="265">
        <f t="shared" si="321"/>
        <v>-5462.390000000596</v>
      </c>
      <c r="BW96" s="265">
        <f t="shared" si="321"/>
        <v>596367.6400000006</v>
      </c>
      <c r="BX96" s="265">
        <f t="shared" si="321"/>
        <v>-1373950.1099999994</v>
      </c>
      <c r="BY96" s="265">
        <f t="shared" si="321"/>
        <v>-9472454</v>
      </c>
      <c r="BZ96" s="265">
        <f t="shared" si="321"/>
        <v>10069625.060000002</v>
      </c>
      <c r="CA96" s="265">
        <f t="shared" si="321"/>
        <v>4910560</v>
      </c>
      <c r="CB96" s="265">
        <f t="shared" si="321"/>
        <v>915</v>
      </c>
      <c r="CC96" s="265">
        <f t="shared" si="321"/>
        <v>-31991862</v>
      </c>
      <c r="CD96" s="265">
        <f t="shared" si="321"/>
        <v>-33427430</v>
      </c>
      <c r="CE96" s="351"/>
      <c r="CF96" s="64">
        <f>IF(ISERROR(GETPIVOTDATA("VALUE",'CSS WK pvt'!$I$2,"DT_FILE",CF$8,"CD_CO",CF$6,"TRIM_CAT",TRIM(B96),"TRIM_LINE",A93))=TRUE,0,GETPIVOTDATA("VALUE",'CSS WK pvt'!$I$2,"DT_FILE",CF$8,"CD_CO",CF$6,"TRIM_CAT",TRIM(B96),"TRIM_LINE",A93))</f>
        <v>13759112</v>
      </c>
    </row>
    <row r="97" spans="1:84" s="38" customFormat="1" x14ac:dyDescent="0.3">
      <c r="A97" s="147"/>
      <c r="B97" s="39" t="s">
        <v>40</v>
      </c>
      <c r="C97" s="97">
        <v>38673308.060000002</v>
      </c>
      <c r="D97" s="98">
        <v>34201663.689999998</v>
      </c>
      <c r="E97" s="98">
        <v>32723423.300000001</v>
      </c>
      <c r="F97" s="98">
        <v>32076883.73</v>
      </c>
      <c r="G97" s="98">
        <v>37166784.32</v>
      </c>
      <c r="H97" s="98">
        <v>37797076.82</v>
      </c>
      <c r="I97" s="98">
        <v>36319842.369999997</v>
      </c>
      <c r="J97" s="98">
        <v>33691613.850000001</v>
      </c>
      <c r="K97" s="98">
        <v>27779009.030000001</v>
      </c>
      <c r="L97" s="99">
        <v>34793891.049999997</v>
      </c>
      <c r="M97" s="98">
        <v>42640881</v>
      </c>
      <c r="N97" s="98">
        <v>36776911.210000001</v>
      </c>
      <c r="O97" s="98">
        <v>38841297.020000003</v>
      </c>
      <c r="P97" s="98">
        <v>32819589.510000002</v>
      </c>
      <c r="Q97" s="98">
        <v>31463982.16</v>
      </c>
      <c r="R97" s="162">
        <v>30955156.789999999</v>
      </c>
      <c r="S97" s="98">
        <v>46541159.82</v>
      </c>
      <c r="T97" s="98">
        <v>55310470.520000003</v>
      </c>
      <c r="U97" s="209">
        <v>43760256.469999999</v>
      </c>
      <c r="V97" s="209">
        <v>38138171</v>
      </c>
      <c r="W97" s="209">
        <v>43760256.469999999</v>
      </c>
      <c r="X97" s="99">
        <v>37199534.119999997</v>
      </c>
      <c r="Y97" s="209">
        <v>38758759</v>
      </c>
      <c r="Z97" s="209">
        <v>40511785</v>
      </c>
      <c r="AA97" s="209">
        <v>41926329.280000001</v>
      </c>
      <c r="AB97" s="209">
        <v>42938714.600000001</v>
      </c>
      <c r="AC97" s="209">
        <v>35124742.450000003</v>
      </c>
      <c r="AD97" s="209">
        <v>42987172.560000002</v>
      </c>
      <c r="AE97" s="209">
        <v>41735188</v>
      </c>
      <c r="AF97" s="209">
        <v>42026543.5</v>
      </c>
      <c r="AG97" s="209">
        <v>42142749</v>
      </c>
      <c r="AH97" s="209">
        <v>38274434</v>
      </c>
      <c r="AI97" s="209">
        <v>37451830</v>
      </c>
      <c r="AJ97" s="99">
        <v>38839067</v>
      </c>
      <c r="AK97" s="301">
        <v>43729623</v>
      </c>
      <c r="AL97" s="301">
        <v>46785587</v>
      </c>
      <c r="AM97" s="301">
        <v>48671449</v>
      </c>
      <c r="AN97" s="301">
        <v>41665933</v>
      </c>
      <c r="AO97" s="301">
        <v>36491025</v>
      </c>
      <c r="AP97" s="301">
        <v>41767935</v>
      </c>
      <c r="AQ97" s="64">
        <v>40138339</v>
      </c>
      <c r="AR97" s="301">
        <v>52131124</v>
      </c>
      <c r="AS97" s="301">
        <v>54074887</v>
      </c>
      <c r="AT97" s="301">
        <v>42614413</v>
      </c>
      <c r="AU97" s="301">
        <v>4130754</v>
      </c>
      <c r="AV97" s="319">
        <v>10599515</v>
      </c>
      <c r="AW97" s="35">
        <f t="shared" si="319"/>
        <v>167988.96000000089</v>
      </c>
      <c r="AX97" s="100">
        <f t="shared" si="319"/>
        <v>-1382074.179999996</v>
      </c>
      <c r="AY97" s="100">
        <f t="shared" si="319"/>
        <v>-1259441.1400000006</v>
      </c>
      <c r="AZ97" s="100">
        <f t="shared" si="319"/>
        <v>-1121726.9400000013</v>
      </c>
      <c r="BA97" s="100">
        <f t="shared" si="319"/>
        <v>9374375.5</v>
      </c>
      <c r="BB97" s="100">
        <f t="shared" si="319"/>
        <v>17513393.700000003</v>
      </c>
      <c r="BC97" s="100">
        <f t="shared" si="319"/>
        <v>7440414.1000000015</v>
      </c>
      <c r="BD97" s="100">
        <f t="shared" si="319"/>
        <v>4446557.1499999985</v>
      </c>
      <c r="BE97" s="100">
        <f t="shared" si="319"/>
        <v>15981247.439999998</v>
      </c>
      <c r="BF97" s="100">
        <f t="shared" si="319"/>
        <v>2405643.0700000003</v>
      </c>
      <c r="BG97" s="100">
        <f t="shared" si="320"/>
        <v>-3882122</v>
      </c>
      <c r="BH97" s="100">
        <f t="shared" si="320"/>
        <v>3734873.7899999991</v>
      </c>
      <c r="BI97" s="100">
        <f t="shared" si="320"/>
        <v>3085032.2599999979</v>
      </c>
      <c r="BJ97" s="100">
        <f t="shared" si="320"/>
        <v>10119125.09</v>
      </c>
      <c r="BK97" s="100">
        <f t="shared" si="320"/>
        <v>3660760.2900000028</v>
      </c>
      <c r="BL97" s="252">
        <f t="shared" si="320"/>
        <v>12032015.770000003</v>
      </c>
      <c r="BM97" s="252">
        <f t="shared" si="320"/>
        <v>-4805971.82</v>
      </c>
      <c r="BN97" s="252">
        <f t="shared" si="320"/>
        <v>-13283927.020000003</v>
      </c>
      <c r="BO97" s="252">
        <f t="shared" si="320"/>
        <v>-1617507.4699999988</v>
      </c>
      <c r="BP97" s="265">
        <f t="shared" si="320"/>
        <v>136263</v>
      </c>
      <c r="BQ97" s="265">
        <f t="shared" si="321"/>
        <v>-6308426.4699999988</v>
      </c>
      <c r="BR97" s="265">
        <f t="shared" si="321"/>
        <v>1639532.8800000027</v>
      </c>
      <c r="BS97" s="265">
        <f t="shared" si="321"/>
        <v>4970864</v>
      </c>
      <c r="BT97" s="265">
        <f t="shared" si="321"/>
        <v>6273802</v>
      </c>
      <c r="BU97" s="265">
        <f t="shared" si="321"/>
        <v>6745119.7199999988</v>
      </c>
      <c r="BV97" s="265">
        <f t="shared" si="321"/>
        <v>-1272781.6000000015</v>
      </c>
      <c r="BW97" s="265">
        <f t="shared" si="321"/>
        <v>1366282.549999997</v>
      </c>
      <c r="BX97" s="265">
        <f t="shared" si="321"/>
        <v>-1219237.5600000024</v>
      </c>
      <c r="BY97" s="265">
        <f t="shared" si="321"/>
        <v>-1596849</v>
      </c>
      <c r="BZ97" s="265">
        <f t="shared" si="321"/>
        <v>10104580.5</v>
      </c>
      <c r="CA97" s="265">
        <f t="shared" si="321"/>
        <v>11932138</v>
      </c>
      <c r="CB97" s="265">
        <f t="shared" si="321"/>
        <v>4339979</v>
      </c>
      <c r="CC97" s="265">
        <f t="shared" si="321"/>
        <v>-33321076</v>
      </c>
      <c r="CD97" s="265">
        <f t="shared" si="321"/>
        <v>-28239552</v>
      </c>
      <c r="CE97" s="351"/>
      <c r="CF97" s="64">
        <f>IF(ISERROR(GETPIVOTDATA("VALUE",'CSS WK pvt'!$I$2,"DT_FILE",CF$8,"CD_CO",CF$6,"TRIM_CAT",TRIM(B97),"TRIM_LINE",A93))=TRUE,0,GETPIVOTDATA("VALUE",'CSS WK pvt'!$I$2,"DT_FILE",CF$8,"CD_CO",CF$6,"TRIM_CAT",TRIM(B97),"TRIM_LINE",A93))</f>
        <v>10599515</v>
      </c>
    </row>
    <row r="98" spans="1:84" s="38" customFormat="1" x14ac:dyDescent="0.3">
      <c r="A98" s="147"/>
      <c r="B98" s="39" t="s">
        <v>41</v>
      </c>
      <c r="C98" s="97">
        <v>57728458.509999998</v>
      </c>
      <c r="D98" s="98">
        <v>54845248.609999999</v>
      </c>
      <c r="E98" s="98">
        <v>51791714.539999999</v>
      </c>
      <c r="F98" s="98">
        <v>54442614.869999997</v>
      </c>
      <c r="G98" s="98">
        <v>58869064.359999999</v>
      </c>
      <c r="H98" s="98">
        <v>60710595.310000002</v>
      </c>
      <c r="I98" s="98">
        <v>58730611.82</v>
      </c>
      <c r="J98" s="98">
        <v>60737710.359999999</v>
      </c>
      <c r="K98" s="98">
        <v>47149473.600000001</v>
      </c>
      <c r="L98" s="99">
        <v>59837403.789999999</v>
      </c>
      <c r="M98" s="98">
        <v>66415161.329999998</v>
      </c>
      <c r="N98" s="98">
        <v>56118692.490000002</v>
      </c>
      <c r="O98" s="98">
        <v>57479654.119999997</v>
      </c>
      <c r="P98" s="98">
        <v>54435369.340000004</v>
      </c>
      <c r="Q98" s="98">
        <v>50759079.700000003</v>
      </c>
      <c r="R98" s="162">
        <v>54031681.729999997</v>
      </c>
      <c r="S98" s="98">
        <v>59685727.210000001</v>
      </c>
      <c r="T98" s="98">
        <v>62220976.210000001</v>
      </c>
      <c r="U98" s="209">
        <v>60392342.600000001</v>
      </c>
      <c r="V98" s="209">
        <v>68336549</v>
      </c>
      <c r="W98" s="209">
        <v>60392342.600000001</v>
      </c>
      <c r="X98" s="99">
        <v>57304693.380000003</v>
      </c>
      <c r="Y98" s="209">
        <v>61607873</v>
      </c>
      <c r="Z98" s="209">
        <v>60338799</v>
      </c>
      <c r="AA98" s="209">
        <v>65993487.840000004</v>
      </c>
      <c r="AB98" s="209">
        <v>59178072.329999998</v>
      </c>
      <c r="AC98" s="209">
        <v>55131284.229999997</v>
      </c>
      <c r="AD98" s="209">
        <v>61672049.299999997</v>
      </c>
      <c r="AE98" s="209">
        <v>63143319</v>
      </c>
      <c r="AF98" s="209">
        <v>63340446.130000003</v>
      </c>
      <c r="AG98" s="209">
        <v>68661753</v>
      </c>
      <c r="AH98" s="209">
        <v>63629345</v>
      </c>
      <c r="AI98" s="209">
        <v>58668341</v>
      </c>
      <c r="AJ98" s="99">
        <v>63034431</v>
      </c>
      <c r="AK98" s="301">
        <v>67721318</v>
      </c>
      <c r="AL98" s="301">
        <v>67795026</v>
      </c>
      <c r="AM98" s="301">
        <v>70095789</v>
      </c>
      <c r="AN98" s="301">
        <v>60312633</v>
      </c>
      <c r="AO98" s="301">
        <v>52486877</v>
      </c>
      <c r="AP98" s="301">
        <v>64141802</v>
      </c>
      <c r="AQ98" s="64">
        <v>61819486</v>
      </c>
      <c r="AR98" s="301">
        <v>77027483</v>
      </c>
      <c r="AS98" s="301">
        <v>79450737</v>
      </c>
      <c r="AT98" s="301">
        <v>58024831</v>
      </c>
      <c r="AU98" s="301">
        <v>5255156</v>
      </c>
      <c r="AV98" s="319">
        <v>13909562</v>
      </c>
      <c r="AW98" s="35">
        <f t="shared" si="319"/>
        <v>-248804.3900000006</v>
      </c>
      <c r="AX98" s="100">
        <f t="shared" si="319"/>
        <v>-409879.26999999583</v>
      </c>
      <c r="AY98" s="100">
        <f t="shared" si="319"/>
        <v>-1032634.8399999961</v>
      </c>
      <c r="AZ98" s="100">
        <f t="shared" si="319"/>
        <v>-410933.1400000006</v>
      </c>
      <c r="BA98" s="100">
        <f t="shared" si="319"/>
        <v>816662.85000000149</v>
      </c>
      <c r="BB98" s="100">
        <f t="shared" si="319"/>
        <v>1510380.8999999985</v>
      </c>
      <c r="BC98" s="100">
        <f t="shared" si="319"/>
        <v>1661730.7800000012</v>
      </c>
      <c r="BD98" s="100">
        <f t="shared" si="319"/>
        <v>7598838.6400000006</v>
      </c>
      <c r="BE98" s="100">
        <f t="shared" si="319"/>
        <v>13242869</v>
      </c>
      <c r="BF98" s="100">
        <f t="shared" si="319"/>
        <v>-2532710.4099999964</v>
      </c>
      <c r="BG98" s="100">
        <f t="shared" si="320"/>
        <v>-4807288.3299999982</v>
      </c>
      <c r="BH98" s="100">
        <f t="shared" si="320"/>
        <v>4220106.5099999979</v>
      </c>
      <c r="BI98" s="100">
        <f t="shared" si="320"/>
        <v>8513833.7200000063</v>
      </c>
      <c r="BJ98" s="100">
        <f t="shared" si="320"/>
        <v>4742702.9899999946</v>
      </c>
      <c r="BK98" s="100">
        <f t="shared" si="320"/>
        <v>4372204.5299999937</v>
      </c>
      <c r="BL98" s="252">
        <f t="shared" si="320"/>
        <v>7640367.5700000003</v>
      </c>
      <c r="BM98" s="252">
        <f t="shared" si="320"/>
        <v>3457591.7899999991</v>
      </c>
      <c r="BN98" s="252">
        <f t="shared" si="320"/>
        <v>1119469.9200000018</v>
      </c>
      <c r="BO98" s="252">
        <f t="shared" si="320"/>
        <v>8269410.3999999985</v>
      </c>
      <c r="BP98" s="265">
        <f t="shared" si="320"/>
        <v>-4707204</v>
      </c>
      <c r="BQ98" s="265">
        <f t="shared" si="321"/>
        <v>-1724001.6000000015</v>
      </c>
      <c r="BR98" s="265">
        <f t="shared" si="321"/>
        <v>5729737.6199999973</v>
      </c>
      <c r="BS98" s="265">
        <f t="shared" si="321"/>
        <v>6113445</v>
      </c>
      <c r="BT98" s="265">
        <f t="shared" si="321"/>
        <v>7456227</v>
      </c>
      <c r="BU98" s="265">
        <f t="shared" si="321"/>
        <v>4102301.1599999964</v>
      </c>
      <c r="BV98" s="265">
        <f t="shared" si="321"/>
        <v>1134560.6700000018</v>
      </c>
      <c r="BW98" s="265">
        <f t="shared" si="321"/>
        <v>-2644407.2299999967</v>
      </c>
      <c r="BX98" s="265">
        <f t="shared" si="321"/>
        <v>2469752.700000003</v>
      </c>
      <c r="BY98" s="265">
        <f t="shared" si="321"/>
        <v>-1323833</v>
      </c>
      <c r="BZ98" s="265">
        <f t="shared" si="321"/>
        <v>13687036.869999997</v>
      </c>
      <c r="CA98" s="265">
        <f t="shared" si="321"/>
        <v>10788984</v>
      </c>
      <c r="CB98" s="265">
        <f t="shared" si="321"/>
        <v>-5604514</v>
      </c>
      <c r="CC98" s="265">
        <f t="shared" si="321"/>
        <v>-53413185</v>
      </c>
      <c r="CD98" s="265">
        <f t="shared" si="321"/>
        <v>-49124869</v>
      </c>
      <c r="CE98" s="351"/>
      <c r="CF98" s="64">
        <f>IF(ISERROR(GETPIVOTDATA("VALUE",'CSS WK pvt'!$I$2,"DT_FILE",CF$8,"CD_CO",CF$6,"TRIM_CAT",TRIM(B98),"TRIM_LINE",A93))=TRUE,0,GETPIVOTDATA("VALUE",'CSS WK pvt'!$I$2,"DT_FILE",CF$8,"CD_CO",CF$6,"TRIM_CAT",TRIM(B98),"TRIM_LINE",A93))</f>
        <v>13909562</v>
      </c>
    </row>
    <row r="99" spans="1:84" s="131" customFormat="1" ht="15" thickBot="1" x14ac:dyDescent="0.35">
      <c r="A99" s="148"/>
      <c r="B99" s="52" t="s">
        <v>42</v>
      </c>
      <c r="C99" s="127">
        <f t="shared" ref="C99:V99" si="322">SUM(C94:C98)</f>
        <v>287772377.35000002</v>
      </c>
      <c r="D99" s="128">
        <f t="shared" si="322"/>
        <v>249238610.11000001</v>
      </c>
      <c r="E99" s="128">
        <f t="shared" si="322"/>
        <v>237427962.62</v>
      </c>
      <c r="F99" s="128">
        <f t="shared" si="322"/>
        <v>232973059.66999999</v>
      </c>
      <c r="G99" s="128">
        <f t="shared" si="322"/>
        <v>299227283.20999998</v>
      </c>
      <c r="H99" s="128">
        <f t="shared" si="322"/>
        <v>316138531.31</v>
      </c>
      <c r="I99" s="128">
        <f t="shared" si="322"/>
        <v>274331308.63999999</v>
      </c>
      <c r="J99" s="128">
        <f t="shared" si="322"/>
        <v>254028670.96999997</v>
      </c>
      <c r="K99" s="128">
        <f t="shared" si="322"/>
        <v>221340782.06999999</v>
      </c>
      <c r="L99" s="129">
        <f t="shared" si="322"/>
        <v>294220958.86000001</v>
      </c>
      <c r="M99" s="128">
        <f t="shared" si="322"/>
        <v>348997183.25999993</v>
      </c>
      <c r="N99" s="128">
        <f t="shared" si="322"/>
        <v>288980455.12</v>
      </c>
      <c r="O99" s="128">
        <f t="shared" si="322"/>
        <v>295342052.00999999</v>
      </c>
      <c r="P99" s="128">
        <f t="shared" si="322"/>
        <v>280019706.12</v>
      </c>
      <c r="Q99" s="128">
        <f t="shared" si="322"/>
        <v>256990250.72999996</v>
      </c>
      <c r="R99" s="128">
        <f t="shared" si="322"/>
        <v>267136730.27999997</v>
      </c>
      <c r="S99" s="128">
        <f t="shared" si="322"/>
        <v>351437233.95999998</v>
      </c>
      <c r="T99" s="128">
        <f t="shared" si="322"/>
        <v>383008038.34999996</v>
      </c>
      <c r="U99" s="128">
        <f t="shared" si="322"/>
        <v>313526438.31999999</v>
      </c>
      <c r="V99" s="128">
        <f t="shared" si="322"/>
        <v>273977678</v>
      </c>
      <c r="W99" s="128">
        <f>SUM(W94+W95+W96+W97+W98)</f>
        <v>313526438.31999999</v>
      </c>
      <c r="X99" s="129">
        <f>SUM(X94+X95+X96+X97+X98)</f>
        <v>303163727.5</v>
      </c>
      <c r="Y99" s="128">
        <f t="shared" ref="Y99:AF99" si="323">SUM(Y94+Y95+Y96+Y97+Y98)</f>
        <v>332408080</v>
      </c>
      <c r="Z99" s="128">
        <f t="shared" si="323"/>
        <v>315534674</v>
      </c>
      <c r="AA99" s="128">
        <f t="shared" si="323"/>
        <v>339915162.64999998</v>
      </c>
      <c r="AB99" s="128">
        <f t="shared" si="323"/>
        <v>295282257.40000004</v>
      </c>
      <c r="AC99" s="128">
        <f t="shared" si="323"/>
        <v>260904529.21000001</v>
      </c>
      <c r="AD99" s="128">
        <f t="shared" si="323"/>
        <v>308626725.19</v>
      </c>
      <c r="AE99" s="128">
        <f t="shared" si="323"/>
        <v>347211765</v>
      </c>
      <c r="AF99" s="128">
        <f t="shared" si="323"/>
        <v>341377824.34000003</v>
      </c>
      <c r="AG99" s="208">
        <v>352902947</v>
      </c>
      <c r="AH99" s="208">
        <v>274508975</v>
      </c>
      <c r="AI99" s="208">
        <v>270343464</v>
      </c>
      <c r="AJ99" s="129">
        <v>333113047</v>
      </c>
      <c r="AK99" s="219">
        <v>356957630</v>
      </c>
      <c r="AL99" s="219">
        <v>360725259</v>
      </c>
      <c r="AM99" s="219">
        <v>357849861</v>
      </c>
      <c r="AN99" s="219">
        <v>291008050</v>
      </c>
      <c r="AO99" s="219">
        <v>256949576</v>
      </c>
      <c r="AP99" s="219">
        <v>305718425</v>
      </c>
      <c r="AQ99" s="36">
        <v>333101060</v>
      </c>
      <c r="AR99" s="219">
        <v>429263943</v>
      </c>
      <c r="AS99" s="219">
        <v>380030885</v>
      </c>
      <c r="AT99" s="219">
        <v>265524564</v>
      </c>
      <c r="AU99" s="219">
        <v>21975927</v>
      </c>
      <c r="AV99" s="318">
        <v>95442279</v>
      </c>
      <c r="AW99" s="36">
        <f t="shared" ref="AW99:BA99" si="324">SUM(AW94:AW98)</f>
        <v>7569674.6599999983</v>
      </c>
      <c r="AX99" s="130">
        <f t="shared" si="324"/>
        <v>30781096.010000005</v>
      </c>
      <c r="AY99" s="130">
        <f t="shared" si="324"/>
        <v>19562288.110000003</v>
      </c>
      <c r="AZ99" s="130">
        <f t="shared" si="324"/>
        <v>34163670.609999999</v>
      </c>
      <c r="BA99" s="130">
        <f t="shared" si="324"/>
        <v>52209950.750000007</v>
      </c>
      <c r="BB99" s="130">
        <f t="shared" ref="BB99:BJ99" si="325">SUM(BB94:BB98)</f>
        <v>66869507.039999999</v>
      </c>
      <c r="BC99" s="130">
        <f t="shared" si="325"/>
        <v>39195129.68</v>
      </c>
      <c r="BD99" s="130">
        <f t="shared" si="325"/>
        <v>19949007.030000009</v>
      </c>
      <c r="BE99" s="130">
        <f t="shared" si="325"/>
        <v>92185656.25</v>
      </c>
      <c r="BF99" s="130">
        <f t="shared" si="325"/>
        <v>8942768.639999995</v>
      </c>
      <c r="BG99" s="130">
        <f t="shared" si="325"/>
        <v>-16589103.25999999</v>
      </c>
      <c r="BH99" s="130">
        <f t="shared" si="325"/>
        <v>26554218.879999992</v>
      </c>
      <c r="BI99" s="130">
        <f t="shared" si="325"/>
        <v>44573110.640000015</v>
      </c>
      <c r="BJ99" s="130">
        <f t="shared" si="325"/>
        <v>15262551.279999999</v>
      </c>
      <c r="BK99" s="130">
        <f t="shared" ref="BK99:BL99" si="326">SUM(BK94:BK98)</f>
        <v>3914278.4800000023</v>
      </c>
      <c r="BL99" s="251">
        <f t="shared" si="326"/>
        <v>41489994.910000019</v>
      </c>
      <c r="BM99" s="251">
        <f t="shared" ref="BM99:BN99" si="327">SUM(BM94:BM98)</f>
        <v>-4225468.9599999916</v>
      </c>
      <c r="BN99" s="251">
        <f t="shared" si="327"/>
        <v>-41630214.010000005</v>
      </c>
      <c r="BO99" s="251">
        <f t="shared" ref="BO99:BP99" si="328">SUM(BO94:BO98)</f>
        <v>39376508.680000007</v>
      </c>
      <c r="BP99" s="277">
        <f t="shared" si="328"/>
        <v>531297</v>
      </c>
      <c r="BQ99" s="277">
        <f t="shared" ref="BQ99:BS99" si="329">SUM(BQ94:BQ98)</f>
        <v>-43182974.319999993</v>
      </c>
      <c r="BR99" s="277">
        <f t="shared" si="329"/>
        <v>29949319.5</v>
      </c>
      <c r="BS99" s="277">
        <f t="shared" si="329"/>
        <v>24549550</v>
      </c>
      <c r="BT99" s="277">
        <f t="shared" ref="BT99:BU99" si="330">SUM(BT94:BT98)</f>
        <v>45190585</v>
      </c>
      <c r="BU99" s="277">
        <f t="shared" si="330"/>
        <v>17934698.349999987</v>
      </c>
      <c r="BV99" s="277">
        <f t="shared" ref="BV99" si="331">SUM(BV94:BV98)</f>
        <v>-4274207.4000000004</v>
      </c>
      <c r="BW99" s="277">
        <f t="shared" ref="BW99" si="332">SUM(BW94:BW98)</f>
        <v>-3954953.2100000009</v>
      </c>
      <c r="BX99" s="277">
        <f t="shared" ref="BX99" si="333">SUM(BX94:BX98)</f>
        <v>-2908300.1900000032</v>
      </c>
      <c r="BY99" s="277">
        <f t="shared" ref="BY99" si="334">SUM(BY94:BY98)</f>
        <v>-14110705</v>
      </c>
      <c r="BZ99" s="277">
        <f t="shared" ref="BZ99" si="335">SUM(BZ94:BZ98)</f>
        <v>87886118.659999996</v>
      </c>
      <c r="CA99" s="277">
        <f t="shared" ref="CA99" si="336">SUM(CA94:CA98)</f>
        <v>27127938</v>
      </c>
      <c r="CB99" s="277">
        <f t="shared" ref="CB99:CD99" si="337">SUM(CB94:CB98)</f>
        <v>-8984411</v>
      </c>
      <c r="CC99" s="277">
        <f t="shared" ref="CC99:CD99" si="338">SUM(CC94:CC98)</f>
        <v>-248367537</v>
      </c>
      <c r="CD99" s="277">
        <f t="shared" si="338"/>
        <v>-237670768</v>
      </c>
      <c r="CE99" s="352"/>
      <c r="CF99" s="36">
        <f>SUM(CF94:CF98)</f>
        <v>95442279</v>
      </c>
    </row>
    <row r="100" spans="1:84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351"/>
      <c r="CF100" s="95"/>
    </row>
    <row r="101" spans="1:84" s="38" customFormat="1" x14ac:dyDescent="0.3">
      <c r="A101" s="147"/>
      <c r="B101" s="39" t="s">
        <v>37</v>
      </c>
      <c r="C101" s="97">
        <v>135743509.41999999</v>
      </c>
      <c r="D101" s="98">
        <v>130879713.16</v>
      </c>
      <c r="E101" s="98">
        <v>119871791.08</v>
      </c>
      <c r="F101" s="35">
        <v>99902837.030000001</v>
      </c>
      <c r="G101" s="98">
        <v>122330318.61</v>
      </c>
      <c r="H101" s="98">
        <v>156366239.02000001</v>
      </c>
      <c r="I101" s="98">
        <v>148163309.06</v>
      </c>
      <c r="J101" s="98">
        <v>130556414.23</v>
      </c>
      <c r="K101" s="98">
        <v>100450505.52</v>
      </c>
      <c r="L101" s="99">
        <v>130548195.3</v>
      </c>
      <c r="M101" s="98">
        <v>152211452.83000001</v>
      </c>
      <c r="N101" s="98">
        <v>143575215.86000001</v>
      </c>
      <c r="O101" s="98">
        <v>143048294.99000001</v>
      </c>
      <c r="P101" s="98">
        <v>129616727.95999999</v>
      </c>
      <c r="Q101" s="98">
        <v>133263861.13</v>
      </c>
      <c r="R101" s="98">
        <v>125484968.91</v>
      </c>
      <c r="S101" s="98">
        <v>150072378.03</v>
      </c>
      <c r="T101" s="98">
        <v>177270912.18000001</v>
      </c>
      <c r="U101" s="209">
        <v>169099771.41999999</v>
      </c>
      <c r="V101" s="209">
        <v>136480534</v>
      </c>
      <c r="W101" s="209">
        <v>169099771.41999999</v>
      </c>
      <c r="X101" s="99">
        <v>127284579.87</v>
      </c>
      <c r="Y101" s="209">
        <v>143948889</v>
      </c>
      <c r="Z101" s="209">
        <v>144038504</v>
      </c>
      <c r="AA101" s="209">
        <v>175816693.99000001</v>
      </c>
      <c r="AB101" s="209">
        <v>137384280.91999999</v>
      </c>
      <c r="AC101" s="209">
        <v>132549259.68000001</v>
      </c>
      <c r="AD101" s="209">
        <v>130420677.19</v>
      </c>
      <c r="AE101" s="209">
        <v>157688044</v>
      </c>
      <c r="AF101" s="209">
        <v>172585360.18000001</v>
      </c>
      <c r="AG101" s="209">
        <v>172307550</v>
      </c>
      <c r="AH101" s="209">
        <v>154450915</v>
      </c>
      <c r="AI101" s="209">
        <v>131061801</v>
      </c>
      <c r="AJ101" s="99">
        <v>132029332</v>
      </c>
      <c r="AK101" s="301">
        <v>162094622</v>
      </c>
      <c r="AL101" s="301">
        <v>171911891</v>
      </c>
      <c r="AM101" s="301">
        <v>185515445</v>
      </c>
      <c r="AN101" s="301">
        <v>145561172</v>
      </c>
      <c r="AO101" s="301">
        <v>129298884</v>
      </c>
      <c r="AP101" s="301">
        <v>133448132</v>
      </c>
      <c r="AQ101" s="64">
        <v>144898783</v>
      </c>
      <c r="AR101" s="301">
        <v>196717362</v>
      </c>
      <c r="AS101" s="301">
        <v>194416233</v>
      </c>
      <c r="AT101" s="301">
        <v>152800518</v>
      </c>
      <c r="AU101" s="301">
        <v>13746205</v>
      </c>
      <c r="AV101" s="319">
        <v>49359205</v>
      </c>
      <c r="AW101" s="35">
        <f t="shared" ref="AW101:BF105" si="339">O101-C101</f>
        <v>7304785.5700000226</v>
      </c>
      <c r="AX101" s="100">
        <f t="shared" si="339"/>
        <v>-1262985.200000003</v>
      </c>
      <c r="AY101" s="100">
        <f t="shared" si="339"/>
        <v>13392070.049999997</v>
      </c>
      <c r="AZ101" s="100">
        <f t="shared" si="339"/>
        <v>25582131.879999995</v>
      </c>
      <c r="BA101" s="100">
        <f t="shared" si="339"/>
        <v>27742059.420000002</v>
      </c>
      <c r="BB101" s="100">
        <f t="shared" si="339"/>
        <v>20904673.159999996</v>
      </c>
      <c r="BC101" s="100">
        <f t="shared" si="339"/>
        <v>20936462.359999985</v>
      </c>
      <c r="BD101" s="100">
        <f t="shared" si="339"/>
        <v>5924119.7699999958</v>
      </c>
      <c r="BE101" s="100">
        <f t="shared" si="339"/>
        <v>68649265.899999991</v>
      </c>
      <c r="BF101" s="100">
        <f t="shared" si="339"/>
        <v>-3263615.4299999923</v>
      </c>
      <c r="BG101" s="100">
        <f t="shared" ref="BG101:BP105" si="340">Y101-M101</f>
        <v>-8262563.8300000131</v>
      </c>
      <c r="BH101" s="100">
        <f t="shared" si="340"/>
        <v>463288.13999998569</v>
      </c>
      <c r="BI101" s="100">
        <f t="shared" si="340"/>
        <v>32768399</v>
      </c>
      <c r="BJ101" s="100">
        <f t="shared" si="340"/>
        <v>7767552.9599999934</v>
      </c>
      <c r="BK101" s="100">
        <f t="shared" si="340"/>
        <v>-714601.44999998808</v>
      </c>
      <c r="BL101" s="252">
        <f t="shared" si="340"/>
        <v>4935708.2800000012</v>
      </c>
      <c r="BM101" s="252">
        <f t="shared" si="340"/>
        <v>7615665.9699999988</v>
      </c>
      <c r="BN101" s="252">
        <f t="shared" si="340"/>
        <v>-4685552</v>
      </c>
      <c r="BO101" s="252">
        <f t="shared" si="340"/>
        <v>3207778.5800000131</v>
      </c>
      <c r="BP101" s="265">
        <f t="shared" si="340"/>
        <v>17970381</v>
      </c>
      <c r="BQ101" s="265">
        <f t="shared" ref="BQ101:CD105" si="341">AI101-W101</f>
        <v>-38037970.419999987</v>
      </c>
      <c r="BR101" s="265">
        <f t="shared" si="341"/>
        <v>4744752.1299999952</v>
      </c>
      <c r="BS101" s="265">
        <f t="shared" si="341"/>
        <v>18145733</v>
      </c>
      <c r="BT101" s="265">
        <f t="shared" si="341"/>
        <v>27873387</v>
      </c>
      <c r="BU101" s="265">
        <f t="shared" si="341"/>
        <v>9698751.0099999905</v>
      </c>
      <c r="BV101" s="265">
        <f t="shared" si="341"/>
        <v>8176891.0800000131</v>
      </c>
      <c r="BW101" s="265">
        <f t="shared" si="341"/>
        <v>-3250375.6800000072</v>
      </c>
      <c r="BX101" s="265">
        <f t="shared" si="341"/>
        <v>3027454.8100000024</v>
      </c>
      <c r="BY101" s="265">
        <f t="shared" si="341"/>
        <v>-12789261</v>
      </c>
      <c r="BZ101" s="265">
        <f t="shared" si="341"/>
        <v>24132001.819999993</v>
      </c>
      <c r="CA101" s="265">
        <f t="shared" si="341"/>
        <v>22108683</v>
      </c>
      <c r="CB101" s="265">
        <f t="shared" si="341"/>
        <v>-1650397</v>
      </c>
      <c r="CC101" s="265">
        <f t="shared" si="341"/>
        <v>-117315596</v>
      </c>
      <c r="CD101" s="265">
        <f t="shared" si="341"/>
        <v>-82670127</v>
      </c>
      <c r="CE101" s="351"/>
      <c r="CF101" s="64">
        <f>IF(ISERROR(GETPIVOTDATA("VALUE",'CSS WK pvt'!$I$2,"DT_FILE",CF$8,"CD_CO",CF$6,"TRIM_CAT",TRIM(B101),"TRIM_LINE",A100))=TRUE,0,GETPIVOTDATA("VALUE",'CSS WK pvt'!$I$2,"DT_FILE",CF$8,"CD_CO",CF$6,"TRIM_CAT",TRIM(B101),"TRIM_LINE",A100))</f>
        <v>49359205</v>
      </c>
    </row>
    <row r="102" spans="1:84" s="38" customFormat="1" x14ac:dyDescent="0.3">
      <c r="A102" s="147"/>
      <c r="B102" s="39" t="s">
        <v>38</v>
      </c>
      <c r="C102" s="97">
        <v>11230582.41</v>
      </c>
      <c r="D102" s="98">
        <v>11258929.449999999</v>
      </c>
      <c r="E102" s="98">
        <v>11078342</v>
      </c>
      <c r="F102" s="35">
        <v>9155754.8300000001</v>
      </c>
      <c r="G102" s="98">
        <v>10080339.789999999</v>
      </c>
      <c r="H102" s="98">
        <v>10946282.960000001</v>
      </c>
      <c r="I102" s="98">
        <v>10717433.07</v>
      </c>
      <c r="J102" s="98">
        <v>10201478</v>
      </c>
      <c r="K102" s="98">
        <v>7906288.9500000002</v>
      </c>
      <c r="L102" s="99">
        <v>9008794.3000000007</v>
      </c>
      <c r="M102" s="98">
        <v>11274876.17</v>
      </c>
      <c r="N102" s="98">
        <v>10717257.789999999</v>
      </c>
      <c r="O102" s="98">
        <v>10731391.25</v>
      </c>
      <c r="P102" s="98">
        <v>10671414.720000001</v>
      </c>
      <c r="Q102" s="98">
        <v>10911505.869999999</v>
      </c>
      <c r="R102" s="98">
        <v>10417992.32</v>
      </c>
      <c r="S102" s="98">
        <v>12170409.59</v>
      </c>
      <c r="T102" s="98">
        <v>13806631.25</v>
      </c>
      <c r="U102" s="209">
        <v>12402172.289999999</v>
      </c>
      <c r="V102" s="209">
        <v>8809430</v>
      </c>
      <c r="W102" s="209">
        <v>12402172.289999999</v>
      </c>
      <c r="X102" s="99">
        <v>8858479.4700000007</v>
      </c>
      <c r="Y102" s="209">
        <v>10783107</v>
      </c>
      <c r="Z102" s="209">
        <v>10846121</v>
      </c>
      <c r="AA102" s="209">
        <v>14560940.08</v>
      </c>
      <c r="AB102" s="209">
        <v>12010727.27</v>
      </c>
      <c r="AC102" s="209">
        <v>11685321.99</v>
      </c>
      <c r="AD102" s="209">
        <v>11719840.220000001</v>
      </c>
      <c r="AE102" s="209">
        <v>13664885</v>
      </c>
      <c r="AF102" s="209">
        <v>15307352</v>
      </c>
      <c r="AG102" s="209">
        <v>13688808</v>
      </c>
      <c r="AH102" s="209">
        <v>10534396</v>
      </c>
      <c r="AI102" s="209">
        <v>33525320</v>
      </c>
      <c r="AJ102" s="99">
        <v>11118205</v>
      </c>
      <c r="AK102" s="301">
        <v>11205940</v>
      </c>
      <c r="AL102" s="301">
        <v>8890737</v>
      </c>
      <c r="AM102" s="301">
        <v>11179768</v>
      </c>
      <c r="AN102" s="301">
        <v>10898374</v>
      </c>
      <c r="AO102" s="301">
        <v>11208067</v>
      </c>
      <c r="AP102" s="301">
        <v>11669917</v>
      </c>
      <c r="AQ102" s="64">
        <v>10875937</v>
      </c>
      <c r="AR102" s="301">
        <v>19495318</v>
      </c>
      <c r="AS102" s="301">
        <v>15286736</v>
      </c>
      <c r="AT102" s="301">
        <v>12756793</v>
      </c>
      <c r="AU102" s="301">
        <v>910271</v>
      </c>
      <c r="AV102" s="319">
        <v>3445290</v>
      </c>
      <c r="AW102" s="35">
        <f t="shared" si="339"/>
        <v>-499191.16000000015</v>
      </c>
      <c r="AX102" s="100">
        <f t="shared" si="339"/>
        <v>-587514.72999999858</v>
      </c>
      <c r="AY102" s="100">
        <f t="shared" si="339"/>
        <v>-166836.13000000082</v>
      </c>
      <c r="AZ102" s="100">
        <f t="shared" si="339"/>
        <v>1262237.4900000002</v>
      </c>
      <c r="BA102" s="100">
        <f t="shared" si="339"/>
        <v>2090069.8000000007</v>
      </c>
      <c r="BB102" s="100">
        <f t="shared" si="339"/>
        <v>2860348.2899999991</v>
      </c>
      <c r="BC102" s="100">
        <f t="shared" si="339"/>
        <v>1684739.2199999988</v>
      </c>
      <c r="BD102" s="100">
        <f t="shared" si="339"/>
        <v>-1392048</v>
      </c>
      <c r="BE102" s="100">
        <f t="shared" si="339"/>
        <v>4495883.3399999989</v>
      </c>
      <c r="BF102" s="100">
        <f t="shared" si="339"/>
        <v>-150314.83000000007</v>
      </c>
      <c r="BG102" s="100">
        <f t="shared" si="340"/>
        <v>-491769.16999999993</v>
      </c>
      <c r="BH102" s="100">
        <f t="shared" si="340"/>
        <v>128863.21000000089</v>
      </c>
      <c r="BI102" s="100">
        <f t="shared" si="340"/>
        <v>3829548.83</v>
      </c>
      <c r="BJ102" s="100">
        <f t="shared" si="340"/>
        <v>1339312.5499999989</v>
      </c>
      <c r="BK102" s="100">
        <f t="shared" si="340"/>
        <v>773816.12000000104</v>
      </c>
      <c r="BL102" s="252">
        <f t="shared" si="340"/>
        <v>1301847.9000000004</v>
      </c>
      <c r="BM102" s="252">
        <f t="shared" si="340"/>
        <v>1494475.4100000001</v>
      </c>
      <c r="BN102" s="252">
        <f t="shared" si="340"/>
        <v>1500720.75</v>
      </c>
      <c r="BO102" s="252">
        <f t="shared" si="340"/>
        <v>1286635.7100000009</v>
      </c>
      <c r="BP102" s="265">
        <f t="shared" si="340"/>
        <v>1724966</v>
      </c>
      <c r="BQ102" s="265">
        <f t="shared" si="341"/>
        <v>21123147.710000001</v>
      </c>
      <c r="BR102" s="265">
        <f t="shared" si="341"/>
        <v>2259725.5299999993</v>
      </c>
      <c r="BS102" s="265">
        <f t="shared" si="341"/>
        <v>422833</v>
      </c>
      <c r="BT102" s="265">
        <f t="shared" si="341"/>
        <v>-1955384</v>
      </c>
      <c r="BU102" s="265">
        <f t="shared" si="341"/>
        <v>-3381172.08</v>
      </c>
      <c r="BV102" s="265">
        <f t="shared" si="341"/>
        <v>-1112353.2699999996</v>
      </c>
      <c r="BW102" s="265">
        <f t="shared" si="341"/>
        <v>-477254.99000000022</v>
      </c>
      <c r="BX102" s="265">
        <f t="shared" si="341"/>
        <v>-49923.220000000671</v>
      </c>
      <c r="BY102" s="265">
        <f t="shared" si="341"/>
        <v>-2788948</v>
      </c>
      <c r="BZ102" s="265">
        <f t="shared" si="341"/>
        <v>4187966</v>
      </c>
      <c r="CA102" s="265">
        <f t="shared" si="341"/>
        <v>1597928</v>
      </c>
      <c r="CB102" s="265">
        <f t="shared" si="341"/>
        <v>2222397</v>
      </c>
      <c r="CC102" s="265">
        <f t="shared" si="341"/>
        <v>-32615049</v>
      </c>
      <c r="CD102" s="265">
        <f t="shared" si="341"/>
        <v>-7672915</v>
      </c>
      <c r="CE102" s="351"/>
      <c r="CF102" s="64">
        <f>IF(ISERROR(GETPIVOTDATA("VALUE",'CSS WK pvt'!$I$2,"DT_FILE",CF$8,"CD_CO",CF$6,"TRIM_CAT",TRIM(B102),"TRIM_LINE",A100))=TRUE,0,GETPIVOTDATA("VALUE",'CSS WK pvt'!$I$2,"DT_FILE",CF$8,"CD_CO",CF$6,"TRIM_CAT",TRIM(B102),"TRIM_LINE",A100))</f>
        <v>3445290</v>
      </c>
    </row>
    <row r="103" spans="1:84" s="38" customFormat="1" x14ac:dyDescent="0.3">
      <c r="A103" s="147"/>
      <c r="B103" s="39" t="s">
        <v>39</v>
      </c>
      <c r="C103" s="97">
        <v>35663721.990000002</v>
      </c>
      <c r="D103" s="98">
        <v>35162478.68</v>
      </c>
      <c r="E103" s="98">
        <v>37114444.579999998</v>
      </c>
      <c r="F103" s="35">
        <v>27056013.02</v>
      </c>
      <c r="G103" s="98">
        <v>32052083.280000001</v>
      </c>
      <c r="H103" s="98">
        <v>37120997.43</v>
      </c>
      <c r="I103" s="98">
        <v>34913530.409999996</v>
      </c>
      <c r="J103" s="98">
        <v>34040546.780000001</v>
      </c>
      <c r="K103" s="98">
        <v>25756203.23</v>
      </c>
      <c r="L103" s="99">
        <v>31646496.25</v>
      </c>
      <c r="M103" s="98">
        <v>39207091.530000001</v>
      </c>
      <c r="N103" s="98">
        <v>34952873.710000001</v>
      </c>
      <c r="O103" s="98">
        <v>36861450.770000003</v>
      </c>
      <c r="P103" s="98">
        <v>28960118.969999999</v>
      </c>
      <c r="Q103" s="98">
        <v>31688797.940000001</v>
      </c>
      <c r="R103" s="98">
        <v>28152300.989999998</v>
      </c>
      <c r="S103" s="98">
        <v>32858120.129999999</v>
      </c>
      <c r="T103" s="98">
        <v>35282112.030000001</v>
      </c>
      <c r="U103" s="209">
        <v>36951300.609999999</v>
      </c>
      <c r="V103" s="209">
        <v>31274724</v>
      </c>
      <c r="W103" s="209">
        <v>36951300.609999999</v>
      </c>
      <c r="X103" s="99">
        <v>29243800.309999999</v>
      </c>
      <c r="Y103" s="209">
        <v>31490348</v>
      </c>
      <c r="Z103" s="209">
        <v>33234207</v>
      </c>
      <c r="AA103" s="209">
        <v>44017847.439999998</v>
      </c>
      <c r="AB103" s="209">
        <v>35321044.670000002</v>
      </c>
      <c r="AC103" s="209">
        <v>33781900.049999997</v>
      </c>
      <c r="AD103" s="209">
        <v>31453573.609999999</v>
      </c>
      <c r="AE103" s="209">
        <v>36113635</v>
      </c>
      <c r="AF103" s="209">
        <v>41598344.490000002</v>
      </c>
      <c r="AG103" s="209">
        <v>38529194</v>
      </c>
      <c r="AH103" s="209">
        <v>35465835</v>
      </c>
      <c r="AI103" s="209">
        <v>34552780</v>
      </c>
      <c r="AJ103" s="99">
        <v>34091578</v>
      </c>
      <c r="AK103" s="301">
        <v>37115309</v>
      </c>
      <c r="AL103" s="301">
        <v>43355027</v>
      </c>
      <c r="AM103" s="301">
        <v>48958486</v>
      </c>
      <c r="AN103" s="301">
        <v>40507748</v>
      </c>
      <c r="AO103" s="301">
        <v>35977002</v>
      </c>
      <c r="AP103" s="301">
        <v>34968634</v>
      </c>
      <c r="AQ103" s="64">
        <v>36841239</v>
      </c>
      <c r="AR103" s="301">
        <v>46031100</v>
      </c>
      <c r="AS103" s="301">
        <v>43850783</v>
      </c>
      <c r="AT103" s="301">
        <v>39756827</v>
      </c>
      <c r="AU103" s="301">
        <v>3809523</v>
      </c>
      <c r="AV103" s="319">
        <v>11856299</v>
      </c>
      <c r="AW103" s="35">
        <f t="shared" si="339"/>
        <v>1197728.7800000012</v>
      </c>
      <c r="AX103" s="100">
        <f t="shared" si="339"/>
        <v>-6202359.7100000009</v>
      </c>
      <c r="AY103" s="100">
        <f t="shared" si="339"/>
        <v>-5425646.6399999969</v>
      </c>
      <c r="AZ103" s="100">
        <f t="shared" si="339"/>
        <v>1096287.9699999988</v>
      </c>
      <c r="BA103" s="100">
        <f t="shared" si="339"/>
        <v>806036.84999999776</v>
      </c>
      <c r="BB103" s="100">
        <f t="shared" si="339"/>
        <v>-1838885.3999999985</v>
      </c>
      <c r="BC103" s="100">
        <f t="shared" si="339"/>
        <v>2037770.200000003</v>
      </c>
      <c r="BD103" s="100">
        <f t="shared" si="339"/>
        <v>-2765822.7800000012</v>
      </c>
      <c r="BE103" s="100">
        <f t="shared" si="339"/>
        <v>11195097.379999999</v>
      </c>
      <c r="BF103" s="100">
        <f t="shared" si="339"/>
        <v>-2402695.9400000013</v>
      </c>
      <c r="BG103" s="100">
        <f t="shared" si="340"/>
        <v>-7716743.5300000012</v>
      </c>
      <c r="BH103" s="100">
        <f t="shared" si="340"/>
        <v>-1718666.7100000009</v>
      </c>
      <c r="BI103" s="100">
        <f t="shared" si="340"/>
        <v>7156396.6699999943</v>
      </c>
      <c r="BJ103" s="100">
        <f t="shared" si="340"/>
        <v>6360925.700000003</v>
      </c>
      <c r="BK103" s="100">
        <f t="shared" si="340"/>
        <v>2093102.1099999957</v>
      </c>
      <c r="BL103" s="252">
        <f t="shared" si="340"/>
        <v>3301272.620000001</v>
      </c>
      <c r="BM103" s="252">
        <f t="shared" si="340"/>
        <v>3255514.870000001</v>
      </c>
      <c r="BN103" s="252">
        <f t="shared" si="340"/>
        <v>6316232.4600000009</v>
      </c>
      <c r="BO103" s="252">
        <f t="shared" si="340"/>
        <v>1577893.3900000006</v>
      </c>
      <c r="BP103" s="265">
        <f t="shared" si="340"/>
        <v>4191111</v>
      </c>
      <c r="BQ103" s="265">
        <f t="shared" si="341"/>
        <v>-2398520.6099999994</v>
      </c>
      <c r="BR103" s="265">
        <f t="shared" si="341"/>
        <v>4847777.6900000013</v>
      </c>
      <c r="BS103" s="265">
        <f t="shared" si="341"/>
        <v>5624961</v>
      </c>
      <c r="BT103" s="265">
        <f t="shared" si="341"/>
        <v>10120820</v>
      </c>
      <c r="BU103" s="265">
        <f t="shared" si="341"/>
        <v>4940638.5600000024</v>
      </c>
      <c r="BV103" s="265">
        <f t="shared" si="341"/>
        <v>5186703.3299999982</v>
      </c>
      <c r="BW103" s="265">
        <f t="shared" si="341"/>
        <v>2195101.950000003</v>
      </c>
      <c r="BX103" s="265">
        <f t="shared" si="341"/>
        <v>3515060.3900000006</v>
      </c>
      <c r="BY103" s="265">
        <f t="shared" si="341"/>
        <v>727604</v>
      </c>
      <c r="BZ103" s="265">
        <f t="shared" si="341"/>
        <v>4432755.5099999979</v>
      </c>
      <c r="CA103" s="265">
        <f t="shared" si="341"/>
        <v>5321589</v>
      </c>
      <c r="CB103" s="265">
        <f t="shared" si="341"/>
        <v>4290992</v>
      </c>
      <c r="CC103" s="265">
        <f t="shared" si="341"/>
        <v>-30743257</v>
      </c>
      <c r="CD103" s="265">
        <f t="shared" si="341"/>
        <v>-22235279</v>
      </c>
      <c r="CE103" s="351"/>
      <c r="CF103" s="64">
        <f>IF(ISERROR(GETPIVOTDATA("VALUE",'CSS WK pvt'!$I$2,"DT_FILE",CF$8,"CD_CO",CF$6,"TRIM_CAT",TRIM(B103),"TRIM_LINE",A100))=TRUE,0,GETPIVOTDATA("VALUE",'CSS WK pvt'!$I$2,"DT_FILE",CF$8,"CD_CO",CF$6,"TRIM_CAT",TRIM(B103),"TRIM_LINE",A100))</f>
        <v>11856299</v>
      </c>
    </row>
    <row r="104" spans="1:84" s="38" customFormat="1" x14ac:dyDescent="0.3">
      <c r="A104" s="147"/>
      <c r="B104" s="39" t="s">
        <v>40</v>
      </c>
      <c r="C104" s="97">
        <v>33276171.23</v>
      </c>
      <c r="D104" s="98">
        <v>32432596.920000002</v>
      </c>
      <c r="E104" s="98">
        <v>34026878.259999998</v>
      </c>
      <c r="F104" s="35">
        <v>25686825.329999998</v>
      </c>
      <c r="G104" s="98">
        <v>32149563.449999999</v>
      </c>
      <c r="H104" s="98">
        <v>34411800.200000003</v>
      </c>
      <c r="I104" s="98">
        <v>32659998.629999999</v>
      </c>
      <c r="J104" s="98">
        <v>33732331.5</v>
      </c>
      <c r="K104" s="98">
        <v>25089093.809999999</v>
      </c>
      <c r="L104" s="99">
        <v>29039983.699999999</v>
      </c>
      <c r="M104" s="98">
        <v>36138603.299999997</v>
      </c>
      <c r="N104" s="98">
        <v>32115275.57</v>
      </c>
      <c r="O104" s="98">
        <v>34908563.619999997</v>
      </c>
      <c r="P104" s="98">
        <v>25305588.309999999</v>
      </c>
      <c r="Q104" s="98">
        <v>29281335.16</v>
      </c>
      <c r="R104" s="98">
        <v>27183072.829999998</v>
      </c>
      <c r="S104" s="98">
        <v>31822829.600000001</v>
      </c>
      <c r="T104" s="98">
        <v>33140874.43</v>
      </c>
      <c r="U104" s="209">
        <v>36578792.799999997</v>
      </c>
      <c r="V104" s="209">
        <v>30891429</v>
      </c>
      <c r="W104" s="209">
        <v>36578792.799999997</v>
      </c>
      <c r="X104" s="99">
        <v>27289618.609999999</v>
      </c>
      <c r="Y104" s="209">
        <v>27820255</v>
      </c>
      <c r="Z104" s="209">
        <v>29934780</v>
      </c>
      <c r="AA104" s="209">
        <v>41171109.829999998</v>
      </c>
      <c r="AB104" s="209">
        <v>31857986.789999999</v>
      </c>
      <c r="AC104" s="209">
        <v>31841942.300000001</v>
      </c>
      <c r="AD104" s="209">
        <v>30317933.989999998</v>
      </c>
      <c r="AE104" s="209">
        <v>34689229</v>
      </c>
      <c r="AF104" s="209">
        <v>40237908.780000001</v>
      </c>
      <c r="AG104" s="209">
        <v>35432728</v>
      </c>
      <c r="AH104" s="209">
        <v>30887876</v>
      </c>
      <c r="AI104" s="209">
        <v>33987411</v>
      </c>
      <c r="AJ104" s="99">
        <v>31897904</v>
      </c>
      <c r="AK104" s="301">
        <v>31958957</v>
      </c>
      <c r="AL104" s="301">
        <v>39000887</v>
      </c>
      <c r="AM104" s="301">
        <v>44629569</v>
      </c>
      <c r="AN104" s="301">
        <v>35594543</v>
      </c>
      <c r="AO104" s="301">
        <v>31462484</v>
      </c>
      <c r="AP104" s="301">
        <v>30777330</v>
      </c>
      <c r="AQ104" s="64">
        <v>33936898</v>
      </c>
      <c r="AR104" s="301">
        <v>39947082</v>
      </c>
      <c r="AS104" s="301">
        <v>40377627</v>
      </c>
      <c r="AT104" s="301">
        <v>40602717</v>
      </c>
      <c r="AU104" s="301">
        <v>4805361</v>
      </c>
      <c r="AV104" s="319">
        <v>9138429</v>
      </c>
      <c r="AW104" s="35">
        <f t="shared" si="339"/>
        <v>1632392.3899999969</v>
      </c>
      <c r="AX104" s="100">
        <f t="shared" si="339"/>
        <v>-7127008.6100000031</v>
      </c>
      <c r="AY104" s="100">
        <f t="shared" si="339"/>
        <v>-4745543.0999999978</v>
      </c>
      <c r="AZ104" s="100">
        <f t="shared" si="339"/>
        <v>1496247.5</v>
      </c>
      <c r="BA104" s="100">
        <f t="shared" si="339"/>
        <v>-326733.84999999776</v>
      </c>
      <c r="BB104" s="100">
        <f t="shared" si="339"/>
        <v>-1270925.7700000033</v>
      </c>
      <c r="BC104" s="100">
        <f t="shared" si="339"/>
        <v>3918794.1699999981</v>
      </c>
      <c r="BD104" s="100">
        <f t="shared" si="339"/>
        <v>-2840902.5</v>
      </c>
      <c r="BE104" s="100">
        <f t="shared" si="339"/>
        <v>11489698.989999998</v>
      </c>
      <c r="BF104" s="100">
        <f t="shared" si="339"/>
        <v>-1750365.0899999999</v>
      </c>
      <c r="BG104" s="100">
        <f t="shared" si="340"/>
        <v>-8318348.299999997</v>
      </c>
      <c r="BH104" s="100">
        <f t="shared" si="340"/>
        <v>-2180495.5700000003</v>
      </c>
      <c r="BI104" s="100">
        <f t="shared" si="340"/>
        <v>6262546.2100000009</v>
      </c>
      <c r="BJ104" s="100">
        <f t="shared" si="340"/>
        <v>6552398.4800000004</v>
      </c>
      <c r="BK104" s="100">
        <f t="shared" si="340"/>
        <v>2560607.1400000006</v>
      </c>
      <c r="BL104" s="252">
        <f t="shared" si="340"/>
        <v>3134861.16</v>
      </c>
      <c r="BM104" s="252">
        <f t="shared" si="340"/>
        <v>2866399.3999999985</v>
      </c>
      <c r="BN104" s="252">
        <f t="shared" si="340"/>
        <v>7097034.3500000015</v>
      </c>
      <c r="BO104" s="252">
        <f t="shared" si="340"/>
        <v>-1146064.799999997</v>
      </c>
      <c r="BP104" s="265">
        <f t="shared" si="340"/>
        <v>-3553</v>
      </c>
      <c r="BQ104" s="265">
        <f t="shared" si="341"/>
        <v>-2591381.799999997</v>
      </c>
      <c r="BR104" s="265">
        <f t="shared" si="341"/>
        <v>4608285.3900000006</v>
      </c>
      <c r="BS104" s="265">
        <f t="shared" si="341"/>
        <v>4138702</v>
      </c>
      <c r="BT104" s="265">
        <f t="shared" si="341"/>
        <v>9066107</v>
      </c>
      <c r="BU104" s="265">
        <f t="shared" si="341"/>
        <v>3458459.1700000018</v>
      </c>
      <c r="BV104" s="265">
        <f t="shared" si="341"/>
        <v>3736556.2100000009</v>
      </c>
      <c r="BW104" s="265">
        <f t="shared" si="341"/>
        <v>-379458.30000000075</v>
      </c>
      <c r="BX104" s="265">
        <f t="shared" si="341"/>
        <v>459396.01000000164</v>
      </c>
      <c r="BY104" s="265">
        <f t="shared" si="341"/>
        <v>-752331</v>
      </c>
      <c r="BZ104" s="265">
        <f t="shared" si="341"/>
        <v>-290826.78000000119</v>
      </c>
      <c r="CA104" s="265">
        <f t="shared" si="341"/>
        <v>4944899</v>
      </c>
      <c r="CB104" s="265">
        <f t="shared" si="341"/>
        <v>9714841</v>
      </c>
      <c r="CC104" s="265">
        <f t="shared" si="341"/>
        <v>-29182050</v>
      </c>
      <c r="CD104" s="265">
        <f t="shared" si="341"/>
        <v>-22759475</v>
      </c>
      <c r="CE104" s="351"/>
      <c r="CF104" s="64">
        <f>IF(ISERROR(GETPIVOTDATA("VALUE",'CSS WK pvt'!$I$2,"DT_FILE",CF$8,"CD_CO",CF$6,"TRIM_CAT",TRIM(B104),"TRIM_LINE",A100))=TRUE,0,GETPIVOTDATA("VALUE",'CSS WK pvt'!$I$2,"DT_FILE",CF$8,"CD_CO",CF$6,"TRIM_CAT",TRIM(B104),"TRIM_LINE",A100))</f>
        <v>9138429</v>
      </c>
    </row>
    <row r="105" spans="1:84" s="38" customFormat="1" x14ac:dyDescent="0.3">
      <c r="A105" s="147"/>
      <c r="B105" s="39" t="s">
        <v>41</v>
      </c>
      <c r="C105" s="97">
        <v>47902288.700000003</v>
      </c>
      <c r="D105" s="98">
        <v>46814914.359999999</v>
      </c>
      <c r="E105" s="98">
        <v>55483943.700000003</v>
      </c>
      <c r="F105" s="35">
        <v>41021953.090000004</v>
      </c>
      <c r="G105" s="98">
        <v>52617703.710000001</v>
      </c>
      <c r="H105" s="98">
        <v>53507342.07</v>
      </c>
      <c r="I105" s="98">
        <v>51000174.969999999</v>
      </c>
      <c r="J105" s="98">
        <v>55884043.859999999</v>
      </c>
      <c r="K105" s="98">
        <v>42567522.659999996</v>
      </c>
      <c r="L105" s="99">
        <v>45950532.770000003</v>
      </c>
      <c r="M105" s="98">
        <v>54943152.829999998</v>
      </c>
      <c r="N105" s="98">
        <v>49887950.890000001</v>
      </c>
      <c r="O105" s="98">
        <v>52925879.159999996</v>
      </c>
      <c r="P105" s="98">
        <v>40719420.149999999</v>
      </c>
      <c r="Q105" s="98">
        <v>46752883.939999998</v>
      </c>
      <c r="R105" s="98">
        <v>43523540.490000002</v>
      </c>
      <c r="S105" s="98">
        <v>53146114.420000002</v>
      </c>
      <c r="T105" s="98">
        <v>52054913.609999999</v>
      </c>
      <c r="U105" s="209">
        <v>56185330.210000001</v>
      </c>
      <c r="V105" s="209">
        <v>49918330</v>
      </c>
      <c r="W105" s="209">
        <v>56185330.210000001</v>
      </c>
      <c r="X105" s="99">
        <v>46082046.560000002</v>
      </c>
      <c r="Y105" s="209">
        <v>44493220</v>
      </c>
      <c r="Z105" s="209">
        <v>49035178</v>
      </c>
      <c r="AA105" s="209">
        <v>64651009.600000001</v>
      </c>
      <c r="AB105" s="209">
        <v>50419812.079999998</v>
      </c>
      <c r="AC105" s="209">
        <v>50794039.450000003</v>
      </c>
      <c r="AD105" s="209">
        <v>49419355.670000002</v>
      </c>
      <c r="AE105" s="209">
        <v>52760004</v>
      </c>
      <c r="AF105" s="209">
        <v>61559748.380000003</v>
      </c>
      <c r="AG105" s="209">
        <v>54408827</v>
      </c>
      <c r="AH105" s="209">
        <v>47980105</v>
      </c>
      <c r="AI105" s="209">
        <v>58700214</v>
      </c>
      <c r="AJ105" s="99">
        <v>50738916</v>
      </c>
      <c r="AK105" s="301">
        <v>47926946</v>
      </c>
      <c r="AL105" s="301">
        <v>60416197</v>
      </c>
      <c r="AM105" s="301">
        <v>66103024</v>
      </c>
      <c r="AN105" s="301">
        <v>56311002</v>
      </c>
      <c r="AO105" s="301">
        <v>50184864</v>
      </c>
      <c r="AP105" s="301">
        <v>49572606</v>
      </c>
      <c r="AQ105" s="64">
        <v>52158152</v>
      </c>
      <c r="AR105" s="301">
        <v>62455715</v>
      </c>
      <c r="AS105" s="301">
        <v>55893145</v>
      </c>
      <c r="AT105" s="301">
        <v>64622576</v>
      </c>
      <c r="AU105" s="301">
        <v>4456958</v>
      </c>
      <c r="AV105" s="319">
        <v>11895298</v>
      </c>
      <c r="AW105" s="35">
        <f t="shared" si="339"/>
        <v>5023590.4599999934</v>
      </c>
      <c r="AX105" s="100">
        <f t="shared" si="339"/>
        <v>-6095494.2100000009</v>
      </c>
      <c r="AY105" s="100">
        <f t="shared" si="339"/>
        <v>-8731059.7600000054</v>
      </c>
      <c r="AZ105" s="100">
        <f t="shared" si="339"/>
        <v>2501587.3999999985</v>
      </c>
      <c r="BA105" s="100">
        <f t="shared" si="339"/>
        <v>528410.71000000089</v>
      </c>
      <c r="BB105" s="100">
        <f t="shared" si="339"/>
        <v>-1452428.4600000009</v>
      </c>
      <c r="BC105" s="100">
        <f t="shared" si="339"/>
        <v>5185155.2400000021</v>
      </c>
      <c r="BD105" s="100">
        <f t="shared" si="339"/>
        <v>-5965713.8599999994</v>
      </c>
      <c r="BE105" s="100">
        <f t="shared" si="339"/>
        <v>13617807.550000004</v>
      </c>
      <c r="BF105" s="100">
        <f t="shared" si="339"/>
        <v>131513.78999999911</v>
      </c>
      <c r="BG105" s="100">
        <f t="shared" si="340"/>
        <v>-10449932.829999998</v>
      </c>
      <c r="BH105" s="100">
        <f t="shared" si="340"/>
        <v>-852772.8900000006</v>
      </c>
      <c r="BI105" s="100">
        <f t="shared" si="340"/>
        <v>11725130.440000005</v>
      </c>
      <c r="BJ105" s="100">
        <f t="shared" si="340"/>
        <v>9700391.9299999997</v>
      </c>
      <c r="BK105" s="100">
        <f t="shared" si="340"/>
        <v>4041155.5100000054</v>
      </c>
      <c r="BL105" s="252">
        <f t="shared" si="340"/>
        <v>5895815.1799999997</v>
      </c>
      <c r="BM105" s="252">
        <f t="shared" si="340"/>
        <v>-386110.42000000179</v>
      </c>
      <c r="BN105" s="252">
        <f t="shared" si="340"/>
        <v>9504834.7700000033</v>
      </c>
      <c r="BO105" s="252">
        <f t="shared" si="340"/>
        <v>-1776503.2100000009</v>
      </c>
      <c r="BP105" s="265">
        <f t="shared" si="340"/>
        <v>-1938225</v>
      </c>
      <c r="BQ105" s="265">
        <f t="shared" si="341"/>
        <v>2514883.7899999991</v>
      </c>
      <c r="BR105" s="265">
        <f t="shared" si="341"/>
        <v>4656869.4399999976</v>
      </c>
      <c r="BS105" s="265">
        <f t="shared" si="341"/>
        <v>3433726</v>
      </c>
      <c r="BT105" s="265">
        <f t="shared" si="341"/>
        <v>11381019</v>
      </c>
      <c r="BU105" s="265">
        <f t="shared" si="341"/>
        <v>1452014.3999999985</v>
      </c>
      <c r="BV105" s="265">
        <f t="shared" si="341"/>
        <v>5891189.9200000018</v>
      </c>
      <c r="BW105" s="265">
        <f t="shared" si="341"/>
        <v>-609175.45000000298</v>
      </c>
      <c r="BX105" s="265">
        <f t="shared" si="341"/>
        <v>153250.32999999821</v>
      </c>
      <c r="BY105" s="265">
        <f t="shared" si="341"/>
        <v>-601852</v>
      </c>
      <c r="BZ105" s="265">
        <f t="shared" si="341"/>
        <v>895966.61999999732</v>
      </c>
      <c r="CA105" s="265">
        <f t="shared" si="341"/>
        <v>1484318</v>
      </c>
      <c r="CB105" s="265">
        <f t="shared" si="341"/>
        <v>16642471</v>
      </c>
      <c r="CC105" s="265">
        <f t="shared" si="341"/>
        <v>-54243256</v>
      </c>
      <c r="CD105" s="265">
        <f t="shared" si="341"/>
        <v>-38843618</v>
      </c>
      <c r="CE105" s="351"/>
      <c r="CF105" s="64">
        <f>IF(ISERROR(GETPIVOTDATA("VALUE",'CSS WK pvt'!$I$2,"DT_FILE",CF$8,"CD_CO",CF$6,"TRIM_CAT",TRIM(B105),"TRIM_LINE",A100))=TRUE,0,GETPIVOTDATA("VALUE",'CSS WK pvt'!$I$2,"DT_FILE",CF$8,"CD_CO",CF$6,"TRIM_CAT",TRIM(B105),"TRIM_LINE",A100))</f>
        <v>11895298</v>
      </c>
    </row>
    <row r="106" spans="1:84" s="131" customFormat="1" x14ac:dyDescent="0.3">
      <c r="A106" s="148"/>
      <c r="B106" s="39" t="s">
        <v>42</v>
      </c>
      <c r="C106" s="132">
        <f>SUM(C101:C105)</f>
        <v>263816273.75</v>
      </c>
      <c r="D106" s="133">
        <f t="shared" ref="D106:AF106" si="342">SUM(D101:D105)</f>
        <v>256548632.56999999</v>
      </c>
      <c r="E106" s="133">
        <f t="shared" si="342"/>
        <v>257575399.62</v>
      </c>
      <c r="F106" s="134">
        <f t="shared" si="342"/>
        <v>202823383.29999998</v>
      </c>
      <c r="G106" s="133">
        <f t="shared" si="342"/>
        <v>249230008.84</v>
      </c>
      <c r="H106" s="133">
        <f t="shared" si="342"/>
        <v>292352661.68000001</v>
      </c>
      <c r="I106" s="133">
        <f t="shared" si="342"/>
        <v>277454446.13999999</v>
      </c>
      <c r="J106" s="133">
        <f t="shared" si="342"/>
        <v>264414814.37</v>
      </c>
      <c r="K106" s="133">
        <f t="shared" si="342"/>
        <v>201769614.16999999</v>
      </c>
      <c r="L106" s="135">
        <f t="shared" si="342"/>
        <v>246194002.31999999</v>
      </c>
      <c r="M106" s="133">
        <f t="shared" si="342"/>
        <v>293775176.65999997</v>
      </c>
      <c r="N106" s="133">
        <f t="shared" si="342"/>
        <v>271248573.81999999</v>
      </c>
      <c r="O106" s="133">
        <f t="shared" si="342"/>
        <v>278475579.79000002</v>
      </c>
      <c r="P106" s="133">
        <f t="shared" si="342"/>
        <v>235273270.11000001</v>
      </c>
      <c r="Q106" s="133">
        <f t="shared" si="342"/>
        <v>251898384.03999999</v>
      </c>
      <c r="R106" s="133">
        <f t="shared" si="342"/>
        <v>234761875.54000002</v>
      </c>
      <c r="S106" s="133">
        <f t="shared" si="342"/>
        <v>280069851.76999998</v>
      </c>
      <c r="T106" s="133">
        <f t="shared" si="342"/>
        <v>311555443.5</v>
      </c>
      <c r="U106" s="133">
        <f t="shared" si="342"/>
        <v>311217367.32999998</v>
      </c>
      <c r="V106" s="133">
        <f t="shared" si="342"/>
        <v>257374447</v>
      </c>
      <c r="W106" s="133">
        <f t="shared" si="342"/>
        <v>311217367.32999998</v>
      </c>
      <c r="X106" s="135">
        <f t="shared" si="342"/>
        <v>238758524.81999999</v>
      </c>
      <c r="Y106" s="133">
        <f t="shared" si="342"/>
        <v>258535819</v>
      </c>
      <c r="Z106" s="133">
        <f t="shared" si="342"/>
        <v>267088790</v>
      </c>
      <c r="AA106" s="133">
        <f t="shared" si="342"/>
        <v>340217600.94000006</v>
      </c>
      <c r="AB106" s="133">
        <f t="shared" si="342"/>
        <v>266993851.73000002</v>
      </c>
      <c r="AC106" s="133">
        <f t="shared" si="342"/>
        <v>260652463.47000003</v>
      </c>
      <c r="AD106" s="133">
        <f t="shared" si="342"/>
        <v>253331380.68000001</v>
      </c>
      <c r="AE106" s="133">
        <f t="shared" si="342"/>
        <v>294915797</v>
      </c>
      <c r="AF106" s="133">
        <f t="shared" si="342"/>
        <v>331288713.83000004</v>
      </c>
      <c r="AG106" s="285">
        <v>314367107</v>
      </c>
      <c r="AH106" s="285">
        <v>279319127</v>
      </c>
      <c r="AI106" s="285">
        <v>291827526</v>
      </c>
      <c r="AJ106" s="135">
        <v>259875935</v>
      </c>
      <c r="AK106" s="302">
        <v>290301774</v>
      </c>
      <c r="AL106" s="302">
        <v>323574739</v>
      </c>
      <c r="AM106" s="302">
        <v>356386292</v>
      </c>
      <c r="AN106" s="302">
        <v>288872839</v>
      </c>
      <c r="AO106" s="302">
        <v>258131301</v>
      </c>
      <c r="AP106" s="302">
        <v>260436619</v>
      </c>
      <c r="AQ106" s="45">
        <v>278711009</v>
      </c>
      <c r="AR106" s="302">
        <v>364646577</v>
      </c>
      <c r="AS106" s="302">
        <v>349824524</v>
      </c>
      <c r="AT106" s="302">
        <v>310539431</v>
      </c>
      <c r="AU106" s="302">
        <v>27728318</v>
      </c>
      <c r="AV106" s="320">
        <v>85694521</v>
      </c>
      <c r="AW106" s="134">
        <f t="shared" si="302"/>
        <v>14659306.040000014</v>
      </c>
      <c r="AX106" s="136">
        <f t="shared" ref="AX106:AZ106" si="343">SUM(AX101:AX105)</f>
        <v>-21275362.460000008</v>
      </c>
      <c r="AY106" s="136">
        <f t="shared" si="343"/>
        <v>-5677015.5800000038</v>
      </c>
      <c r="AZ106" s="136">
        <f t="shared" si="343"/>
        <v>31938492.239999995</v>
      </c>
      <c r="BA106" s="136">
        <f t="shared" ref="BA106" si="344">SUM(BA101:BA105)</f>
        <v>30839842.930000003</v>
      </c>
      <c r="BB106" s="136">
        <f t="shared" ref="BB106:BJ106" si="345">SUM(BB101:BB105)</f>
        <v>19202781.819999993</v>
      </c>
      <c r="BC106" s="136">
        <f t="shared" si="345"/>
        <v>33762921.189999983</v>
      </c>
      <c r="BD106" s="136">
        <f t="shared" si="345"/>
        <v>-7040367.3700000048</v>
      </c>
      <c r="BE106" s="136">
        <f t="shared" si="345"/>
        <v>109447753.16</v>
      </c>
      <c r="BF106" s="136">
        <f t="shared" si="345"/>
        <v>-7435477.4999999944</v>
      </c>
      <c r="BG106" s="136">
        <f t="shared" si="345"/>
        <v>-35239357.660000011</v>
      </c>
      <c r="BH106" s="136">
        <f t="shared" si="345"/>
        <v>-4159783.8200000152</v>
      </c>
      <c r="BI106" s="136">
        <f t="shared" si="345"/>
        <v>61742021.149999999</v>
      </c>
      <c r="BJ106" s="136">
        <f t="shared" si="345"/>
        <v>31720581.619999997</v>
      </c>
      <c r="BK106" s="136">
        <f t="shared" ref="BK106:BL106" si="346">SUM(BK101:BK105)</f>
        <v>8754079.4300000146</v>
      </c>
      <c r="BL106" s="253">
        <f t="shared" si="346"/>
        <v>18569505.140000001</v>
      </c>
      <c r="BM106" s="253">
        <f t="shared" ref="BM106:BN106" si="347">SUM(BM101:BM105)</f>
        <v>14845945.229999997</v>
      </c>
      <c r="BN106" s="253">
        <f t="shared" si="347"/>
        <v>19733270.330000006</v>
      </c>
      <c r="BO106" s="253">
        <f t="shared" ref="BO106:BP106" si="348">SUM(BO101:BO105)</f>
        <v>3149739.6700000167</v>
      </c>
      <c r="BP106" s="278">
        <f t="shared" si="348"/>
        <v>21944680</v>
      </c>
      <c r="BQ106" s="278">
        <f t="shared" ref="BQ106:BS106" si="349">SUM(BQ101:BQ105)</f>
        <v>-19389841.329999983</v>
      </c>
      <c r="BR106" s="278">
        <f t="shared" si="349"/>
        <v>21117410.179999992</v>
      </c>
      <c r="BS106" s="278">
        <f t="shared" si="349"/>
        <v>31765955</v>
      </c>
      <c r="BT106" s="278">
        <f t="shared" ref="BT106:BU106" si="350">SUM(BT101:BT105)</f>
        <v>56485949</v>
      </c>
      <c r="BU106" s="278">
        <f t="shared" si="350"/>
        <v>16168691.059999993</v>
      </c>
      <c r="BV106" s="278">
        <f t="shared" ref="BV106" si="351">SUM(BV101:BV105)</f>
        <v>21878987.270000014</v>
      </c>
      <c r="BW106" s="278">
        <f t="shared" ref="BW106" si="352">SUM(BW101:BW105)</f>
        <v>-2521162.4700000081</v>
      </c>
      <c r="BX106" s="278">
        <f t="shared" ref="BX106" si="353">SUM(BX101:BX105)</f>
        <v>7105238.3200000022</v>
      </c>
      <c r="BY106" s="278">
        <f t="shared" ref="BY106" si="354">SUM(BY101:BY105)</f>
        <v>-16204788</v>
      </c>
      <c r="BZ106" s="278">
        <f t="shared" ref="BZ106" si="355">SUM(BZ101:BZ105)</f>
        <v>33357863.169999987</v>
      </c>
      <c r="CA106" s="278">
        <f t="shared" ref="CA106" si="356">SUM(CA101:CA105)</f>
        <v>35457417</v>
      </c>
      <c r="CB106" s="278">
        <f t="shared" ref="CB106:CD106" si="357">SUM(CB101:CB105)</f>
        <v>31220304</v>
      </c>
      <c r="CC106" s="278">
        <f t="shared" ref="CC106:CD106" si="358">SUM(CC101:CC105)</f>
        <v>-264099208</v>
      </c>
      <c r="CD106" s="278">
        <f t="shared" si="358"/>
        <v>-174181414</v>
      </c>
      <c r="CE106" s="352"/>
      <c r="CF106" s="45">
        <f t="shared" si="302"/>
        <v>85694521</v>
      </c>
    </row>
    <row r="107" spans="1:84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349"/>
      <c r="CF107" s="90"/>
    </row>
    <row r="108" spans="1:84" s="59" customFormat="1" x14ac:dyDescent="0.3">
      <c r="A108" s="147"/>
      <c r="B108" s="60" t="s">
        <v>37</v>
      </c>
      <c r="C108" s="102">
        <v>872197</v>
      </c>
      <c r="D108" s="103">
        <v>895520</v>
      </c>
      <c r="E108" s="103">
        <v>915677</v>
      </c>
      <c r="F108" s="34">
        <v>819407</v>
      </c>
      <c r="G108" s="103">
        <v>955952</v>
      </c>
      <c r="H108" s="103">
        <v>932360</v>
      </c>
      <c r="I108" s="103">
        <v>903380</v>
      </c>
      <c r="J108" s="103">
        <v>999596</v>
      </c>
      <c r="K108" s="103">
        <v>876094</v>
      </c>
      <c r="L108" s="104">
        <v>1019172</v>
      </c>
      <c r="M108" s="103">
        <v>1008881</v>
      </c>
      <c r="N108" s="103">
        <v>925340</v>
      </c>
      <c r="O108" s="103">
        <v>1000268</v>
      </c>
      <c r="P108" s="103">
        <v>924601</v>
      </c>
      <c r="Q108" s="103">
        <v>948103</v>
      </c>
      <c r="R108" s="103">
        <v>973400</v>
      </c>
      <c r="S108" s="103">
        <v>986631</v>
      </c>
      <c r="T108" s="103">
        <v>952697</v>
      </c>
      <c r="U108" s="210">
        <v>952359</v>
      </c>
      <c r="V108" s="210">
        <v>970098</v>
      </c>
      <c r="W108" s="210">
        <v>952359</v>
      </c>
      <c r="X108" s="104">
        <v>968270</v>
      </c>
      <c r="Y108" s="210">
        <v>911097</v>
      </c>
      <c r="Z108" s="210">
        <v>888106</v>
      </c>
      <c r="AA108" s="210">
        <v>1068827</v>
      </c>
      <c r="AB108" s="210">
        <v>922410</v>
      </c>
      <c r="AC108" s="210">
        <v>930755</v>
      </c>
      <c r="AD108" s="210">
        <v>996081</v>
      </c>
      <c r="AE108" s="210">
        <v>980368</v>
      </c>
      <c r="AF108" s="210">
        <v>993975</v>
      </c>
      <c r="AG108" s="210">
        <v>955379</v>
      </c>
      <c r="AH108" s="210">
        <v>959090</v>
      </c>
      <c r="AI108" s="210">
        <v>1007332</v>
      </c>
      <c r="AJ108" s="104">
        <v>965836</v>
      </c>
      <c r="AK108" s="303">
        <v>1008920</v>
      </c>
      <c r="AL108" s="303">
        <v>978212</v>
      </c>
      <c r="AM108" s="303">
        <v>1089655</v>
      </c>
      <c r="AN108" s="303">
        <v>944085</v>
      </c>
      <c r="AO108" s="303">
        <v>927935</v>
      </c>
      <c r="AP108" s="303">
        <v>994415</v>
      </c>
      <c r="AQ108" s="64">
        <v>967800</v>
      </c>
      <c r="AR108" s="303">
        <v>1047465</v>
      </c>
      <c r="AS108" s="303">
        <v>970593</v>
      </c>
      <c r="AT108" s="303">
        <v>941841</v>
      </c>
      <c r="AU108" s="303">
        <v>90346</v>
      </c>
      <c r="AV108" s="321">
        <v>250887</v>
      </c>
      <c r="AW108" s="34">
        <f t="shared" ref="AW108:BF112" si="359">O108-C108</f>
        <v>128071</v>
      </c>
      <c r="AX108" s="105">
        <f t="shared" si="359"/>
        <v>29081</v>
      </c>
      <c r="AY108" s="105">
        <f t="shared" si="359"/>
        <v>32426</v>
      </c>
      <c r="AZ108" s="105">
        <f t="shared" si="359"/>
        <v>153993</v>
      </c>
      <c r="BA108" s="105">
        <f t="shared" si="359"/>
        <v>30679</v>
      </c>
      <c r="BB108" s="105">
        <f t="shared" si="359"/>
        <v>20337</v>
      </c>
      <c r="BC108" s="105">
        <f t="shared" si="359"/>
        <v>48979</v>
      </c>
      <c r="BD108" s="105">
        <f t="shared" si="359"/>
        <v>-29498</v>
      </c>
      <c r="BE108" s="105">
        <f t="shared" si="359"/>
        <v>76265</v>
      </c>
      <c r="BF108" s="105">
        <f t="shared" si="359"/>
        <v>-50902</v>
      </c>
      <c r="BG108" s="105">
        <f t="shared" ref="BG108:BP112" si="360">Y108-M108</f>
        <v>-97784</v>
      </c>
      <c r="BH108" s="105">
        <f t="shared" si="360"/>
        <v>-37234</v>
      </c>
      <c r="BI108" s="105">
        <f t="shared" si="360"/>
        <v>68559</v>
      </c>
      <c r="BJ108" s="105">
        <f t="shared" si="360"/>
        <v>-2191</v>
      </c>
      <c r="BK108" s="105">
        <f t="shared" si="360"/>
        <v>-17348</v>
      </c>
      <c r="BL108" s="254">
        <f t="shared" si="360"/>
        <v>22681</v>
      </c>
      <c r="BM108" s="254">
        <f t="shared" si="360"/>
        <v>-6263</v>
      </c>
      <c r="BN108" s="254">
        <f t="shared" si="360"/>
        <v>41278</v>
      </c>
      <c r="BO108" s="254">
        <f t="shared" si="360"/>
        <v>3020</v>
      </c>
      <c r="BP108" s="279">
        <f t="shared" si="360"/>
        <v>-11008</v>
      </c>
      <c r="BQ108" s="279">
        <f t="shared" ref="BQ108:CD112" si="361">AI108-W108</f>
        <v>54973</v>
      </c>
      <c r="BR108" s="279">
        <f t="shared" si="361"/>
        <v>-2434</v>
      </c>
      <c r="BS108" s="279">
        <f t="shared" si="361"/>
        <v>97823</v>
      </c>
      <c r="BT108" s="279">
        <f t="shared" si="361"/>
        <v>90106</v>
      </c>
      <c r="BU108" s="279">
        <f t="shared" si="361"/>
        <v>20828</v>
      </c>
      <c r="BV108" s="279">
        <f t="shared" si="361"/>
        <v>21675</v>
      </c>
      <c r="BW108" s="279">
        <f t="shared" si="361"/>
        <v>-2820</v>
      </c>
      <c r="BX108" s="279">
        <f t="shared" si="361"/>
        <v>-1666</v>
      </c>
      <c r="BY108" s="279">
        <f t="shared" si="361"/>
        <v>-12568</v>
      </c>
      <c r="BZ108" s="279">
        <f t="shared" si="361"/>
        <v>53490</v>
      </c>
      <c r="CA108" s="279">
        <f t="shared" si="361"/>
        <v>15214</v>
      </c>
      <c r="CB108" s="279">
        <f t="shared" si="361"/>
        <v>-17249</v>
      </c>
      <c r="CC108" s="279">
        <f t="shared" si="361"/>
        <v>-916986</v>
      </c>
      <c r="CD108" s="279">
        <f t="shared" si="361"/>
        <v>-714949</v>
      </c>
      <c r="CE108" s="349"/>
      <c r="CF108" s="64">
        <f>IF(ISERROR(GETPIVOTDATA("VALUE",'CSS WK pvt'!$I$2,"DT_FILE",CF$8,"CD_CO",CF$6,"TRIM_CAT",TRIM(B108),"TRIM_LINE",A107))=TRUE,0,GETPIVOTDATA("VALUE",'CSS WK pvt'!$I$2,"DT_FILE",CF$8,"CD_CO",CF$6,"TRIM_CAT",TRIM(B108),"TRIM_LINE",A107))</f>
        <v>250887</v>
      </c>
    </row>
    <row r="109" spans="1:84" s="59" customFormat="1" x14ac:dyDescent="0.3">
      <c r="A109" s="147"/>
      <c r="B109" s="60" t="s">
        <v>38</v>
      </c>
      <c r="C109" s="102">
        <v>99747</v>
      </c>
      <c r="D109" s="103">
        <v>103975</v>
      </c>
      <c r="E109" s="103">
        <v>108127</v>
      </c>
      <c r="F109" s="34">
        <v>102568</v>
      </c>
      <c r="G109" s="103">
        <v>112559</v>
      </c>
      <c r="H109" s="103">
        <v>107634</v>
      </c>
      <c r="I109" s="103">
        <v>105656</v>
      </c>
      <c r="J109" s="103">
        <v>113556</v>
      </c>
      <c r="K109" s="103">
        <v>98292</v>
      </c>
      <c r="L109" s="104">
        <v>107433</v>
      </c>
      <c r="M109" s="103">
        <v>111039</v>
      </c>
      <c r="N109" s="103">
        <v>104453</v>
      </c>
      <c r="O109" s="103">
        <v>110019</v>
      </c>
      <c r="P109" s="103">
        <v>108618</v>
      </c>
      <c r="Q109" s="103">
        <v>111556</v>
      </c>
      <c r="R109" s="103">
        <v>118220</v>
      </c>
      <c r="S109" s="103">
        <v>123715</v>
      </c>
      <c r="T109" s="103">
        <v>131036</v>
      </c>
      <c r="U109" s="210">
        <v>126183</v>
      </c>
      <c r="V109" s="210">
        <v>111997</v>
      </c>
      <c r="W109" s="210">
        <v>126183</v>
      </c>
      <c r="X109" s="104">
        <v>114151</v>
      </c>
      <c r="Y109" s="210">
        <v>115306</v>
      </c>
      <c r="Z109" s="210">
        <v>113350</v>
      </c>
      <c r="AA109" s="210">
        <v>138643</v>
      </c>
      <c r="AB109" s="210">
        <v>123176</v>
      </c>
      <c r="AC109" s="210">
        <v>131398</v>
      </c>
      <c r="AD109" s="210">
        <v>143786</v>
      </c>
      <c r="AE109" s="210">
        <v>140962</v>
      </c>
      <c r="AF109" s="210">
        <v>158097</v>
      </c>
      <c r="AG109" s="210">
        <v>149029</v>
      </c>
      <c r="AH109" s="210">
        <v>126656</v>
      </c>
      <c r="AI109" s="210">
        <v>184668</v>
      </c>
      <c r="AJ109" s="104">
        <v>153718</v>
      </c>
      <c r="AK109" s="303">
        <v>141393</v>
      </c>
      <c r="AL109" s="303">
        <v>133979</v>
      </c>
      <c r="AM109" s="303">
        <v>147793</v>
      </c>
      <c r="AN109" s="303">
        <v>133951</v>
      </c>
      <c r="AO109" s="303">
        <v>134415</v>
      </c>
      <c r="AP109" s="303">
        <v>167025</v>
      </c>
      <c r="AQ109" s="64">
        <v>133679</v>
      </c>
      <c r="AR109" s="303">
        <v>169449</v>
      </c>
      <c r="AS109" s="303">
        <v>152040</v>
      </c>
      <c r="AT109" s="303">
        <v>140378</v>
      </c>
      <c r="AU109" s="303">
        <v>10230</v>
      </c>
      <c r="AV109" s="321">
        <v>36543</v>
      </c>
      <c r="AW109" s="34">
        <f t="shared" si="359"/>
        <v>10272</v>
      </c>
      <c r="AX109" s="105">
        <f t="shared" si="359"/>
        <v>4643</v>
      </c>
      <c r="AY109" s="105">
        <f t="shared" si="359"/>
        <v>3429</v>
      </c>
      <c r="AZ109" s="105">
        <f t="shared" si="359"/>
        <v>15652</v>
      </c>
      <c r="BA109" s="105">
        <f t="shared" si="359"/>
        <v>11156</v>
      </c>
      <c r="BB109" s="105">
        <f t="shared" si="359"/>
        <v>23402</v>
      </c>
      <c r="BC109" s="105">
        <f t="shared" si="359"/>
        <v>20527</v>
      </c>
      <c r="BD109" s="105">
        <f t="shared" si="359"/>
        <v>-1559</v>
      </c>
      <c r="BE109" s="105">
        <f t="shared" si="359"/>
        <v>27891</v>
      </c>
      <c r="BF109" s="105">
        <f t="shared" si="359"/>
        <v>6718</v>
      </c>
      <c r="BG109" s="105">
        <f t="shared" si="360"/>
        <v>4267</v>
      </c>
      <c r="BH109" s="105">
        <f t="shared" si="360"/>
        <v>8897</v>
      </c>
      <c r="BI109" s="105">
        <f t="shared" si="360"/>
        <v>28624</v>
      </c>
      <c r="BJ109" s="105">
        <f t="shared" si="360"/>
        <v>14558</v>
      </c>
      <c r="BK109" s="105">
        <f t="shared" si="360"/>
        <v>19842</v>
      </c>
      <c r="BL109" s="254">
        <f t="shared" si="360"/>
        <v>25566</v>
      </c>
      <c r="BM109" s="254">
        <f t="shared" si="360"/>
        <v>17247</v>
      </c>
      <c r="BN109" s="254">
        <f t="shared" si="360"/>
        <v>27061</v>
      </c>
      <c r="BO109" s="254">
        <f t="shared" si="360"/>
        <v>22846</v>
      </c>
      <c r="BP109" s="279">
        <f t="shared" si="360"/>
        <v>14659</v>
      </c>
      <c r="BQ109" s="279">
        <f t="shared" si="361"/>
        <v>58485</v>
      </c>
      <c r="BR109" s="279">
        <f t="shared" si="361"/>
        <v>39567</v>
      </c>
      <c r="BS109" s="279">
        <f t="shared" si="361"/>
        <v>26087</v>
      </c>
      <c r="BT109" s="279">
        <f t="shared" si="361"/>
        <v>20629</v>
      </c>
      <c r="BU109" s="279">
        <f t="shared" si="361"/>
        <v>9150</v>
      </c>
      <c r="BV109" s="279">
        <f t="shared" si="361"/>
        <v>10775</v>
      </c>
      <c r="BW109" s="279">
        <f t="shared" si="361"/>
        <v>3017</v>
      </c>
      <c r="BX109" s="279">
        <f t="shared" si="361"/>
        <v>23239</v>
      </c>
      <c r="BY109" s="279">
        <f t="shared" si="361"/>
        <v>-7283</v>
      </c>
      <c r="BZ109" s="279">
        <f t="shared" si="361"/>
        <v>11352</v>
      </c>
      <c r="CA109" s="279">
        <f t="shared" si="361"/>
        <v>3011</v>
      </c>
      <c r="CB109" s="279">
        <f t="shared" si="361"/>
        <v>13722</v>
      </c>
      <c r="CC109" s="279">
        <f t="shared" si="361"/>
        <v>-174438</v>
      </c>
      <c r="CD109" s="279">
        <f t="shared" si="361"/>
        <v>-117175</v>
      </c>
      <c r="CE109" s="349"/>
      <c r="CF109" s="64">
        <f>IF(ISERROR(GETPIVOTDATA("VALUE",'CSS WK pvt'!$I$2,"DT_FILE",CF$8,"CD_CO",CF$6,"TRIM_CAT",TRIM(B109),"TRIM_LINE",A107))=TRUE,0,GETPIVOTDATA("VALUE",'CSS WK pvt'!$I$2,"DT_FILE",CF$8,"CD_CO",CF$6,"TRIM_CAT",TRIM(B109),"TRIM_LINE",A107))</f>
        <v>36543</v>
      </c>
    </row>
    <row r="110" spans="1:84" s="59" customFormat="1" x14ac:dyDescent="0.3">
      <c r="A110" s="147"/>
      <c r="B110" s="60" t="s">
        <v>39</v>
      </c>
      <c r="C110" s="102">
        <v>143829</v>
      </c>
      <c r="D110" s="103">
        <v>151989</v>
      </c>
      <c r="E110" s="103">
        <v>175787</v>
      </c>
      <c r="F110" s="34">
        <v>141813</v>
      </c>
      <c r="G110" s="103">
        <v>161243</v>
      </c>
      <c r="H110" s="103">
        <v>158825</v>
      </c>
      <c r="I110" s="103">
        <v>151042</v>
      </c>
      <c r="J110" s="103">
        <v>171224</v>
      </c>
      <c r="K110" s="103">
        <v>149493</v>
      </c>
      <c r="L110" s="104">
        <v>163026</v>
      </c>
      <c r="M110" s="103">
        <v>222351</v>
      </c>
      <c r="N110" s="103">
        <v>163900</v>
      </c>
      <c r="O110" s="103">
        <v>162102</v>
      </c>
      <c r="P110" s="103">
        <v>146212</v>
      </c>
      <c r="Q110" s="103">
        <v>160570</v>
      </c>
      <c r="R110" s="103">
        <v>163282</v>
      </c>
      <c r="S110" s="103">
        <v>172231</v>
      </c>
      <c r="T110" s="103">
        <v>164239</v>
      </c>
      <c r="U110" s="210">
        <v>195715</v>
      </c>
      <c r="V110" s="210">
        <v>170940</v>
      </c>
      <c r="W110" s="210">
        <v>195715</v>
      </c>
      <c r="X110" s="104">
        <v>170707</v>
      </c>
      <c r="Y110" s="210">
        <v>181082</v>
      </c>
      <c r="Z110" s="210">
        <v>158906</v>
      </c>
      <c r="AA110" s="210">
        <v>194280</v>
      </c>
      <c r="AB110" s="210">
        <v>165983</v>
      </c>
      <c r="AC110" s="210">
        <v>161133</v>
      </c>
      <c r="AD110" s="210">
        <v>170182</v>
      </c>
      <c r="AE110" s="210">
        <v>168491</v>
      </c>
      <c r="AF110" s="210">
        <v>176788</v>
      </c>
      <c r="AG110" s="210">
        <v>159341</v>
      </c>
      <c r="AH110" s="210">
        <v>155747</v>
      </c>
      <c r="AI110" s="210">
        <v>171068</v>
      </c>
      <c r="AJ110" s="104">
        <v>163303</v>
      </c>
      <c r="AK110" s="303">
        <v>198029</v>
      </c>
      <c r="AL110" s="303">
        <v>173030</v>
      </c>
      <c r="AM110" s="303">
        <v>187056</v>
      </c>
      <c r="AN110" s="303">
        <v>164747</v>
      </c>
      <c r="AO110" s="303">
        <v>163645</v>
      </c>
      <c r="AP110" s="303">
        <v>172396</v>
      </c>
      <c r="AQ110" s="64">
        <v>164426</v>
      </c>
      <c r="AR110" s="303">
        <v>182156</v>
      </c>
      <c r="AS110" s="303">
        <v>162442</v>
      </c>
      <c r="AT110" s="303">
        <v>166473</v>
      </c>
      <c r="AU110" s="303">
        <v>17046</v>
      </c>
      <c r="AV110" s="321">
        <v>41965</v>
      </c>
      <c r="AW110" s="34">
        <f t="shared" si="359"/>
        <v>18273</v>
      </c>
      <c r="AX110" s="105">
        <f t="shared" si="359"/>
        <v>-5777</v>
      </c>
      <c r="AY110" s="105">
        <f t="shared" si="359"/>
        <v>-15217</v>
      </c>
      <c r="AZ110" s="105">
        <f t="shared" si="359"/>
        <v>21469</v>
      </c>
      <c r="BA110" s="105">
        <f t="shared" si="359"/>
        <v>10988</v>
      </c>
      <c r="BB110" s="105">
        <f t="shared" si="359"/>
        <v>5414</v>
      </c>
      <c r="BC110" s="105">
        <f t="shared" si="359"/>
        <v>44673</v>
      </c>
      <c r="BD110" s="105">
        <f t="shared" si="359"/>
        <v>-284</v>
      </c>
      <c r="BE110" s="105">
        <f t="shared" si="359"/>
        <v>46222</v>
      </c>
      <c r="BF110" s="105">
        <f t="shared" si="359"/>
        <v>7681</v>
      </c>
      <c r="BG110" s="105">
        <f t="shared" si="360"/>
        <v>-41269</v>
      </c>
      <c r="BH110" s="105">
        <f t="shared" si="360"/>
        <v>-4994</v>
      </c>
      <c r="BI110" s="105">
        <f t="shared" si="360"/>
        <v>32178</v>
      </c>
      <c r="BJ110" s="105">
        <f t="shared" si="360"/>
        <v>19771</v>
      </c>
      <c r="BK110" s="105">
        <f t="shared" si="360"/>
        <v>563</v>
      </c>
      <c r="BL110" s="254">
        <f t="shared" si="360"/>
        <v>6900</v>
      </c>
      <c r="BM110" s="254">
        <f t="shared" si="360"/>
        <v>-3740</v>
      </c>
      <c r="BN110" s="254">
        <f t="shared" si="360"/>
        <v>12549</v>
      </c>
      <c r="BO110" s="254">
        <f t="shared" si="360"/>
        <v>-36374</v>
      </c>
      <c r="BP110" s="279">
        <f t="shared" si="360"/>
        <v>-15193</v>
      </c>
      <c r="BQ110" s="279">
        <f t="shared" si="361"/>
        <v>-24647</v>
      </c>
      <c r="BR110" s="279">
        <f t="shared" si="361"/>
        <v>-7404</v>
      </c>
      <c r="BS110" s="279">
        <f t="shared" si="361"/>
        <v>16947</v>
      </c>
      <c r="BT110" s="279">
        <f t="shared" si="361"/>
        <v>14124</v>
      </c>
      <c r="BU110" s="279">
        <f t="shared" si="361"/>
        <v>-7224</v>
      </c>
      <c r="BV110" s="279">
        <f t="shared" si="361"/>
        <v>-1236</v>
      </c>
      <c r="BW110" s="279">
        <f t="shared" si="361"/>
        <v>2512</v>
      </c>
      <c r="BX110" s="279">
        <f t="shared" si="361"/>
        <v>2214</v>
      </c>
      <c r="BY110" s="279">
        <f t="shared" si="361"/>
        <v>-4065</v>
      </c>
      <c r="BZ110" s="279">
        <f t="shared" si="361"/>
        <v>5368</v>
      </c>
      <c r="CA110" s="279">
        <f t="shared" si="361"/>
        <v>3101</v>
      </c>
      <c r="CB110" s="279">
        <f t="shared" si="361"/>
        <v>10726</v>
      </c>
      <c r="CC110" s="279">
        <f t="shared" si="361"/>
        <v>-154022</v>
      </c>
      <c r="CD110" s="279">
        <f t="shared" si="361"/>
        <v>-121338</v>
      </c>
      <c r="CE110" s="349"/>
      <c r="CF110" s="64">
        <f>IF(ISERROR(GETPIVOTDATA("VALUE",'CSS WK pvt'!$I$2,"DT_FILE",CF$8,"CD_CO",CF$6,"TRIM_CAT",TRIM(B110),"TRIM_LINE",A107))=TRUE,0,GETPIVOTDATA("VALUE",'CSS WK pvt'!$I$2,"DT_FILE",CF$8,"CD_CO",CF$6,"TRIM_CAT",TRIM(B110),"TRIM_LINE",A107))</f>
        <v>41965</v>
      </c>
    </row>
    <row r="111" spans="1:84" s="59" customFormat="1" x14ac:dyDescent="0.3">
      <c r="A111" s="147"/>
      <c r="B111" s="60" t="s">
        <v>40</v>
      </c>
      <c r="C111" s="102">
        <v>15281</v>
      </c>
      <c r="D111" s="103">
        <v>16191</v>
      </c>
      <c r="E111" s="103">
        <v>18577</v>
      </c>
      <c r="F111" s="34">
        <v>15231</v>
      </c>
      <c r="G111" s="103">
        <v>17427</v>
      </c>
      <c r="H111" s="103">
        <v>16687</v>
      </c>
      <c r="I111" s="103">
        <v>15793</v>
      </c>
      <c r="J111" s="103">
        <v>18273</v>
      </c>
      <c r="K111" s="103">
        <v>15096</v>
      </c>
      <c r="L111" s="104">
        <v>16567</v>
      </c>
      <c r="M111" s="103">
        <v>22185</v>
      </c>
      <c r="N111" s="103">
        <v>15936</v>
      </c>
      <c r="O111" s="103">
        <v>17042</v>
      </c>
      <c r="P111" s="103">
        <v>14215</v>
      </c>
      <c r="Q111" s="103">
        <v>17184</v>
      </c>
      <c r="R111" s="103">
        <v>16938</v>
      </c>
      <c r="S111" s="103">
        <v>18234</v>
      </c>
      <c r="T111" s="103">
        <v>16898</v>
      </c>
      <c r="U111" s="210">
        <v>19584</v>
      </c>
      <c r="V111" s="210">
        <v>17299</v>
      </c>
      <c r="W111" s="210">
        <v>19584</v>
      </c>
      <c r="X111" s="104">
        <v>17630</v>
      </c>
      <c r="Y111" s="210">
        <v>18202</v>
      </c>
      <c r="Z111" s="210">
        <v>16013</v>
      </c>
      <c r="AA111" s="210">
        <v>19315</v>
      </c>
      <c r="AB111" s="210">
        <v>17517</v>
      </c>
      <c r="AC111" s="210">
        <v>17564</v>
      </c>
      <c r="AD111" s="210">
        <v>18634</v>
      </c>
      <c r="AE111" s="210">
        <v>18842</v>
      </c>
      <c r="AF111" s="210">
        <v>19381</v>
      </c>
      <c r="AG111" s="210">
        <v>18120</v>
      </c>
      <c r="AH111" s="210">
        <v>16869</v>
      </c>
      <c r="AI111" s="210">
        <v>17815</v>
      </c>
      <c r="AJ111" s="104">
        <v>19236</v>
      </c>
      <c r="AK111" s="303">
        <v>20647</v>
      </c>
      <c r="AL111" s="303">
        <v>19012</v>
      </c>
      <c r="AM111" s="303">
        <v>20848</v>
      </c>
      <c r="AN111" s="303">
        <v>19636</v>
      </c>
      <c r="AO111" s="303">
        <v>18417</v>
      </c>
      <c r="AP111" s="303">
        <v>21332</v>
      </c>
      <c r="AQ111" s="64">
        <v>19024</v>
      </c>
      <c r="AR111" s="303">
        <v>19732</v>
      </c>
      <c r="AS111" s="303">
        <v>19991</v>
      </c>
      <c r="AT111" s="303">
        <v>18531</v>
      </c>
      <c r="AU111" s="303">
        <v>2224</v>
      </c>
      <c r="AV111" s="321">
        <v>4624</v>
      </c>
      <c r="AW111" s="34">
        <f t="shared" si="359"/>
        <v>1761</v>
      </c>
      <c r="AX111" s="105">
        <f t="shared" si="359"/>
        <v>-1976</v>
      </c>
      <c r="AY111" s="105">
        <f t="shared" si="359"/>
        <v>-1393</v>
      </c>
      <c r="AZ111" s="105">
        <f t="shared" si="359"/>
        <v>1707</v>
      </c>
      <c r="BA111" s="105">
        <f t="shared" si="359"/>
        <v>807</v>
      </c>
      <c r="BB111" s="105">
        <f t="shared" si="359"/>
        <v>211</v>
      </c>
      <c r="BC111" s="105">
        <f t="shared" si="359"/>
        <v>3791</v>
      </c>
      <c r="BD111" s="105">
        <f t="shared" si="359"/>
        <v>-974</v>
      </c>
      <c r="BE111" s="105">
        <f t="shared" si="359"/>
        <v>4488</v>
      </c>
      <c r="BF111" s="105">
        <f t="shared" si="359"/>
        <v>1063</v>
      </c>
      <c r="BG111" s="105">
        <f t="shared" si="360"/>
        <v>-3983</v>
      </c>
      <c r="BH111" s="105">
        <f t="shared" si="360"/>
        <v>77</v>
      </c>
      <c r="BI111" s="105">
        <f t="shared" si="360"/>
        <v>2273</v>
      </c>
      <c r="BJ111" s="105">
        <f t="shared" si="360"/>
        <v>3302</v>
      </c>
      <c r="BK111" s="105">
        <f t="shared" si="360"/>
        <v>380</v>
      </c>
      <c r="BL111" s="254">
        <f t="shared" si="360"/>
        <v>1696</v>
      </c>
      <c r="BM111" s="254">
        <f t="shared" si="360"/>
        <v>608</v>
      </c>
      <c r="BN111" s="254">
        <f t="shared" si="360"/>
        <v>2483</v>
      </c>
      <c r="BO111" s="254">
        <f t="shared" si="360"/>
        <v>-1464</v>
      </c>
      <c r="BP111" s="279">
        <f t="shared" si="360"/>
        <v>-430</v>
      </c>
      <c r="BQ111" s="279">
        <f t="shared" si="361"/>
        <v>-1769</v>
      </c>
      <c r="BR111" s="279">
        <f t="shared" si="361"/>
        <v>1606</v>
      </c>
      <c r="BS111" s="279">
        <f t="shared" si="361"/>
        <v>2445</v>
      </c>
      <c r="BT111" s="279">
        <f t="shared" si="361"/>
        <v>2999</v>
      </c>
      <c r="BU111" s="279">
        <f t="shared" si="361"/>
        <v>1533</v>
      </c>
      <c r="BV111" s="279">
        <f t="shared" si="361"/>
        <v>2119</v>
      </c>
      <c r="BW111" s="279">
        <f t="shared" si="361"/>
        <v>853</v>
      </c>
      <c r="BX111" s="279">
        <f t="shared" si="361"/>
        <v>2698</v>
      </c>
      <c r="BY111" s="279">
        <f t="shared" si="361"/>
        <v>182</v>
      </c>
      <c r="BZ111" s="279">
        <f t="shared" si="361"/>
        <v>351</v>
      </c>
      <c r="CA111" s="279">
        <f t="shared" si="361"/>
        <v>1871</v>
      </c>
      <c r="CB111" s="279">
        <f t="shared" si="361"/>
        <v>1662</v>
      </c>
      <c r="CC111" s="279">
        <f t="shared" si="361"/>
        <v>-15591</v>
      </c>
      <c r="CD111" s="279">
        <f t="shared" si="361"/>
        <v>-14612</v>
      </c>
      <c r="CE111" s="349"/>
      <c r="CF111" s="64">
        <f>IF(ISERROR(GETPIVOTDATA("VALUE",'CSS WK pvt'!$I$2,"DT_FILE",CF$8,"CD_CO",CF$6,"TRIM_CAT",TRIM(B111),"TRIM_LINE",A107))=TRUE,0,GETPIVOTDATA("VALUE",'CSS WK pvt'!$I$2,"DT_FILE",CF$8,"CD_CO",CF$6,"TRIM_CAT",TRIM(B111),"TRIM_LINE",A107))</f>
        <v>4624</v>
      </c>
    </row>
    <row r="112" spans="1:84" s="59" customFormat="1" x14ac:dyDescent="0.3">
      <c r="A112" s="147"/>
      <c r="B112" s="60" t="s">
        <v>41</v>
      </c>
      <c r="C112" s="102">
        <v>5020</v>
      </c>
      <c r="D112" s="103">
        <v>5291</v>
      </c>
      <c r="E112" s="103">
        <v>5878</v>
      </c>
      <c r="F112" s="34">
        <v>5042</v>
      </c>
      <c r="G112" s="103">
        <v>5620</v>
      </c>
      <c r="H112" s="103">
        <v>5504</v>
      </c>
      <c r="I112" s="103">
        <v>5253</v>
      </c>
      <c r="J112" s="103">
        <v>6149</v>
      </c>
      <c r="K112" s="103">
        <v>5072</v>
      </c>
      <c r="L112" s="104">
        <v>5738</v>
      </c>
      <c r="M112" s="103">
        <v>6580</v>
      </c>
      <c r="N112" s="103">
        <v>5088</v>
      </c>
      <c r="O112" s="103">
        <v>5423</v>
      </c>
      <c r="P112" s="103">
        <v>4885</v>
      </c>
      <c r="Q112" s="103">
        <v>5534</v>
      </c>
      <c r="R112" s="103">
        <v>5717</v>
      </c>
      <c r="S112" s="103">
        <v>5937</v>
      </c>
      <c r="T112" s="103">
        <v>5795</v>
      </c>
      <c r="U112" s="210">
        <v>6347</v>
      </c>
      <c r="V112" s="210">
        <v>6133</v>
      </c>
      <c r="W112" s="210">
        <v>6347</v>
      </c>
      <c r="X112" s="104">
        <v>5946</v>
      </c>
      <c r="Y112" s="210">
        <v>5675</v>
      </c>
      <c r="Z112" s="210">
        <v>5222</v>
      </c>
      <c r="AA112" s="210">
        <v>6214</v>
      </c>
      <c r="AB112" s="210">
        <v>6021</v>
      </c>
      <c r="AC112" s="210">
        <v>6127</v>
      </c>
      <c r="AD112" s="210">
        <v>6697</v>
      </c>
      <c r="AE112" s="210">
        <v>6626</v>
      </c>
      <c r="AF112" s="210">
        <v>6770</v>
      </c>
      <c r="AG112" s="210">
        <v>6774</v>
      </c>
      <c r="AH112" s="210">
        <v>5852</v>
      </c>
      <c r="AI112" s="210">
        <v>6440</v>
      </c>
      <c r="AJ112" s="104">
        <v>6613</v>
      </c>
      <c r="AK112" s="303">
        <v>7079</v>
      </c>
      <c r="AL112" s="303">
        <v>6922</v>
      </c>
      <c r="AM112" s="303">
        <v>7681</v>
      </c>
      <c r="AN112" s="303">
        <v>7184</v>
      </c>
      <c r="AO112" s="303">
        <v>6774</v>
      </c>
      <c r="AP112" s="303">
        <v>7847</v>
      </c>
      <c r="AQ112" s="64">
        <v>7078</v>
      </c>
      <c r="AR112" s="303">
        <v>7552</v>
      </c>
      <c r="AS112" s="303">
        <v>7860</v>
      </c>
      <c r="AT112" s="303">
        <v>6998</v>
      </c>
      <c r="AU112" s="303">
        <v>831</v>
      </c>
      <c r="AV112" s="321">
        <v>1566</v>
      </c>
      <c r="AW112" s="34">
        <f t="shared" si="359"/>
        <v>403</v>
      </c>
      <c r="AX112" s="105">
        <f t="shared" si="359"/>
        <v>-406</v>
      </c>
      <c r="AY112" s="105">
        <f t="shared" si="359"/>
        <v>-344</v>
      </c>
      <c r="AZ112" s="105">
        <f t="shared" si="359"/>
        <v>675</v>
      </c>
      <c r="BA112" s="105">
        <f t="shared" si="359"/>
        <v>317</v>
      </c>
      <c r="BB112" s="105">
        <f t="shared" si="359"/>
        <v>291</v>
      </c>
      <c r="BC112" s="105">
        <f t="shared" si="359"/>
        <v>1094</v>
      </c>
      <c r="BD112" s="105">
        <f t="shared" si="359"/>
        <v>-16</v>
      </c>
      <c r="BE112" s="105">
        <f t="shared" si="359"/>
        <v>1275</v>
      </c>
      <c r="BF112" s="105">
        <f t="shared" si="359"/>
        <v>208</v>
      </c>
      <c r="BG112" s="105">
        <f t="shared" si="360"/>
        <v>-905</v>
      </c>
      <c r="BH112" s="105">
        <f t="shared" si="360"/>
        <v>134</v>
      </c>
      <c r="BI112" s="105">
        <f t="shared" si="360"/>
        <v>791</v>
      </c>
      <c r="BJ112" s="105">
        <f t="shared" si="360"/>
        <v>1136</v>
      </c>
      <c r="BK112" s="105">
        <f t="shared" si="360"/>
        <v>593</v>
      </c>
      <c r="BL112" s="254">
        <f t="shared" si="360"/>
        <v>980</v>
      </c>
      <c r="BM112" s="254">
        <f t="shared" si="360"/>
        <v>689</v>
      </c>
      <c r="BN112" s="254">
        <f t="shared" si="360"/>
        <v>975</v>
      </c>
      <c r="BO112" s="254">
        <f t="shared" si="360"/>
        <v>427</v>
      </c>
      <c r="BP112" s="279">
        <f t="shared" si="360"/>
        <v>-281</v>
      </c>
      <c r="BQ112" s="279">
        <f t="shared" si="361"/>
        <v>93</v>
      </c>
      <c r="BR112" s="279">
        <f t="shared" si="361"/>
        <v>667</v>
      </c>
      <c r="BS112" s="279">
        <f t="shared" si="361"/>
        <v>1404</v>
      </c>
      <c r="BT112" s="279">
        <f t="shared" si="361"/>
        <v>1700</v>
      </c>
      <c r="BU112" s="279">
        <f t="shared" si="361"/>
        <v>1467</v>
      </c>
      <c r="BV112" s="279">
        <f t="shared" si="361"/>
        <v>1163</v>
      </c>
      <c r="BW112" s="279">
        <f t="shared" si="361"/>
        <v>647</v>
      </c>
      <c r="BX112" s="279">
        <f t="shared" si="361"/>
        <v>1150</v>
      </c>
      <c r="BY112" s="279">
        <f t="shared" si="361"/>
        <v>452</v>
      </c>
      <c r="BZ112" s="279">
        <f t="shared" si="361"/>
        <v>782</v>
      </c>
      <c r="CA112" s="279">
        <f t="shared" si="361"/>
        <v>1086</v>
      </c>
      <c r="CB112" s="279">
        <f t="shared" si="361"/>
        <v>1146</v>
      </c>
      <c r="CC112" s="279">
        <f t="shared" si="361"/>
        <v>-5609</v>
      </c>
      <c r="CD112" s="279">
        <f t="shared" si="361"/>
        <v>-5047</v>
      </c>
      <c r="CE112" s="349"/>
      <c r="CF112" s="64">
        <f>IF(ISERROR(GETPIVOTDATA("VALUE",'CSS WK pvt'!$I$2,"DT_FILE",CF$8,"CD_CO",CF$6,"TRIM_CAT",TRIM(B112),"TRIM_LINE",A107))=TRUE,0,GETPIVOTDATA("VALUE",'CSS WK pvt'!$I$2,"DT_FILE",CF$8,"CD_CO",CF$6,"TRIM_CAT",TRIM(B112),"TRIM_LINE",A107))</f>
        <v>1566</v>
      </c>
    </row>
    <row r="113" spans="1:84" s="73" customFormat="1" ht="15" thickBot="1" x14ac:dyDescent="0.35">
      <c r="A113" s="148"/>
      <c r="B113" s="67" t="s">
        <v>42</v>
      </c>
      <c r="C113" s="68">
        <f>SUM(C108:C112)</f>
        <v>1136074</v>
      </c>
      <c r="D113" s="69">
        <f t="shared" ref="D113:CF120" si="362">SUM(D108:D112)</f>
        <v>1172966</v>
      </c>
      <c r="E113" s="69">
        <f t="shared" si="362"/>
        <v>1224046</v>
      </c>
      <c r="F113" s="71">
        <f t="shared" si="362"/>
        <v>1084061</v>
      </c>
      <c r="G113" s="69">
        <f t="shared" si="362"/>
        <v>1252801</v>
      </c>
      <c r="H113" s="69">
        <f t="shared" si="362"/>
        <v>1221010</v>
      </c>
      <c r="I113" s="69">
        <f t="shared" si="362"/>
        <v>1181124</v>
      </c>
      <c r="J113" s="69">
        <f t="shared" si="362"/>
        <v>1308798</v>
      </c>
      <c r="K113" s="69">
        <f t="shared" si="362"/>
        <v>1144047</v>
      </c>
      <c r="L113" s="70">
        <f t="shared" si="362"/>
        <v>1311936</v>
      </c>
      <c r="M113" s="69">
        <f t="shared" si="362"/>
        <v>1371036</v>
      </c>
      <c r="N113" s="69">
        <f t="shared" si="362"/>
        <v>1214717</v>
      </c>
      <c r="O113" s="69">
        <f t="shared" si="362"/>
        <v>1294854</v>
      </c>
      <c r="P113" s="69">
        <f t="shared" si="362"/>
        <v>1198531</v>
      </c>
      <c r="Q113" s="69">
        <f t="shared" si="362"/>
        <v>1242947</v>
      </c>
      <c r="R113" s="69">
        <f t="shared" si="362"/>
        <v>1277557</v>
      </c>
      <c r="S113" s="69">
        <f t="shared" si="362"/>
        <v>1306748</v>
      </c>
      <c r="T113" s="69">
        <f t="shared" si="362"/>
        <v>1270665</v>
      </c>
      <c r="U113" s="69">
        <f t="shared" si="362"/>
        <v>1300188</v>
      </c>
      <c r="V113" s="69">
        <f t="shared" si="362"/>
        <v>1276467</v>
      </c>
      <c r="W113" s="69">
        <f t="shared" si="362"/>
        <v>1300188</v>
      </c>
      <c r="X113" s="70">
        <f t="shared" si="362"/>
        <v>1276704</v>
      </c>
      <c r="Y113" s="69">
        <f t="shared" si="362"/>
        <v>1231362</v>
      </c>
      <c r="Z113" s="69">
        <f t="shared" si="362"/>
        <v>1181597</v>
      </c>
      <c r="AA113" s="69">
        <f t="shared" si="362"/>
        <v>1427279</v>
      </c>
      <c r="AB113" s="69">
        <f t="shared" si="362"/>
        <v>1235107</v>
      </c>
      <c r="AC113" s="69">
        <f t="shared" si="362"/>
        <v>1246977</v>
      </c>
      <c r="AD113" s="69">
        <f t="shared" si="362"/>
        <v>1335380</v>
      </c>
      <c r="AE113" s="69">
        <f t="shared" si="362"/>
        <v>1315289</v>
      </c>
      <c r="AF113" s="69">
        <f t="shared" si="362"/>
        <v>1355011</v>
      </c>
      <c r="AG113" s="199">
        <v>1288643</v>
      </c>
      <c r="AH113" s="199">
        <v>1264214</v>
      </c>
      <c r="AI113" s="199">
        <v>1387323</v>
      </c>
      <c r="AJ113" s="70">
        <v>1308706</v>
      </c>
      <c r="AK113" s="292">
        <v>1376068</v>
      </c>
      <c r="AL113" s="292">
        <v>1311155</v>
      </c>
      <c r="AM113" s="292">
        <v>1453033</v>
      </c>
      <c r="AN113" s="292">
        <v>1269603</v>
      </c>
      <c r="AO113" s="292">
        <v>1251186</v>
      </c>
      <c r="AP113" s="292">
        <v>1363015</v>
      </c>
      <c r="AQ113" s="71">
        <v>1292007</v>
      </c>
      <c r="AR113" s="292">
        <v>1426354</v>
      </c>
      <c r="AS113" s="292">
        <v>1312926</v>
      </c>
      <c r="AT113" s="292">
        <v>1274221</v>
      </c>
      <c r="AU113" s="292">
        <v>120677</v>
      </c>
      <c r="AV113" s="309">
        <v>335585</v>
      </c>
      <c r="AW113" s="71">
        <f t="shared" si="362"/>
        <v>158780</v>
      </c>
      <c r="AX113" s="72">
        <f t="shared" ref="AX113:AZ113" si="363">SUM(AX108:AX112)</f>
        <v>25565</v>
      </c>
      <c r="AY113" s="72">
        <f t="shared" si="363"/>
        <v>18901</v>
      </c>
      <c r="AZ113" s="72">
        <f t="shared" si="363"/>
        <v>193496</v>
      </c>
      <c r="BA113" s="72">
        <f t="shared" ref="BA113" si="364">SUM(BA108:BA112)</f>
        <v>53947</v>
      </c>
      <c r="BB113" s="72">
        <f t="shared" ref="BB113:BJ113" si="365">SUM(BB108:BB112)</f>
        <v>49655</v>
      </c>
      <c r="BC113" s="72">
        <f t="shared" si="365"/>
        <v>119064</v>
      </c>
      <c r="BD113" s="72">
        <f t="shared" si="365"/>
        <v>-32331</v>
      </c>
      <c r="BE113" s="72">
        <f t="shared" si="365"/>
        <v>156141</v>
      </c>
      <c r="BF113" s="72">
        <f t="shared" si="365"/>
        <v>-35232</v>
      </c>
      <c r="BG113" s="72">
        <f t="shared" si="365"/>
        <v>-139674</v>
      </c>
      <c r="BH113" s="72">
        <f t="shared" si="365"/>
        <v>-33120</v>
      </c>
      <c r="BI113" s="72">
        <f t="shared" si="365"/>
        <v>132425</v>
      </c>
      <c r="BJ113" s="72">
        <f t="shared" si="365"/>
        <v>36576</v>
      </c>
      <c r="BK113" s="72">
        <f t="shared" ref="BK113:BL113" si="366">SUM(BK108:BK112)</f>
        <v>4030</v>
      </c>
      <c r="BL113" s="242">
        <f t="shared" si="366"/>
        <v>57823</v>
      </c>
      <c r="BM113" s="242">
        <f t="shared" ref="BM113:BN113" si="367">SUM(BM108:BM112)</f>
        <v>8541</v>
      </c>
      <c r="BN113" s="242">
        <f t="shared" si="367"/>
        <v>84346</v>
      </c>
      <c r="BO113" s="242">
        <f t="shared" ref="BO113:BP113" si="368">SUM(BO108:BO112)</f>
        <v>-11545</v>
      </c>
      <c r="BP113" s="268">
        <f t="shared" si="368"/>
        <v>-12253</v>
      </c>
      <c r="BQ113" s="268">
        <f t="shared" ref="BQ113:BS113" si="369">SUM(BQ108:BQ112)</f>
        <v>87135</v>
      </c>
      <c r="BR113" s="268">
        <f t="shared" si="369"/>
        <v>32002</v>
      </c>
      <c r="BS113" s="268">
        <f t="shared" si="369"/>
        <v>144706</v>
      </c>
      <c r="BT113" s="268">
        <f t="shared" ref="BT113:BU113" si="370">SUM(BT108:BT112)</f>
        <v>129558</v>
      </c>
      <c r="BU113" s="268">
        <f t="shared" si="370"/>
        <v>25754</v>
      </c>
      <c r="BV113" s="268">
        <f t="shared" ref="BV113" si="371">SUM(BV108:BV112)</f>
        <v>34496</v>
      </c>
      <c r="BW113" s="268">
        <f t="shared" ref="BW113" si="372">SUM(BW108:BW112)</f>
        <v>4209</v>
      </c>
      <c r="BX113" s="268">
        <f t="shared" ref="BX113" si="373">SUM(BX108:BX112)</f>
        <v>27635</v>
      </c>
      <c r="BY113" s="268">
        <f t="shared" ref="BY113" si="374">SUM(BY108:BY112)</f>
        <v>-23282</v>
      </c>
      <c r="BZ113" s="268">
        <f t="shared" ref="BZ113" si="375">SUM(BZ108:BZ112)</f>
        <v>71343</v>
      </c>
      <c r="CA113" s="268">
        <f t="shared" ref="CA113" si="376">SUM(CA108:CA112)</f>
        <v>24283</v>
      </c>
      <c r="CB113" s="268">
        <f t="shared" ref="CB113:CD113" si="377">SUM(CB108:CB112)</f>
        <v>10007</v>
      </c>
      <c r="CC113" s="268">
        <f t="shared" ref="CC113:CD113" si="378">SUM(CC108:CC112)</f>
        <v>-1266646</v>
      </c>
      <c r="CD113" s="268">
        <f t="shared" si="378"/>
        <v>-973121</v>
      </c>
      <c r="CE113" s="350"/>
      <c r="CF113" s="71">
        <f t="shared" si="362"/>
        <v>335585</v>
      </c>
    </row>
    <row r="114" spans="1:84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273"/>
      <c r="CE114" s="351"/>
      <c r="CF114" s="95"/>
    </row>
    <row r="115" spans="1:84" s="38" customFormat="1" x14ac:dyDescent="0.3">
      <c r="A115" s="147"/>
      <c r="B115" s="39" t="s">
        <v>37</v>
      </c>
      <c r="C115" s="97">
        <f t="shared" ref="C115" si="379">+C94-C101</f>
        <v>871768.45000001788</v>
      </c>
      <c r="D115" s="98">
        <f t="shared" ref="D115:AA115" si="380">+D94-D101</f>
        <v>-17356920.909999996</v>
      </c>
      <c r="E115" s="98">
        <f t="shared" si="380"/>
        <v>-12654691.670000002</v>
      </c>
      <c r="F115" s="98">
        <f t="shared" si="380"/>
        <v>5998218.2699999958</v>
      </c>
      <c r="G115" s="98">
        <f t="shared" si="380"/>
        <v>30574700.279999986</v>
      </c>
      <c r="H115" s="98">
        <f t="shared" si="380"/>
        <v>8382171.8100000024</v>
      </c>
      <c r="I115" s="98">
        <f t="shared" si="380"/>
        <v>-15251156.600000009</v>
      </c>
      <c r="J115" s="98">
        <f t="shared" si="380"/>
        <v>-14317745.520000011</v>
      </c>
      <c r="K115" s="98">
        <f t="shared" si="380"/>
        <v>7385275.25</v>
      </c>
      <c r="L115" s="99">
        <f t="shared" si="380"/>
        <v>18817319.690000013</v>
      </c>
      <c r="M115" s="98">
        <f t="shared" si="380"/>
        <v>27550879.299999982</v>
      </c>
      <c r="N115" s="98">
        <f t="shared" si="380"/>
        <v>1789403.4799999893</v>
      </c>
      <c r="O115" s="98">
        <f t="shared" si="380"/>
        <v>4376103.6399999857</v>
      </c>
      <c r="P115" s="98">
        <f t="shared" si="380"/>
        <v>15776301.980000004</v>
      </c>
      <c r="Q115" s="98">
        <f t="shared" si="380"/>
        <v>-1220023.2800000012</v>
      </c>
      <c r="R115" s="98">
        <f t="shared" si="380"/>
        <v>13295902.319999993</v>
      </c>
      <c r="S115" s="98">
        <f t="shared" si="380"/>
        <v>40218986.789999992</v>
      </c>
      <c r="T115" s="98">
        <f t="shared" si="380"/>
        <v>30893084.969999999</v>
      </c>
      <c r="U115" s="98">
        <f t="shared" si="380"/>
        <v>-9615763.6299999952</v>
      </c>
      <c r="V115" s="98">
        <f t="shared" si="380"/>
        <v>-12864933</v>
      </c>
      <c r="W115" s="98">
        <f t="shared" si="380"/>
        <v>-9615763.6299999952</v>
      </c>
      <c r="X115" s="99">
        <f t="shared" si="380"/>
        <v>30682109.599999994</v>
      </c>
      <c r="Y115" s="209">
        <f t="shared" si="380"/>
        <v>32689910</v>
      </c>
      <c r="Z115" s="209">
        <f t="shared" si="380"/>
        <v>16206063</v>
      </c>
      <c r="AA115" s="209">
        <f t="shared" si="380"/>
        <v>-5373497.9399999976</v>
      </c>
      <c r="AB115" s="209">
        <f t="shared" ref="AB115:AC115" si="381">+AB94-AB101</f>
        <v>1951577.3300000131</v>
      </c>
      <c r="AC115" s="209">
        <f t="shared" si="381"/>
        <v>-8950027.3700000048</v>
      </c>
      <c r="AD115" s="209">
        <f t="shared" ref="AD115:AF115" si="382">+AD94-AD101</f>
        <v>18747026.180000007</v>
      </c>
      <c r="AE115" s="209">
        <f t="shared" si="382"/>
        <v>17437604</v>
      </c>
      <c r="AF115" s="209">
        <f t="shared" si="382"/>
        <v>5690132.1299999952</v>
      </c>
      <c r="AG115" s="209">
        <v>11040951</v>
      </c>
      <c r="AH115" s="209">
        <v>-27481101</v>
      </c>
      <c r="AI115" s="209">
        <v>-776304</v>
      </c>
      <c r="AJ115" s="99">
        <v>38942936</v>
      </c>
      <c r="AK115" s="301">
        <v>24321190</v>
      </c>
      <c r="AL115" s="301">
        <v>11270292</v>
      </c>
      <c r="AM115" s="301">
        <v>-10062749</v>
      </c>
      <c r="AN115" s="301">
        <v>-8899623</v>
      </c>
      <c r="AO115" s="301">
        <v>-7717075</v>
      </c>
      <c r="AP115" s="301">
        <v>14677442</v>
      </c>
      <c r="AQ115" s="35">
        <v>29701061</v>
      </c>
      <c r="AR115" s="301">
        <v>31766518</v>
      </c>
      <c r="AS115" s="301">
        <v>-12095170</v>
      </c>
      <c r="AT115" s="301">
        <v>-33731290</v>
      </c>
      <c r="AU115" s="301">
        <v>-4853429</v>
      </c>
      <c r="AV115" s="319">
        <v>2794959</v>
      </c>
      <c r="AW115" s="35">
        <f t="shared" ref="AW115:BF119" si="383">O115-C115</f>
        <v>3504335.1899999678</v>
      </c>
      <c r="AX115" s="100">
        <f t="shared" si="383"/>
        <v>33133222.890000001</v>
      </c>
      <c r="AY115" s="100">
        <f t="shared" si="383"/>
        <v>11434668.390000001</v>
      </c>
      <c r="AZ115" s="100">
        <f t="shared" si="383"/>
        <v>7297684.049999997</v>
      </c>
      <c r="BA115" s="100">
        <f t="shared" si="383"/>
        <v>9644286.5100000054</v>
      </c>
      <c r="BB115" s="100">
        <f t="shared" si="383"/>
        <v>22510913.159999996</v>
      </c>
      <c r="BC115" s="100">
        <f t="shared" si="383"/>
        <v>5635392.9700000137</v>
      </c>
      <c r="BD115" s="100">
        <f t="shared" si="383"/>
        <v>1452812.5200000107</v>
      </c>
      <c r="BE115" s="100">
        <f t="shared" si="383"/>
        <v>-17001038.879999995</v>
      </c>
      <c r="BF115" s="100">
        <f t="shared" si="383"/>
        <v>11864789.909999982</v>
      </c>
      <c r="BG115" s="100">
        <f t="shared" ref="BG115:BP119" si="384">Y115-M115</f>
        <v>5139030.7000000179</v>
      </c>
      <c r="BH115" s="100">
        <f t="shared" si="384"/>
        <v>14416659.520000011</v>
      </c>
      <c r="BI115" s="100">
        <f t="shared" si="384"/>
        <v>-9749601.5799999833</v>
      </c>
      <c r="BJ115" s="100">
        <f t="shared" si="384"/>
        <v>-13824724.649999991</v>
      </c>
      <c r="BK115" s="100">
        <f t="shared" si="384"/>
        <v>-7730004.0900000036</v>
      </c>
      <c r="BL115" s="252">
        <f t="shared" si="384"/>
        <v>5451123.8600000143</v>
      </c>
      <c r="BM115" s="252">
        <f t="shared" si="384"/>
        <v>-22781382.789999992</v>
      </c>
      <c r="BN115" s="252">
        <f t="shared" si="384"/>
        <v>-25202952.840000004</v>
      </c>
      <c r="BO115" s="252">
        <f t="shared" si="384"/>
        <v>20656714.629999995</v>
      </c>
      <c r="BP115" s="265">
        <f t="shared" si="384"/>
        <v>-14616168</v>
      </c>
      <c r="BQ115" s="265">
        <f t="shared" ref="BQ115:CD119" si="385">AI115-W115</f>
        <v>8839459.6299999952</v>
      </c>
      <c r="BR115" s="265">
        <f t="shared" si="385"/>
        <v>8260826.400000006</v>
      </c>
      <c r="BS115" s="265">
        <f t="shared" si="385"/>
        <v>-8368720</v>
      </c>
      <c r="BT115" s="265">
        <f t="shared" si="385"/>
        <v>-4935771</v>
      </c>
      <c r="BU115" s="265">
        <f t="shared" si="385"/>
        <v>-4689251.0600000024</v>
      </c>
      <c r="BV115" s="265">
        <f t="shared" si="385"/>
        <v>-10851200.330000013</v>
      </c>
      <c r="BW115" s="265">
        <f t="shared" si="385"/>
        <v>1232952.3700000048</v>
      </c>
      <c r="BX115" s="265">
        <f t="shared" si="385"/>
        <v>-4069584.1800000072</v>
      </c>
      <c r="BY115" s="265">
        <f t="shared" si="385"/>
        <v>12263457</v>
      </c>
      <c r="BZ115" s="265">
        <f t="shared" si="385"/>
        <v>26076385.870000005</v>
      </c>
      <c r="CA115" s="265">
        <f t="shared" si="385"/>
        <v>-23136121</v>
      </c>
      <c r="CB115" s="265">
        <f t="shared" si="385"/>
        <v>-6250189</v>
      </c>
      <c r="CC115" s="265">
        <f t="shared" si="385"/>
        <v>-4077125</v>
      </c>
      <c r="CD115" s="265">
        <f t="shared" si="385"/>
        <v>-36147977</v>
      </c>
      <c r="CE115" s="351"/>
      <c r="CF115" s="35">
        <f>CF94-CF101</f>
        <v>2794959</v>
      </c>
    </row>
    <row r="116" spans="1:84" s="38" customFormat="1" x14ac:dyDescent="0.3">
      <c r="A116" s="147"/>
      <c r="B116" s="39" t="s">
        <v>38</v>
      </c>
      <c r="C116" s="97">
        <f t="shared" ref="C116" si="386">+C95-C102</f>
        <v>2427747.1999999993</v>
      </c>
      <c r="D116" s="98">
        <f t="shared" ref="D116:AA116" si="387">+D95-D102</f>
        <v>164118.71000000089</v>
      </c>
      <c r="E116" s="98">
        <f t="shared" si="387"/>
        <v>-967800</v>
      </c>
      <c r="F116" s="98">
        <f t="shared" si="387"/>
        <v>679415.31000000052</v>
      </c>
      <c r="G116" s="98">
        <f t="shared" si="387"/>
        <v>2709482.8200000003</v>
      </c>
      <c r="H116" s="98">
        <f t="shared" si="387"/>
        <v>2882016.459999999</v>
      </c>
      <c r="I116" s="98">
        <f t="shared" si="387"/>
        <v>852526.41000000015</v>
      </c>
      <c r="J116" s="98">
        <f t="shared" si="387"/>
        <v>566315.11999999918</v>
      </c>
      <c r="K116" s="98">
        <f t="shared" si="387"/>
        <v>2236274.3899999997</v>
      </c>
      <c r="L116" s="99">
        <f t="shared" si="387"/>
        <v>4532366.08</v>
      </c>
      <c r="M116" s="98">
        <f t="shared" si="387"/>
        <v>4904981.9700000007</v>
      </c>
      <c r="N116" s="98">
        <f t="shared" si="387"/>
        <v>2244727.66</v>
      </c>
      <c r="O116" s="98">
        <f t="shared" si="387"/>
        <v>1881415.2200000007</v>
      </c>
      <c r="P116" s="98">
        <f t="shared" si="387"/>
        <v>2166894.0699999984</v>
      </c>
      <c r="Q116" s="98">
        <f t="shared" si="387"/>
        <v>639873.3900000006</v>
      </c>
      <c r="R116" s="98">
        <f t="shared" si="387"/>
        <v>1220483.0999999996</v>
      </c>
      <c r="S116" s="98">
        <f t="shared" si="387"/>
        <v>3547599.540000001</v>
      </c>
      <c r="T116" s="98">
        <f t="shared" si="387"/>
        <v>2368873.6199999992</v>
      </c>
      <c r="U116" s="98">
        <f t="shared" si="387"/>
        <v>227490.84000000171</v>
      </c>
      <c r="V116" s="98">
        <f t="shared" si="387"/>
        <v>922041</v>
      </c>
      <c r="W116" s="98">
        <f t="shared" si="387"/>
        <v>227490.84000000171</v>
      </c>
      <c r="X116" s="99">
        <f t="shared" si="387"/>
        <v>4801863.0299999993</v>
      </c>
      <c r="Y116" s="209">
        <f t="shared" si="387"/>
        <v>4722389</v>
      </c>
      <c r="Z116" s="209">
        <f t="shared" si="387"/>
        <v>4261886</v>
      </c>
      <c r="AA116" s="209">
        <f t="shared" si="387"/>
        <v>2282528.7400000002</v>
      </c>
      <c r="AB116" s="209">
        <f t="shared" ref="AB116:AC116" si="388">+AB95-AB102</f>
        <v>1662429.5600000005</v>
      </c>
      <c r="AC116" s="209">
        <f t="shared" si="388"/>
        <v>788402.86999999918</v>
      </c>
      <c r="AD116" s="209">
        <f t="shared" ref="AD116:AF116" si="389">+AD95-AD102</f>
        <v>2447274.629999999</v>
      </c>
      <c r="AE116" s="209">
        <f t="shared" si="389"/>
        <v>2039315</v>
      </c>
      <c r="AF116" s="209">
        <f t="shared" si="389"/>
        <v>-388211.53999999911</v>
      </c>
      <c r="AG116" s="209">
        <v>1106857</v>
      </c>
      <c r="AH116" s="209">
        <v>-57532</v>
      </c>
      <c r="AI116" s="209">
        <v>-24488165</v>
      </c>
      <c r="AJ116" s="99">
        <v>1962534</v>
      </c>
      <c r="AK116" s="301">
        <v>1594395</v>
      </c>
      <c r="AL116" s="301">
        <v>4801171</v>
      </c>
      <c r="AM116" s="301">
        <v>3162599</v>
      </c>
      <c r="AN116" s="301">
        <v>1318568</v>
      </c>
      <c r="AO116" s="301">
        <v>9885</v>
      </c>
      <c r="AP116" s="301">
        <v>754462</v>
      </c>
      <c r="AQ116" s="35">
        <v>3636498</v>
      </c>
      <c r="AR116" s="301">
        <v>-759689</v>
      </c>
      <c r="AS116" s="301">
        <v>32623</v>
      </c>
      <c r="AT116" s="301">
        <v>-2100134</v>
      </c>
      <c r="AU116" s="301">
        <v>-121809</v>
      </c>
      <c r="AV116" s="319">
        <v>1574636</v>
      </c>
      <c r="AW116" s="35">
        <f t="shared" si="383"/>
        <v>-546331.97999999858</v>
      </c>
      <c r="AX116" s="100">
        <f t="shared" si="383"/>
        <v>2002775.3599999975</v>
      </c>
      <c r="AY116" s="100">
        <f t="shared" si="383"/>
        <v>1607673.3900000006</v>
      </c>
      <c r="AZ116" s="100">
        <f t="shared" si="383"/>
        <v>541067.78999999911</v>
      </c>
      <c r="BA116" s="100">
        <f t="shared" si="383"/>
        <v>838116.72000000067</v>
      </c>
      <c r="BB116" s="100">
        <f t="shared" si="383"/>
        <v>-513142.83999999985</v>
      </c>
      <c r="BC116" s="100">
        <f t="shared" si="383"/>
        <v>-625035.56999999844</v>
      </c>
      <c r="BD116" s="100">
        <f t="shared" si="383"/>
        <v>355725.88000000082</v>
      </c>
      <c r="BE116" s="100">
        <f t="shared" si="383"/>
        <v>-2008783.549999998</v>
      </c>
      <c r="BF116" s="100">
        <f t="shared" si="383"/>
        <v>269496.94999999925</v>
      </c>
      <c r="BG116" s="100">
        <f t="shared" si="384"/>
        <v>-182592.97000000067</v>
      </c>
      <c r="BH116" s="100">
        <f t="shared" si="384"/>
        <v>2017158.3399999999</v>
      </c>
      <c r="BI116" s="100">
        <f t="shared" si="384"/>
        <v>401113.51999999955</v>
      </c>
      <c r="BJ116" s="100">
        <f t="shared" si="384"/>
        <v>-504464.50999999791</v>
      </c>
      <c r="BK116" s="100">
        <f t="shared" si="384"/>
        <v>148529.47999999858</v>
      </c>
      <c r="BL116" s="252">
        <f t="shared" si="384"/>
        <v>1226791.5299999993</v>
      </c>
      <c r="BM116" s="252">
        <f t="shared" si="384"/>
        <v>-1508284.540000001</v>
      </c>
      <c r="BN116" s="252">
        <f t="shared" si="384"/>
        <v>-2757085.1599999983</v>
      </c>
      <c r="BO116" s="252">
        <f t="shared" si="384"/>
        <v>879366.15999999829</v>
      </c>
      <c r="BP116" s="265">
        <f t="shared" si="384"/>
        <v>-979573</v>
      </c>
      <c r="BQ116" s="265">
        <f t="shared" si="385"/>
        <v>-24715655.840000004</v>
      </c>
      <c r="BR116" s="265">
        <f t="shared" si="385"/>
        <v>-2839329.0299999993</v>
      </c>
      <c r="BS116" s="265">
        <f t="shared" si="385"/>
        <v>-3127994</v>
      </c>
      <c r="BT116" s="265">
        <f t="shared" si="385"/>
        <v>539285</v>
      </c>
      <c r="BU116" s="265">
        <f t="shared" si="385"/>
        <v>880070.25999999978</v>
      </c>
      <c r="BV116" s="265">
        <f t="shared" si="385"/>
        <v>-343861.56000000052</v>
      </c>
      <c r="BW116" s="265">
        <f t="shared" si="385"/>
        <v>-778517.86999999918</v>
      </c>
      <c r="BX116" s="265">
        <f t="shared" si="385"/>
        <v>-1692812.629999999</v>
      </c>
      <c r="BY116" s="265">
        <f t="shared" si="385"/>
        <v>1597183</v>
      </c>
      <c r="BZ116" s="265">
        <f t="shared" si="385"/>
        <v>-371477.46000000089</v>
      </c>
      <c r="CA116" s="265">
        <f t="shared" si="385"/>
        <v>-1074234</v>
      </c>
      <c r="CB116" s="265">
        <f t="shared" si="385"/>
        <v>-2042602</v>
      </c>
      <c r="CC116" s="265">
        <f t="shared" si="385"/>
        <v>24366356</v>
      </c>
      <c r="CD116" s="265">
        <f t="shared" si="385"/>
        <v>-387898</v>
      </c>
      <c r="CE116" s="351"/>
      <c r="CF116" s="35">
        <f>CF95-CF102</f>
        <v>1574636</v>
      </c>
    </row>
    <row r="117" spans="1:84" s="38" customFormat="1" x14ac:dyDescent="0.3">
      <c r="A117" s="147"/>
      <c r="B117" s="39" t="s">
        <v>39</v>
      </c>
      <c r="C117" s="97">
        <f t="shared" ref="C117" si="390">+C96-C103</f>
        <v>5433281.3099999949</v>
      </c>
      <c r="D117" s="98">
        <f t="shared" ref="D117:AA117" si="391">+D96-D103</f>
        <v>83378.719999998808</v>
      </c>
      <c r="E117" s="98">
        <f t="shared" si="391"/>
        <v>-1529261.2100000009</v>
      </c>
      <c r="F117" s="98">
        <f t="shared" si="391"/>
        <v>3661322.6099999994</v>
      </c>
      <c r="G117" s="98">
        <f t="shared" si="391"/>
        <v>5444509.75</v>
      </c>
      <c r="H117" s="98">
        <f t="shared" si="391"/>
        <v>1933151.5</v>
      </c>
      <c r="I117" s="98">
        <f t="shared" si="391"/>
        <v>-114787.89999999851</v>
      </c>
      <c r="J117" s="98">
        <f t="shared" si="391"/>
        <v>-1447661.8500000015</v>
      </c>
      <c r="K117" s="98">
        <f t="shared" si="391"/>
        <v>2677752.0999999978</v>
      </c>
      <c r="L117" s="99">
        <f t="shared" si="391"/>
        <v>5036492.3999999985</v>
      </c>
      <c r="M117" s="98">
        <f t="shared" si="391"/>
        <v>4791859.1299999952</v>
      </c>
      <c r="N117" s="98">
        <f t="shared" si="391"/>
        <v>2805372.9200000018</v>
      </c>
      <c r="O117" s="98">
        <f t="shared" si="391"/>
        <v>2122445</v>
      </c>
      <c r="P117" s="98">
        <f t="shared" si="391"/>
        <v>5573289.5700000003</v>
      </c>
      <c r="Q117" s="98">
        <f t="shared" si="391"/>
        <v>-516826.1799999997</v>
      </c>
      <c r="R117" s="98">
        <f t="shared" si="391"/>
        <v>3578244.120000001</v>
      </c>
      <c r="S117" s="98">
        <f t="shared" si="391"/>
        <v>6342852.8499999978</v>
      </c>
      <c r="T117" s="98">
        <f t="shared" si="391"/>
        <v>5854977.5700000003</v>
      </c>
      <c r="U117" s="98">
        <f t="shared" si="391"/>
        <v>308867.71999999881</v>
      </c>
      <c r="V117" s="98">
        <f t="shared" si="391"/>
        <v>2881162</v>
      </c>
      <c r="W117" s="98">
        <f t="shared" si="391"/>
        <v>308867.71999999881</v>
      </c>
      <c r="X117" s="99">
        <f t="shared" si="391"/>
        <v>7788667.7200000025</v>
      </c>
      <c r="Y117" s="209">
        <f t="shared" si="391"/>
        <v>8406805</v>
      </c>
      <c r="Z117" s="209">
        <f t="shared" si="391"/>
        <v>6097309</v>
      </c>
      <c r="AA117" s="209">
        <f t="shared" si="391"/>
        <v>690833.21999999881</v>
      </c>
      <c r="AB117" s="209">
        <f t="shared" ref="AB117:AC117" si="392">+AB96-AB103</f>
        <v>4835410.7199999988</v>
      </c>
      <c r="AC117" s="209">
        <f t="shared" si="392"/>
        <v>793645.31000000238</v>
      </c>
      <c r="AD117" s="209">
        <f t="shared" ref="AD117:AF117" si="393">+AD96-AD103</f>
        <v>9179111.5</v>
      </c>
      <c r="AE117" s="209">
        <f t="shared" si="393"/>
        <v>15389775</v>
      </c>
      <c r="AF117" s="209">
        <f t="shared" si="393"/>
        <v>1217857.4499999955</v>
      </c>
      <c r="AG117" s="209">
        <v>5425085</v>
      </c>
      <c r="AH117" s="209">
        <v>-307317</v>
      </c>
      <c r="AI117" s="209">
        <v>347861</v>
      </c>
      <c r="AJ117" s="99">
        <v>13094964</v>
      </c>
      <c r="AK117" s="301">
        <v>9175233</v>
      </c>
      <c r="AL117" s="301">
        <v>5915528</v>
      </c>
      <c r="AM117" s="301">
        <v>329074</v>
      </c>
      <c r="AN117" s="301">
        <v>-356755</v>
      </c>
      <c r="AO117" s="301">
        <v>-805089</v>
      </c>
      <c r="AP117" s="301">
        <v>4290101</v>
      </c>
      <c r="AQ117" s="35">
        <v>5189717</v>
      </c>
      <c r="AR117" s="301">
        <v>6854727</v>
      </c>
      <c r="AS117" s="301">
        <v>5014056</v>
      </c>
      <c r="AT117" s="301">
        <v>-4597394</v>
      </c>
      <c r="AU117" s="301">
        <v>-900744</v>
      </c>
      <c r="AV117" s="319">
        <v>1902813</v>
      </c>
      <c r="AW117" s="35">
        <f t="shared" si="383"/>
        <v>-3310836.3099999949</v>
      </c>
      <c r="AX117" s="100">
        <f t="shared" si="383"/>
        <v>5489910.8500000015</v>
      </c>
      <c r="AY117" s="100">
        <f t="shared" si="383"/>
        <v>1012435.0300000012</v>
      </c>
      <c r="AZ117" s="100">
        <f t="shared" si="383"/>
        <v>-83078.489999998361</v>
      </c>
      <c r="BA117" s="100">
        <f t="shared" si="383"/>
        <v>898343.09999999776</v>
      </c>
      <c r="BB117" s="100">
        <f t="shared" si="383"/>
        <v>3921826.0700000003</v>
      </c>
      <c r="BC117" s="100">
        <f t="shared" si="383"/>
        <v>423655.61999999732</v>
      </c>
      <c r="BD117" s="100">
        <f t="shared" si="383"/>
        <v>4328823.8500000015</v>
      </c>
      <c r="BE117" s="100">
        <f t="shared" si="383"/>
        <v>-2368884.379999999</v>
      </c>
      <c r="BF117" s="100">
        <f t="shared" si="383"/>
        <v>2752175.320000004</v>
      </c>
      <c r="BG117" s="100">
        <f t="shared" si="384"/>
        <v>3614945.8700000048</v>
      </c>
      <c r="BH117" s="100">
        <f t="shared" si="384"/>
        <v>3291936.0799999982</v>
      </c>
      <c r="BI117" s="100">
        <f t="shared" si="384"/>
        <v>-1431611.7800000012</v>
      </c>
      <c r="BJ117" s="100">
        <f t="shared" si="384"/>
        <v>-737878.85000000149</v>
      </c>
      <c r="BK117" s="100">
        <f t="shared" si="384"/>
        <v>1310471.4900000021</v>
      </c>
      <c r="BL117" s="252">
        <f t="shared" si="384"/>
        <v>5600867.379999999</v>
      </c>
      <c r="BM117" s="252">
        <f t="shared" si="384"/>
        <v>9046922.1500000022</v>
      </c>
      <c r="BN117" s="252">
        <f t="shared" si="384"/>
        <v>-4637120.1200000048</v>
      </c>
      <c r="BO117" s="252">
        <f t="shared" si="384"/>
        <v>5116217.2800000012</v>
      </c>
      <c r="BP117" s="265">
        <f t="shared" si="384"/>
        <v>-3188479</v>
      </c>
      <c r="BQ117" s="265">
        <f t="shared" si="385"/>
        <v>38993.280000001192</v>
      </c>
      <c r="BR117" s="265">
        <f t="shared" si="385"/>
        <v>5306296.2799999975</v>
      </c>
      <c r="BS117" s="265">
        <f t="shared" si="385"/>
        <v>768428</v>
      </c>
      <c r="BT117" s="265">
        <f t="shared" si="385"/>
        <v>-181781</v>
      </c>
      <c r="BU117" s="265">
        <f t="shared" si="385"/>
        <v>-361759.21999999881</v>
      </c>
      <c r="BV117" s="265">
        <f t="shared" si="385"/>
        <v>-5192165.7199999988</v>
      </c>
      <c r="BW117" s="265">
        <f t="shared" si="385"/>
        <v>-1598734.3100000024</v>
      </c>
      <c r="BX117" s="265">
        <f t="shared" si="385"/>
        <v>-4889010.5</v>
      </c>
      <c r="BY117" s="265">
        <f t="shared" si="385"/>
        <v>-10200058</v>
      </c>
      <c r="BZ117" s="265">
        <f t="shared" si="385"/>
        <v>5636869.5500000045</v>
      </c>
      <c r="CA117" s="265">
        <f t="shared" si="385"/>
        <v>-411029</v>
      </c>
      <c r="CB117" s="265">
        <f t="shared" si="385"/>
        <v>-4290077</v>
      </c>
      <c r="CC117" s="265">
        <f t="shared" si="385"/>
        <v>-1248605</v>
      </c>
      <c r="CD117" s="265">
        <f t="shared" si="385"/>
        <v>-11192151</v>
      </c>
      <c r="CE117" s="351"/>
      <c r="CF117" s="35">
        <f t="shared" ref="CF117:CF119" si="394">CF96-CF103</f>
        <v>1902813</v>
      </c>
    </row>
    <row r="118" spans="1:84" s="38" customFormat="1" x14ac:dyDescent="0.3">
      <c r="A118" s="147"/>
      <c r="B118" s="39" t="s">
        <v>40</v>
      </c>
      <c r="C118" s="97">
        <f t="shared" ref="C118" si="395">+C97-C104</f>
        <v>5397136.8300000019</v>
      </c>
      <c r="D118" s="98">
        <f t="shared" ref="D118:AA118" si="396">+D97-D104</f>
        <v>1769066.7699999958</v>
      </c>
      <c r="E118" s="98">
        <f t="shared" si="396"/>
        <v>-1303454.9599999972</v>
      </c>
      <c r="F118" s="98">
        <f t="shared" si="396"/>
        <v>6390058.4000000022</v>
      </c>
      <c r="G118" s="98">
        <f t="shared" si="396"/>
        <v>5017220.870000001</v>
      </c>
      <c r="H118" s="98">
        <f t="shared" si="396"/>
        <v>3385276.6199999973</v>
      </c>
      <c r="I118" s="98">
        <f t="shared" si="396"/>
        <v>3659843.7399999984</v>
      </c>
      <c r="J118" s="98">
        <f t="shared" si="396"/>
        <v>-40717.64999999851</v>
      </c>
      <c r="K118" s="98">
        <f t="shared" si="396"/>
        <v>2689915.2200000025</v>
      </c>
      <c r="L118" s="99">
        <f t="shared" si="396"/>
        <v>5753907.3499999978</v>
      </c>
      <c r="M118" s="98">
        <f t="shared" si="396"/>
        <v>6502277.700000003</v>
      </c>
      <c r="N118" s="98">
        <f t="shared" si="396"/>
        <v>4661635.6400000006</v>
      </c>
      <c r="O118" s="98">
        <f t="shared" si="396"/>
        <v>3932733.400000006</v>
      </c>
      <c r="P118" s="98">
        <f t="shared" si="396"/>
        <v>7514001.200000003</v>
      </c>
      <c r="Q118" s="98">
        <f t="shared" si="396"/>
        <v>2182647</v>
      </c>
      <c r="R118" s="98">
        <f t="shared" si="396"/>
        <v>3772083.9600000009</v>
      </c>
      <c r="S118" s="98">
        <f t="shared" si="396"/>
        <v>14718330.219999999</v>
      </c>
      <c r="T118" s="98">
        <f t="shared" si="396"/>
        <v>22169596.090000004</v>
      </c>
      <c r="U118" s="98">
        <f t="shared" si="396"/>
        <v>7181463.6700000018</v>
      </c>
      <c r="V118" s="98">
        <f t="shared" si="396"/>
        <v>7246742</v>
      </c>
      <c r="W118" s="98">
        <f t="shared" si="396"/>
        <v>7181463.6700000018</v>
      </c>
      <c r="X118" s="99">
        <f t="shared" si="396"/>
        <v>9909915.5099999979</v>
      </c>
      <c r="Y118" s="209">
        <f t="shared" si="396"/>
        <v>10938504</v>
      </c>
      <c r="Z118" s="209">
        <f t="shared" si="396"/>
        <v>10577005</v>
      </c>
      <c r="AA118" s="209">
        <f t="shared" si="396"/>
        <v>755219.45000000298</v>
      </c>
      <c r="AB118" s="209">
        <f t="shared" ref="AB118:AC118" si="397">+AB97-AB104</f>
        <v>11080727.810000002</v>
      </c>
      <c r="AC118" s="209">
        <f t="shared" si="397"/>
        <v>3282800.1500000022</v>
      </c>
      <c r="AD118" s="209">
        <f t="shared" ref="AD118:AF118" si="398">+AD97-AD104</f>
        <v>12669238.570000004</v>
      </c>
      <c r="AE118" s="209">
        <f t="shared" si="398"/>
        <v>7045959</v>
      </c>
      <c r="AF118" s="209">
        <f t="shared" si="398"/>
        <v>1788634.7199999988</v>
      </c>
      <c r="AG118" s="209">
        <v>6710021</v>
      </c>
      <c r="AH118" s="209">
        <v>7386558</v>
      </c>
      <c r="AI118" s="209">
        <v>3464419</v>
      </c>
      <c r="AJ118" s="99">
        <v>6941163</v>
      </c>
      <c r="AK118" s="301">
        <v>11770666</v>
      </c>
      <c r="AL118" s="301">
        <v>7784700</v>
      </c>
      <c r="AM118" s="301">
        <v>4041880</v>
      </c>
      <c r="AN118" s="301">
        <v>6071390</v>
      </c>
      <c r="AO118" s="301">
        <v>5028541</v>
      </c>
      <c r="AP118" s="301">
        <v>10990605</v>
      </c>
      <c r="AQ118" s="35">
        <v>6201441</v>
      </c>
      <c r="AR118" s="301">
        <v>12184042</v>
      </c>
      <c r="AS118" s="301">
        <v>13697260</v>
      </c>
      <c r="AT118" s="301">
        <v>2011696</v>
      </c>
      <c r="AU118" s="301">
        <v>-674607</v>
      </c>
      <c r="AV118" s="319">
        <v>1461086</v>
      </c>
      <c r="AW118" s="35">
        <f t="shared" si="383"/>
        <v>-1464403.429999996</v>
      </c>
      <c r="AX118" s="100">
        <f t="shared" si="383"/>
        <v>5744934.4300000072</v>
      </c>
      <c r="AY118" s="100">
        <f t="shared" si="383"/>
        <v>3486101.9599999972</v>
      </c>
      <c r="AZ118" s="100">
        <f t="shared" si="383"/>
        <v>-2617974.4400000013</v>
      </c>
      <c r="BA118" s="100">
        <f t="shared" si="383"/>
        <v>9701109.3499999978</v>
      </c>
      <c r="BB118" s="100">
        <f t="shared" si="383"/>
        <v>18784319.470000006</v>
      </c>
      <c r="BC118" s="100">
        <f t="shared" si="383"/>
        <v>3521619.9300000034</v>
      </c>
      <c r="BD118" s="100">
        <f t="shared" si="383"/>
        <v>7287459.6499999985</v>
      </c>
      <c r="BE118" s="100">
        <f t="shared" si="383"/>
        <v>4491548.4499999993</v>
      </c>
      <c r="BF118" s="100">
        <f t="shared" si="383"/>
        <v>4156008.16</v>
      </c>
      <c r="BG118" s="100">
        <f t="shared" si="384"/>
        <v>4436226.299999997</v>
      </c>
      <c r="BH118" s="100">
        <f t="shared" si="384"/>
        <v>5915369.3599999994</v>
      </c>
      <c r="BI118" s="100">
        <f t="shared" si="384"/>
        <v>-3177513.950000003</v>
      </c>
      <c r="BJ118" s="100">
        <f t="shared" si="384"/>
        <v>3566726.6099999994</v>
      </c>
      <c r="BK118" s="100">
        <f t="shared" si="384"/>
        <v>1100153.1500000022</v>
      </c>
      <c r="BL118" s="252">
        <f t="shared" si="384"/>
        <v>8897154.6100000031</v>
      </c>
      <c r="BM118" s="252">
        <f t="shared" si="384"/>
        <v>-7672371.2199999988</v>
      </c>
      <c r="BN118" s="252">
        <f t="shared" si="384"/>
        <v>-20380961.370000005</v>
      </c>
      <c r="BO118" s="252">
        <f t="shared" si="384"/>
        <v>-471442.67000000179</v>
      </c>
      <c r="BP118" s="265">
        <f t="shared" si="384"/>
        <v>139816</v>
      </c>
      <c r="BQ118" s="265">
        <f t="shared" si="385"/>
        <v>-3717044.6700000018</v>
      </c>
      <c r="BR118" s="265">
        <f t="shared" si="385"/>
        <v>-2968752.5099999979</v>
      </c>
      <c r="BS118" s="265">
        <f t="shared" si="385"/>
        <v>832162</v>
      </c>
      <c r="BT118" s="265">
        <f t="shared" si="385"/>
        <v>-2792305</v>
      </c>
      <c r="BU118" s="265">
        <f t="shared" si="385"/>
        <v>3286660.549999997</v>
      </c>
      <c r="BV118" s="265">
        <f t="shared" si="385"/>
        <v>-5009337.8100000024</v>
      </c>
      <c r="BW118" s="265">
        <f t="shared" si="385"/>
        <v>1745740.8499999978</v>
      </c>
      <c r="BX118" s="265">
        <f t="shared" si="385"/>
        <v>-1678633.570000004</v>
      </c>
      <c r="BY118" s="265">
        <f t="shared" si="385"/>
        <v>-844518</v>
      </c>
      <c r="BZ118" s="265">
        <f t="shared" si="385"/>
        <v>10395407.280000001</v>
      </c>
      <c r="CA118" s="265">
        <f t="shared" si="385"/>
        <v>6987239</v>
      </c>
      <c r="CB118" s="265">
        <f t="shared" si="385"/>
        <v>-5374862</v>
      </c>
      <c r="CC118" s="265">
        <f t="shared" si="385"/>
        <v>-4139026</v>
      </c>
      <c r="CD118" s="265">
        <f t="shared" si="385"/>
        <v>-5480077</v>
      </c>
      <c r="CE118" s="351"/>
      <c r="CF118" s="35">
        <f t="shared" si="394"/>
        <v>1461086</v>
      </c>
    </row>
    <row r="119" spans="1:84" s="38" customFormat="1" x14ac:dyDescent="0.3">
      <c r="A119" s="147"/>
      <c r="B119" s="39" t="s">
        <v>41</v>
      </c>
      <c r="C119" s="97">
        <f t="shared" ref="C119" si="399">+C98-C105</f>
        <v>9826169.8099999949</v>
      </c>
      <c r="D119" s="98">
        <f t="shared" ref="D119:AA119" si="400">+D98-D105</f>
        <v>8030334.25</v>
      </c>
      <c r="E119" s="98">
        <f t="shared" si="400"/>
        <v>-3692229.1600000039</v>
      </c>
      <c r="F119" s="98">
        <f t="shared" si="400"/>
        <v>13420661.779999994</v>
      </c>
      <c r="G119" s="98">
        <f t="shared" si="400"/>
        <v>6251360.6499999985</v>
      </c>
      <c r="H119" s="98">
        <f t="shared" si="400"/>
        <v>7203253.2400000021</v>
      </c>
      <c r="I119" s="98">
        <f t="shared" si="400"/>
        <v>7730436.8500000015</v>
      </c>
      <c r="J119" s="98">
        <f t="shared" si="400"/>
        <v>4853666.5</v>
      </c>
      <c r="K119" s="98">
        <f t="shared" si="400"/>
        <v>4581950.9400000051</v>
      </c>
      <c r="L119" s="99">
        <f t="shared" si="400"/>
        <v>13886871.019999996</v>
      </c>
      <c r="M119" s="98">
        <f t="shared" si="400"/>
        <v>11472008.5</v>
      </c>
      <c r="N119" s="98">
        <f t="shared" si="400"/>
        <v>6230741.6000000015</v>
      </c>
      <c r="O119" s="98">
        <f t="shared" si="400"/>
        <v>4553774.9600000009</v>
      </c>
      <c r="P119" s="98">
        <f t="shared" si="400"/>
        <v>13715949.190000005</v>
      </c>
      <c r="Q119" s="98">
        <f t="shared" si="400"/>
        <v>4006195.7600000054</v>
      </c>
      <c r="R119" s="98">
        <f t="shared" si="400"/>
        <v>10508141.239999995</v>
      </c>
      <c r="S119" s="98">
        <f t="shared" si="400"/>
        <v>6539612.7899999991</v>
      </c>
      <c r="T119" s="98">
        <f t="shared" si="400"/>
        <v>10166062.600000001</v>
      </c>
      <c r="U119" s="98">
        <f t="shared" si="400"/>
        <v>4207012.3900000006</v>
      </c>
      <c r="V119" s="98">
        <f t="shared" si="400"/>
        <v>18418219</v>
      </c>
      <c r="W119" s="98">
        <f t="shared" si="400"/>
        <v>4207012.3900000006</v>
      </c>
      <c r="X119" s="99">
        <f t="shared" si="400"/>
        <v>11222646.82</v>
      </c>
      <c r="Y119" s="209">
        <f t="shared" si="400"/>
        <v>17114653</v>
      </c>
      <c r="Z119" s="209">
        <f t="shared" si="400"/>
        <v>11303621</v>
      </c>
      <c r="AA119" s="209">
        <f t="shared" si="400"/>
        <v>1342478.2400000021</v>
      </c>
      <c r="AB119" s="209">
        <f t="shared" ref="AB119:AC119" si="401">+AB98-AB105</f>
        <v>8758260.25</v>
      </c>
      <c r="AC119" s="209">
        <f t="shared" si="401"/>
        <v>4337244.7799999937</v>
      </c>
      <c r="AD119" s="209">
        <f t="shared" ref="AD119:AF119" si="402">+AD98-AD105</f>
        <v>12252693.629999995</v>
      </c>
      <c r="AE119" s="209">
        <f t="shared" si="402"/>
        <v>10383315</v>
      </c>
      <c r="AF119" s="209">
        <f t="shared" si="402"/>
        <v>1780697.75</v>
      </c>
      <c r="AG119" s="209">
        <v>14252926</v>
      </c>
      <c r="AH119" s="209">
        <v>15649240</v>
      </c>
      <c r="AI119" s="209">
        <v>-31873</v>
      </c>
      <c r="AJ119" s="99">
        <v>12295515</v>
      </c>
      <c r="AK119" s="301">
        <v>19794372</v>
      </c>
      <c r="AL119" s="301">
        <v>7378829</v>
      </c>
      <c r="AM119" s="301">
        <v>3992765</v>
      </c>
      <c r="AN119" s="301">
        <v>4001631</v>
      </c>
      <c r="AO119" s="301">
        <v>2302013</v>
      </c>
      <c r="AP119" s="301">
        <v>14569196</v>
      </c>
      <c r="AQ119" s="35">
        <v>9661334</v>
      </c>
      <c r="AR119" s="301">
        <v>14571768</v>
      </c>
      <c r="AS119" s="301">
        <v>23557592</v>
      </c>
      <c r="AT119" s="301">
        <v>-6597745</v>
      </c>
      <c r="AU119" s="301">
        <v>798198</v>
      </c>
      <c r="AV119" s="319">
        <v>2014264</v>
      </c>
      <c r="AW119" s="35">
        <f t="shared" si="383"/>
        <v>-5272394.849999994</v>
      </c>
      <c r="AX119" s="100">
        <f t="shared" si="383"/>
        <v>5685614.9400000051</v>
      </c>
      <c r="AY119" s="100">
        <f t="shared" si="383"/>
        <v>7698424.9200000092</v>
      </c>
      <c r="AZ119" s="100">
        <f t="shared" si="383"/>
        <v>-2912520.5399999991</v>
      </c>
      <c r="BA119" s="100">
        <f t="shared" si="383"/>
        <v>288252.1400000006</v>
      </c>
      <c r="BB119" s="100">
        <f t="shared" si="383"/>
        <v>2962809.3599999994</v>
      </c>
      <c r="BC119" s="100">
        <f t="shared" si="383"/>
        <v>-3523424.4600000009</v>
      </c>
      <c r="BD119" s="100">
        <f t="shared" si="383"/>
        <v>13564552.5</v>
      </c>
      <c r="BE119" s="100">
        <f t="shared" si="383"/>
        <v>-374938.55000000447</v>
      </c>
      <c r="BF119" s="100">
        <f t="shared" si="383"/>
        <v>-2664224.1999999955</v>
      </c>
      <c r="BG119" s="100">
        <f t="shared" si="384"/>
        <v>5642644.5</v>
      </c>
      <c r="BH119" s="100">
        <f t="shared" si="384"/>
        <v>5072879.3999999985</v>
      </c>
      <c r="BI119" s="100">
        <f t="shared" si="384"/>
        <v>-3211296.7199999988</v>
      </c>
      <c r="BJ119" s="100">
        <f t="shared" si="384"/>
        <v>-4957688.9400000051</v>
      </c>
      <c r="BK119" s="100">
        <f t="shared" si="384"/>
        <v>331049.01999998838</v>
      </c>
      <c r="BL119" s="252">
        <f t="shared" si="384"/>
        <v>1744552.3900000006</v>
      </c>
      <c r="BM119" s="252">
        <f t="shared" si="384"/>
        <v>3843702.2100000009</v>
      </c>
      <c r="BN119" s="252">
        <f t="shared" si="384"/>
        <v>-8385364.8500000015</v>
      </c>
      <c r="BO119" s="252">
        <f t="shared" si="384"/>
        <v>10045913.609999999</v>
      </c>
      <c r="BP119" s="265">
        <f t="shared" si="384"/>
        <v>-2768979</v>
      </c>
      <c r="BQ119" s="265">
        <f t="shared" si="385"/>
        <v>-4238885.3900000006</v>
      </c>
      <c r="BR119" s="265">
        <f t="shared" si="385"/>
        <v>1072868.1799999997</v>
      </c>
      <c r="BS119" s="265">
        <f t="shared" si="385"/>
        <v>2679719</v>
      </c>
      <c r="BT119" s="265">
        <f t="shared" si="385"/>
        <v>-3924792</v>
      </c>
      <c r="BU119" s="265">
        <f t="shared" si="385"/>
        <v>2650286.7599999979</v>
      </c>
      <c r="BV119" s="265">
        <f t="shared" si="385"/>
        <v>-4756629.25</v>
      </c>
      <c r="BW119" s="265">
        <f t="shared" si="385"/>
        <v>-2035231.7799999937</v>
      </c>
      <c r="BX119" s="265">
        <f t="shared" si="385"/>
        <v>2316502.3700000048</v>
      </c>
      <c r="BY119" s="265">
        <f t="shared" si="385"/>
        <v>-721981</v>
      </c>
      <c r="BZ119" s="265">
        <f t="shared" si="385"/>
        <v>12791070.25</v>
      </c>
      <c r="CA119" s="265">
        <f t="shared" si="385"/>
        <v>9304666</v>
      </c>
      <c r="CB119" s="265">
        <f t="shared" si="385"/>
        <v>-22246985</v>
      </c>
      <c r="CC119" s="265">
        <f t="shared" si="385"/>
        <v>830071</v>
      </c>
      <c r="CD119" s="265">
        <f t="shared" si="385"/>
        <v>-10281251</v>
      </c>
      <c r="CE119" s="351"/>
      <c r="CF119" s="35">
        <f t="shared" si="394"/>
        <v>2014264</v>
      </c>
    </row>
    <row r="120" spans="1:84" s="131" customFormat="1" ht="15" thickBot="1" x14ac:dyDescent="0.35">
      <c r="A120" s="148"/>
      <c r="B120" s="52" t="s">
        <v>42</v>
      </c>
      <c r="C120" s="127">
        <f>SUM(C115:C119)</f>
        <v>23956103.600000009</v>
      </c>
      <c r="D120" s="128">
        <f t="shared" ref="D120:AA120" si="403">SUM(D115:D119)</f>
        <v>-7310022.4600000009</v>
      </c>
      <c r="E120" s="128">
        <f t="shared" si="403"/>
        <v>-20147437.000000004</v>
      </c>
      <c r="F120" s="36">
        <f t="shared" si="403"/>
        <v>30149676.36999999</v>
      </c>
      <c r="G120" s="128">
        <f t="shared" si="403"/>
        <v>49997274.369999982</v>
      </c>
      <c r="H120" s="128">
        <f t="shared" si="403"/>
        <v>23785869.630000003</v>
      </c>
      <c r="I120" s="128">
        <f t="shared" si="403"/>
        <v>-3123137.5000000075</v>
      </c>
      <c r="J120" s="128">
        <f t="shared" si="403"/>
        <v>-10386143.400000012</v>
      </c>
      <c r="K120" s="128">
        <f t="shared" si="403"/>
        <v>19571167.900000006</v>
      </c>
      <c r="L120" s="129">
        <f t="shared" si="403"/>
        <v>48026956.540000007</v>
      </c>
      <c r="M120" s="128">
        <f t="shared" si="403"/>
        <v>55222006.599999979</v>
      </c>
      <c r="N120" s="36">
        <f t="shared" si="403"/>
        <v>17731881.299999993</v>
      </c>
      <c r="O120" s="36">
        <f t="shared" si="403"/>
        <v>16866472.219999991</v>
      </c>
      <c r="P120" s="36">
        <f t="shared" si="403"/>
        <v>44746436.010000013</v>
      </c>
      <c r="Q120" s="36">
        <f t="shared" si="403"/>
        <v>5091866.6900000051</v>
      </c>
      <c r="R120" s="36">
        <f t="shared" si="403"/>
        <v>32374854.739999987</v>
      </c>
      <c r="S120" s="36">
        <f t="shared" si="403"/>
        <v>71367382.189999998</v>
      </c>
      <c r="T120" s="36">
        <f t="shared" si="403"/>
        <v>71452594.849999994</v>
      </c>
      <c r="U120" s="36">
        <f t="shared" si="403"/>
        <v>2309070.9900000077</v>
      </c>
      <c r="V120" s="36">
        <f t="shared" si="403"/>
        <v>16603231</v>
      </c>
      <c r="W120" s="36">
        <f t="shared" si="403"/>
        <v>2309070.9900000077</v>
      </c>
      <c r="X120" s="129">
        <f t="shared" si="403"/>
        <v>64405202.679999992</v>
      </c>
      <c r="Y120" s="219">
        <f t="shared" si="403"/>
        <v>73872261</v>
      </c>
      <c r="Z120" s="219">
        <f t="shared" si="403"/>
        <v>48445884</v>
      </c>
      <c r="AA120" s="219">
        <f t="shared" si="403"/>
        <v>-302438.28999999352</v>
      </c>
      <c r="AB120" s="219">
        <f t="shared" ref="AB120:AC120" si="404">SUM(AB115:AB119)</f>
        <v>28288405.670000017</v>
      </c>
      <c r="AC120" s="219">
        <f t="shared" si="404"/>
        <v>252065.73999999277</v>
      </c>
      <c r="AD120" s="219">
        <f t="shared" ref="AD120:AF120" si="405">SUM(AD115:AD119)</f>
        <v>55295344.510000005</v>
      </c>
      <c r="AE120" s="219">
        <f t="shared" si="405"/>
        <v>52295968</v>
      </c>
      <c r="AF120" s="219">
        <f t="shared" si="405"/>
        <v>10089110.50999999</v>
      </c>
      <c r="AG120" s="219">
        <v>38535840</v>
      </c>
      <c r="AH120" s="219">
        <v>-4810152</v>
      </c>
      <c r="AI120" s="219">
        <v>-21484062</v>
      </c>
      <c r="AJ120" s="129">
        <v>73237112</v>
      </c>
      <c r="AK120" s="219">
        <v>66655856</v>
      </c>
      <c r="AL120" s="219">
        <v>37150520</v>
      </c>
      <c r="AM120" s="219">
        <v>1463569</v>
      </c>
      <c r="AN120" s="219">
        <v>2135211</v>
      </c>
      <c r="AO120" s="219">
        <v>-1181725</v>
      </c>
      <c r="AP120" s="219">
        <v>45281806</v>
      </c>
      <c r="AQ120" s="36">
        <v>54390051</v>
      </c>
      <c r="AR120" s="219">
        <v>64617366</v>
      </c>
      <c r="AS120" s="219">
        <v>30206361</v>
      </c>
      <c r="AT120" s="219">
        <v>-45014867</v>
      </c>
      <c r="AU120" s="219">
        <v>-5752391</v>
      </c>
      <c r="AV120" s="318">
        <v>9747758</v>
      </c>
      <c r="AW120" s="36">
        <f t="shared" si="362"/>
        <v>-7089631.3800000157</v>
      </c>
      <c r="AX120" s="130">
        <f t="shared" ref="AX120:AZ120" si="406">SUM(AX115:AX119)</f>
        <v>52056458.470000014</v>
      </c>
      <c r="AY120" s="130">
        <f t="shared" si="406"/>
        <v>25239303.690000009</v>
      </c>
      <c r="AZ120" s="130">
        <f t="shared" si="406"/>
        <v>2225178.3699999973</v>
      </c>
      <c r="BA120" s="130">
        <f t="shared" ref="BA120" si="407">SUM(BA115:BA119)</f>
        <v>21370107.82</v>
      </c>
      <c r="BB120" s="130">
        <f t="shared" ref="BB120:BJ120" si="408">SUM(BB115:BB119)</f>
        <v>47666725.219999999</v>
      </c>
      <c r="BC120" s="130">
        <f t="shared" si="408"/>
        <v>5432208.4900000151</v>
      </c>
      <c r="BD120" s="130">
        <f t="shared" si="408"/>
        <v>26989374.400000013</v>
      </c>
      <c r="BE120" s="130">
        <f t="shared" si="408"/>
        <v>-17262096.909999996</v>
      </c>
      <c r="BF120" s="130">
        <f t="shared" si="408"/>
        <v>16378246.139999989</v>
      </c>
      <c r="BG120" s="130">
        <f t="shared" si="408"/>
        <v>18650254.400000021</v>
      </c>
      <c r="BH120" s="130">
        <f t="shared" si="408"/>
        <v>30714002.700000007</v>
      </c>
      <c r="BI120" s="130">
        <f t="shared" si="408"/>
        <v>-17168910.509999987</v>
      </c>
      <c r="BJ120" s="130">
        <f t="shared" si="408"/>
        <v>-16458030.339999996</v>
      </c>
      <c r="BK120" s="130">
        <f t="shared" ref="BK120:BL120" si="409">SUM(BK115:BK119)</f>
        <v>-4839800.9500000123</v>
      </c>
      <c r="BL120" s="251">
        <f t="shared" si="409"/>
        <v>22920489.770000018</v>
      </c>
      <c r="BM120" s="251">
        <f t="shared" ref="BM120:BN120" si="410">SUM(BM115:BM119)</f>
        <v>-19071414.189999986</v>
      </c>
      <c r="BN120" s="251">
        <f t="shared" si="410"/>
        <v>-61363484.340000011</v>
      </c>
      <c r="BO120" s="251">
        <f t="shared" ref="BO120:BP120" si="411">SUM(BO115:BO119)</f>
        <v>36226769.00999999</v>
      </c>
      <c r="BP120" s="277">
        <f t="shared" si="411"/>
        <v>-21413383</v>
      </c>
      <c r="BQ120" s="277">
        <f t="shared" ref="BQ120:BS120" si="412">SUM(BQ115:BQ119)</f>
        <v>-23793132.99000001</v>
      </c>
      <c r="BR120" s="277">
        <f t="shared" si="412"/>
        <v>8831909.3200000059</v>
      </c>
      <c r="BS120" s="277">
        <f t="shared" si="412"/>
        <v>-7216405</v>
      </c>
      <c r="BT120" s="277">
        <f t="shared" ref="BT120:BU120" si="413">SUM(BT115:BT119)</f>
        <v>-11295364</v>
      </c>
      <c r="BU120" s="277">
        <f t="shared" si="413"/>
        <v>1766007.2899999935</v>
      </c>
      <c r="BV120" s="277">
        <f t="shared" ref="BV120" si="414">SUM(BV115:BV119)</f>
        <v>-26153194.670000017</v>
      </c>
      <c r="BW120" s="277">
        <f t="shared" ref="BW120" si="415">SUM(BW115:BW119)</f>
        <v>-1433790.7399999928</v>
      </c>
      <c r="BX120" s="277">
        <f t="shared" ref="BX120" si="416">SUM(BX115:BX119)</f>
        <v>-10013538.510000005</v>
      </c>
      <c r="BY120" s="277">
        <f t="shared" ref="BY120" si="417">SUM(BY115:BY119)</f>
        <v>2094083</v>
      </c>
      <c r="BZ120" s="277">
        <f t="shared" ref="BZ120" si="418">SUM(BZ115:BZ119)</f>
        <v>54528255.49000001</v>
      </c>
      <c r="CA120" s="277">
        <f t="shared" ref="CA120" si="419">SUM(CA115:CA119)</f>
        <v>-8329479</v>
      </c>
      <c r="CB120" s="277">
        <f t="shared" ref="CB120:CD120" si="420">SUM(CB115:CB119)</f>
        <v>-40204715</v>
      </c>
      <c r="CC120" s="277">
        <f t="shared" ref="CC120:CD120" si="421">SUM(CC115:CC119)</f>
        <v>15731671</v>
      </c>
      <c r="CD120" s="277">
        <f t="shared" si="421"/>
        <v>-63489354</v>
      </c>
      <c r="CE120" s="352"/>
      <c r="CF120" s="36">
        <f t="shared" si="362"/>
        <v>9747758</v>
      </c>
    </row>
    <row r="121" spans="1:84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349"/>
      <c r="CF121" s="78"/>
    </row>
    <row r="122" spans="1:84" s="59" customFormat="1" x14ac:dyDescent="0.3">
      <c r="A122" s="147"/>
      <c r="B122" s="60" t="s">
        <v>37</v>
      </c>
      <c r="C122" s="61">
        <v>1882</v>
      </c>
      <c r="D122" s="62">
        <v>2008</v>
      </c>
      <c r="E122" s="62">
        <v>2205</v>
      </c>
      <c r="F122" s="64">
        <v>2273</v>
      </c>
      <c r="G122" s="62">
        <v>2281</v>
      </c>
      <c r="H122" s="64">
        <v>2249</v>
      </c>
      <c r="I122" s="62">
        <v>2194</v>
      </c>
      <c r="J122" s="64">
        <v>2071</v>
      </c>
      <c r="K122" s="62">
        <v>1901</v>
      </c>
      <c r="L122" s="107">
        <v>1783</v>
      </c>
      <c r="M122" s="64">
        <v>1557</v>
      </c>
      <c r="N122" s="64">
        <v>1396</v>
      </c>
      <c r="O122" s="62">
        <v>1329</v>
      </c>
      <c r="P122" s="64">
        <v>1222</v>
      </c>
      <c r="Q122" s="62">
        <v>932</v>
      </c>
      <c r="R122" s="64">
        <v>835</v>
      </c>
      <c r="S122" s="62">
        <v>784</v>
      </c>
      <c r="T122" s="64">
        <v>789</v>
      </c>
      <c r="U122" s="211">
        <v>835</v>
      </c>
      <c r="V122" s="211">
        <v>1181</v>
      </c>
      <c r="W122" s="211">
        <v>943</v>
      </c>
      <c r="X122" s="107">
        <v>899</v>
      </c>
      <c r="Y122" s="211">
        <v>1106</v>
      </c>
      <c r="Z122" s="211">
        <v>892</v>
      </c>
      <c r="AA122" s="211">
        <v>848</v>
      </c>
      <c r="AB122" s="211">
        <v>2005</v>
      </c>
      <c r="AC122" s="211">
        <v>1846</v>
      </c>
      <c r="AD122" s="211">
        <v>1850</v>
      </c>
      <c r="AE122" s="211">
        <v>2161</v>
      </c>
      <c r="AF122" s="211">
        <v>2119</v>
      </c>
      <c r="AG122" s="211">
        <v>2649</v>
      </c>
      <c r="AH122" s="211">
        <v>3905</v>
      </c>
      <c r="AI122" s="211">
        <v>5119</v>
      </c>
      <c r="AJ122" s="107">
        <v>3431</v>
      </c>
      <c r="AK122" s="211">
        <v>4214</v>
      </c>
      <c r="AL122" s="211">
        <v>4588</v>
      </c>
      <c r="AM122" s="211">
        <v>4377</v>
      </c>
      <c r="AN122" s="211">
        <v>2725</v>
      </c>
      <c r="AO122" s="211">
        <v>2387</v>
      </c>
      <c r="AP122" s="211">
        <v>2088</v>
      </c>
      <c r="AQ122" s="64">
        <v>2418</v>
      </c>
      <c r="AR122" s="211">
        <v>2444</v>
      </c>
      <c r="AS122" s="211">
        <v>2097</v>
      </c>
      <c r="AT122" s="211">
        <v>1799</v>
      </c>
      <c r="AU122" s="211">
        <v>1715</v>
      </c>
      <c r="AV122" s="107">
        <v>2654</v>
      </c>
      <c r="AW122" s="64">
        <f t="shared" ref="AW122:BF126" si="422">O122-C122</f>
        <v>-553</v>
      </c>
      <c r="AX122" s="108">
        <f t="shared" si="422"/>
        <v>-786</v>
      </c>
      <c r="AY122" s="108">
        <f t="shared" si="422"/>
        <v>-1273</v>
      </c>
      <c r="AZ122" s="108">
        <f t="shared" si="422"/>
        <v>-1438</v>
      </c>
      <c r="BA122" s="108">
        <f t="shared" si="422"/>
        <v>-1497</v>
      </c>
      <c r="BB122" s="108">
        <f t="shared" si="422"/>
        <v>-1460</v>
      </c>
      <c r="BC122" s="108">
        <f t="shared" si="422"/>
        <v>-1359</v>
      </c>
      <c r="BD122" s="108">
        <f t="shared" si="422"/>
        <v>-890</v>
      </c>
      <c r="BE122" s="108">
        <f t="shared" si="422"/>
        <v>-958</v>
      </c>
      <c r="BF122" s="108">
        <f t="shared" si="422"/>
        <v>-884</v>
      </c>
      <c r="BG122" s="108">
        <f t="shared" ref="BG122:BP126" si="423">Y122-M122</f>
        <v>-451</v>
      </c>
      <c r="BH122" s="108">
        <f t="shared" si="423"/>
        <v>-504</v>
      </c>
      <c r="BI122" s="108">
        <f t="shared" si="423"/>
        <v>-481</v>
      </c>
      <c r="BJ122" s="108">
        <f t="shared" si="423"/>
        <v>783</v>
      </c>
      <c r="BK122" s="108">
        <f t="shared" si="423"/>
        <v>914</v>
      </c>
      <c r="BL122" s="255">
        <f t="shared" si="423"/>
        <v>1015</v>
      </c>
      <c r="BM122" s="255">
        <f t="shared" si="423"/>
        <v>1377</v>
      </c>
      <c r="BN122" s="255">
        <f t="shared" si="423"/>
        <v>1330</v>
      </c>
      <c r="BO122" s="255">
        <f t="shared" si="423"/>
        <v>1814</v>
      </c>
      <c r="BP122" s="213">
        <f t="shared" si="423"/>
        <v>2724</v>
      </c>
      <c r="BQ122" s="213">
        <f t="shared" ref="BQ122:CD126" si="424">AI122-W122</f>
        <v>4176</v>
      </c>
      <c r="BR122" s="213">
        <f t="shared" si="424"/>
        <v>2532</v>
      </c>
      <c r="BS122" s="213">
        <f t="shared" si="424"/>
        <v>3108</v>
      </c>
      <c r="BT122" s="213">
        <f t="shared" si="424"/>
        <v>3696</v>
      </c>
      <c r="BU122" s="213">
        <f t="shared" si="424"/>
        <v>3529</v>
      </c>
      <c r="BV122" s="213">
        <f t="shared" si="424"/>
        <v>720</v>
      </c>
      <c r="BW122" s="213">
        <f t="shared" si="424"/>
        <v>541</v>
      </c>
      <c r="BX122" s="213">
        <f t="shared" si="424"/>
        <v>238</v>
      </c>
      <c r="BY122" s="213">
        <f t="shared" si="424"/>
        <v>257</v>
      </c>
      <c r="BZ122" s="213">
        <f t="shared" si="424"/>
        <v>325</v>
      </c>
      <c r="CA122" s="213">
        <f t="shared" si="424"/>
        <v>-552</v>
      </c>
      <c r="CB122" s="213">
        <f t="shared" si="424"/>
        <v>-2106</v>
      </c>
      <c r="CC122" s="213">
        <f t="shared" si="424"/>
        <v>-3404</v>
      </c>
      <c r="CD122" s="213">
        <f t="shared" si="424"/>
        <v>-777</v>
      </c>
      <c r="CE122" s="349"/>
      <c r="CF122" s="64">
        <f>IF(ISERROR(GETPIVOTDATA("VALUE",'CSS WK pvt'!$I$2,"DT_FILE",CF$8,"CD_CO",CF$6,"TRIM_CAT",TRIM(B122),"TRIM_LINE",A121))=TRUE,0,GETPIVOTDATA("VALUE",'CSS WK pvt'!$I$2,"DT_FILE",CF$8,"CD_CO",CF$6,"TRIM_CAT",TRIM(B122),"TRIM_LINE",A121))</f>
        <v>2654</v>
      </c>
    </row>
    <row r="123" spans="1:84" s="59" customFormat="1" x14ac:dyDescent="0.3">
      <c r="A123" s="147"/>
      <c r="B123" s="60" t="s">
        <v>38</v>
      </c>
      <c r="C123" s="61">
        <v>4763</v>
      </c>
      <c r="D123" s="62">
        <v>5349</v>
      </c>
      <c r="E123" s="62">
        <v>6297</v>
      </c>
      <c r="F123" s="64">
        <v>6784</v>
      </c>
      <c r="G123" s="62">
        <v>7083</v>
      </c>
      <c r="H123" s="64">
        <v>7403</v>
      </c>
      <c r="I123" s="62">
        <v>7592</v>
      </c>
      <c r="J123" s="64">
        <v>7651</v>
      </c>
      <c r="K123" s="62">
        <v>7439</v>
      </c>
      <c r="L123" s="107">
        <v>7143</v>
      </c>
      <c r="M123" s="64">
        <v>6790</v>
      </c>
      <c r="N123" s="64">
        <v>6575</v>
      </c>
      <c r="O123" s="62">
        <v>6537</v>
      </c>
      <c r="P123" s="64">
        <v>6160</v>
      </c>
      <c r="Q123" s="62">
        <v>5366</v>
      </c>
      <c r="R123" s="64">
        <v>5051</v>
      </c>
      <c r="S123" s="62">
        <v>5246</v>
      </c>
      <c r="T123" s="64">
        <v>5219</v>
      </c>
      <c r="U123" s="211">
        <v>5185</v>
      </c>
      <c r="V123" s="211">
        <v>6062</v>
      </c>
      <c r="W123" s="211">
        <v>7012</v>
      </c>
      <c r="X123" s="107">
        <v>7615</v>
      </c>
      <c r="Y123" s="211">
        <v>8012</v>
      </c>
      <c r="Z123" s="211">
        <v>9060</v>
      </c>
      <c r="AA123" s="211">
        <v>9767</v>
      </c>
      <c r="AB123" s="211">
        <v>25160</v>
      </c>
      <c r="AC123" s="211">
        <v>27102</v>
      </c>
      <c r="AD123" s="211">
        <v>28388</v>
      </c>
      <c r="AE123" s="211">
        <v>23772</v>
      </c>
      <c r="AF123" s="211">
        <v>24304</v>
      </c>
      <c r="AG123" s="211">
        <v>24584</v>
      </c>
      <c r="AH123" s="211">
        <v>23612</v>
      </c>
      <c r="AI123" s="211">
        <v>21707</v>
      </c>
      <c r="AJ123" s="107">
        <v>21853</v>
      </c>
      <c r="AK123" s="211">
        <v>20042</v>
      </c>
      <c r="AL123" s="211">
        <v>19098</v>
      </c>
      <c r="AM123" s="211">
        <v>18735</v>
      </c>
      <c r="AN123" s="211">
        <v>17420</v>
      </c>
      <c r="AO123" s="211">
        <v>18322</v>
      </c>
      <c r="AP123" s="211">
        <v>18104</v>
      </c>
      <c r="AQ123" s="64">
        <v>16747</v>
      </c>
      <c r="AR123" s="211">
        <v>15836</v>
      </c>
      <c r="AS123" s="211">
        <v>14846</v>
      </c>
      <c r="AT123" s="211">
        <v>15340</v>
      </c>
      <c r="AU123" s="211">
        <v>14815</v>
      </c>
      <c r="AV123" s="107">
        <v>13329</v>
      </c>
      <c r="AW123" s="64">
        <f t="shared" si="422"/>
        <v>1774</v>
      </c>
      <c r="AX123" s="108">
        <f t="shared" si="422"/>
        <v>811</v>
      </c>
      <c r="AY123" s="108">
        <f t="shared" si="422"/>
        <v>-931</v>
      </c>
      <c r="AZ123" s="108">
        <f t="shared" si="422"/>
        <v>-1733</v>
      </c>
      <c r="BA123" s="108">
        <f t="shared" si="422"/>
        <v>-1837</v>
      </c>
      <c r="BB123" s="108">
        <f t="shared" si="422"/>
        <v>-2184</v>
      </c>
      <c r="BC123" s="108">
        <f t="shared" si="422"/>
        <v>-2407</v>
      </c>
      <c r="BD123" s="108">
        <f t="shared" si="422"/>
        <v>-1589</v>
      </c>
      <c r="BE123" s="108">
        <f t="shared" si="422"/>
        <v>-427</v>
      </c>
      <c r="BF123" s="108">
        <f t="shared" si="422"/>
        <v>472</v>
      </c>
      <c r="BG123" s="108">
        <f t="shared" si="423"/>
        <v>1222</v>
      </c>
      <c r="BH123" s="108">
        <f t="shared" si="423"/>
        <v>2485</v>
      </c>
      <c r="BI123" s="108">
        <f t="shared" si="423"/>
        <v>3230</v>
      </c>
      <c r="BJ123" s="108">
        <f t="shared" si="423"/>
        <v>19000</v>
      </c>
      <c r="BK123" s="108">
        <f t="shared" si="423"/>
        <v>21736</v>
      </c>
      <c r="BL123" s="255">
        <f t="shared" si="423"/>
        <v>23337</v>
      </c>
      <c r="BM123" s="255">
        <f t="shared" si="423"/>
        <v>18526</v>
      </c>
      <c r="BN123" s="255">
        <f t="shared" si="423"/>
        <v>19085</v>
      </c>
      <c r="BO123" s="255">
        <f t="shared" si="423"/>
        <v>19399</v>
      </c>
      <c r="BP123" s="213">
        <f t="shared" si="423"/>
        <v>17550</v>
      </c>
      <c r="BQ123" s="213">
        <f t="shared" si="424"/>
        <v>14695</v>
      </c>
      <c r="BR123" s="213">
        <f t="shared" si="424"/>
        <v>14238</v>
      </c>
      <c r="BS123" s="213">
        <f t="shared" si="424"/>
        <v>12030</v>
      </c>
      <c r="BT123" s="213">
        <f t="shared" si="424"/>
        <v>10038</v>
      </c>
      <c r="BU123" s="213">
        <f t="shared" si="424"/>
        <v>8968</v>
      </c>
      <c r="BV123" s="213">
        <f t="shared" si="424"/>
        <v>-7740</v>
      </c>
      <c r="BW123" s="213">
        <f t="shared" si="424"/>
        <v>-8780</v>
      </c>
      <c r="BX123" s="213">
        <f t="shared" si="424"/>
        <v>-10284</v>
      </c>
      <c r="BY123" s="213">
        <f t="shared" si="424"/>
        <v>-7025</v>
      </c>
      <c r="BZ123" s="213">
        <f t="shared" si="424"/>
        <v>-8468</v>
      </c>
      <c r="CA123" s="213">
        <f t="shared" si="424"/>
        <v>-9738</v>
      </c>
      <c r="CB123" s="213">
        <f t="shared" si="424"/>
        <v>-8272</v>
      </c>
      <c r="CC123" s="213">
        <f t="shared" si="424"/>
        <v>-6892</v>
      </c>
      <c r="CD123" s="213">
        <f t="shared" si="424"/>
        <v>-8524</v>
      </c>
      <c r="CE123" s="349"/>
      <c r="CF123" s="64">
        <f>IF(ISERROR(GETPIVOTDATA("VALUE",'CSS WK pvt'!$I$2,"DT_FILE",CF$8,"CD_CO",CF$6,"TRIM_CAT",TRIM(B123),"TRIM_LINE",A121))=TRUE,0,GETPIVOTDATA("VALUE",'CSS WK pvt'!$I$2,"DT_FILE",CF$8,"CD_CO",CF$6,"TRIM_CAT",TRIM(B123),"TRIM_LINE",A121))</f>
        <v>13329</v>
      </c>
    </row>
    <row r="124" spans="1:84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1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1</v>
      </c>
      <c r="AT124" s="211">
        <v>2</v>
      </c>
      <c r="AU124" s="211">
        <v>2</v>
      </c>
      <c r="AV124" s="107">
        <v>2</v>
      </c>
      <c r="AW124" s="64">
        <f t="shared" si="422"/>
        <v>0</v>
      </c>
      <c r="AX124" s="108">
        <f t="shared" si="422"/>
        <v>0</v>
      </c>
      <c r="AY124" s="108">
        <f t="shared" si="422"/>
        <v>0</v>
      </c>
      <c r="AZ124" s="108">
        <f t="shared" si="422"/>
        <v>0</v>
      </c>
      <c r="BA124" s="108">
        <f t="shared" si="422"/>
        <v>0</v>
      </c>
      <c r="BB124" s="108">
        <f t="shared" si="422"/>
        <v>0</v>
      </c>
      <c r="BC124" s="108">
        <f t="shared" si="422"/>
        <v>0</v>
      </c>
      <c r="BD124" s="108">
        <f t="shared" si="422"/>
        <v>0</v>
      </c>
      <c r="BE124" s="108">
        <f t="shared" si="422"/>
        <v>0</v>
      </c>
      <c r="BF124" s="108">
        <f t="shared" si="422"/>
        <v>0</v>
      </c>
      <c r="BG124" s="108">
        <f t="shared" si="423"/>
        <v>0</v>
      </c>
      <c r="BH124" s="108">
        <f t="shared" si="423"/>
        <v>0</v>
      </c>
      <c r="BI124" s="108">
        <f t="shared" si="423"/>
        <v>0</v>
      </c>
      <c r="BJ124" s="108">
        <f t="shared" si="423"/>
        <v>0</v>
      </c>
      <c r="BK124" s="108">
        <f t="shared" si="423"/>
        <v>0</v>
      </c>
      <c r="BL124" s="255">
        <f t="shared" si="423"/>
        <v>1</v>
      </c>
      <c r="BM124" s="255">
        <f t="shared" si="423"/>
        <v>0</v>
      </c>
      <c r="BN124" s="255">
        <f t="shared" si="423"/>
        <v>0</v>
      </c>
      <c r="BO124" s="255">
        <f t="shared" si="423"/>
        <v>0</v>
      </c>
      <c r="BP124" s="213">
        <f t="shared" si="423"/>
        <v>0</v>
      </c>
      <c r="BQ124" s="213">
        <f t="shared" si="424"/>
        <v>0</v>
      </c>
      <c r="BR124" s="213">
        <f t="shared" si="424"/>
        <v>0</v>
      </c>
      <c r="BS124" s="213">
        <f t="shared" si="424"/>
        <v>0</v>
      </c>
      <c r="BT124" s="213">
        <f t="shared" si="424"/>
        <v>0</v>
      </c>
      <c r="BU124" s="213">
        <f t="shared" si="424"/>
        <v>0</v>
      </c>
      <c r="BV124" s="213">
        <f t="shared" si="424"/>
        <v>0</v>
      </c>
      <c r="BW124" s="213">
        <f t="shared" si="424"/>
        <v>0</v>
      </c>
      <c r="BX124" s="213">
        <f t="shared" si="424"/>
        <v>-1</v>
      </c>
      <c r="BY124" s="213">
        <f t="shared" si="424"/>
        <v>0</v>
      </c>
      <c r="BZ124" s="213">
        <f t="shared" si="424"/>
        <v>0</v>
      </c>
      <c r="CA124" s="213">
        <f t="shared" si="424"/>
        <v>1</v>
      </c>
      <c r="CB124" s="213">
        <f t="shared" si="424"/>
        <v>2</v>
      </c>
      <c r="CC124" s="213">
        <f t="shared" si="424"/>
        <v>2</v>
      </c>
      <c r="CD124" s="213">
        <f t="shared" si="424"/>
        <v>2</v>
      </c>
      <c r="CE124" s="349"/>
      <c r="CF124" s="64">
        <f>IF(ISERROR(GETPIVOTDATA("VALUE",'CSS WK pvt'!$I$2,"DT_FILE",CF$8,"CD_CO",CF$6,"TRIM_CAT",TRIM(B124),"TRIM_LINE",A121))=TRUE,0,GETPIVOTDATA("VALUE",'CSS WK pvt'!$I$2,"DT_FILE",CF$8,"CD_CO",CF$6,"TRIM_CAT",TRIM(B124),"TRIM_LINE",A121))</f>
        <v>2</v>
      </c>
    </row>
    <row r="125" spans="1:84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>
        <v>0</v>
      </c>
      <c r="AW125" s="64">
        <f t="shared" si="422"/>
        <v>0</v>
      </c>
      <c r="AX125" s="108">
        <f t="shared" si="422"/>
        <v>0</v>
      </c>
      <c r="AY125" s="108">
        <f t="shared" si="422"/>
        <v>0</v>
      </c>
      <c r="AZ125" s="108">
        <f t="shared" si="422"/>
        <v>0</v>
      </c>
      <c r="BA125" s="108">
        <f t="shared" si="422"/>
        <v>0</v>
      </c>
      <c r="BB125" s="108">
        <f t="shared" si="422"/>
        <v>0</v>
      </c>
      <c r="BC125" s="108">
        <f t="shared" si="422"/>
        <v>0</v>
      </c>
      <c r="BD125" s="108">
        <f t="shared" si="422"/>
        <v>0</v>
      </c>
      <c r="BE125" s="108">
        <f t="shared" si="422"/>
        <v>0</v>
      </c>
      <c r="BF125" s="108">
        <f t="shared" si="422"/>
        <v>0</v>
      </c>
      <c r="BG125" s="108">
        <f t="shared" si="423"/>
        <v>0</v>
      </c>
      <c r="BH125" s="108">
        <f t="shared" si="423"/>
        <v>0</v>
      </c>
      <c r="BI125" s="108">
        <f t="shared" si="423"/>
        <v>0</v>
      </c>
      <c r="BJ125" s="108">
        <f t="shared" si="423"/>
        <v>0</v>
      </c>
      <c r="BK125" s="108">
        <f t="shared" si="423"/>
        <v>0</v>
      </c>
      <c r="BL125" s="255">
        <f t="shared" si="423"/>
        <v>0</v>
      </c>
      <c r="BM125" s="255">
        <f t="shared" si="423"/>
        <v>0</v>
      </c>
      <c r="BN125" s="255">
        <f t="shared" si="423"/>
        <v>0</v>
      </c>
      <c r="BO125" s="255">
        <f t="shared" si="423"/>
        <v>0</v>
      </c>
      <c r="BP125" s="213">
        <f t="shared" si="423"/>
        <v>0</v>
      </c>
      <c r="BQ125" s="213">
        <f t="shared" si="424"/>
        <v>0</v>
      </c>
      <c r="BR125" s="213">
        <f t="shared" si="424"/>
        <v>0</v>
      </c>
      <c r="BS125" s="213">
        <f t="shared" si="424"/>
        <v>0</v>
      </c>
      <c r="BT125" s="213">
        <f t="shared" si="424"/>
        <v>0</v>
      </c>
      <c r="BU125" s="213">
        <f t="shared" si="424"/>
        <v>0</v>
      </c>
      <c r="BV125" s="213">
        <f t="shared" si="424"/>
        <v>0</v>
      </c>
      <c r="BW125" s="213">
        <f t="shared" si="424"/>
        <v>0</v>
      </c>
      <c r="BX125" s="213">
        <f t="shared" si="424"/>
        <v>0</v>
      </c>
      <c r="BY125" s="213">
        <f t="shared" si="424"/>
        <v>0</v>
      </c>
      <c r="BZ125" s="213">
        <f t="shared" si="424"/>
        <v>0</v>
      </c>
      <c r="CA125" s="213">
        <f t="shared" si="424"/>
        <v>0</v>
      </c>
      <c r="CB125" s="213">
        <f t="shared" si="424"/>
        <v>0</v>
      </c>
      <c r="CC125" s="213">
        <f t="shared" si="424"/>
        <v>0</v>
      </c>
      <c r="CD125" s="213">
        <f t="shared" si="424"/>
        <v>0</v>
      </c>
      <c r="CE125" s="349"/>
      <c r="CF125" s="64">
        <f>IF(ISERROR(GETPIVOTDATA("VALUE",'CSS WK pvt'!$I$2,"DT_FILE",CF$8,"CD_CO",CF$6,"TRIM_CAT",TRIM(B125),"TRIM_LINE",A121))=TRUE,0,GETPIVOTDATA("VALUE",'CSS WK pvt'!$I$2,"DT_FILE",CF$8,"CD_CO",CF$6,"TRIM_CAT",TRIM(B125),"TRIM_LINE",A121))</f>
        <v>0</v>
      </c>
    </row>
    <row r="126" spans="1:84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>
        <v>0</v>
      </c>
      <c r="AW126" s="64">
        <f t="shared" si="422"/>
        <v>0</v>
      </c>
      <c r="AX126" s="108">
        <f t="shared" si="422"/>
        <v>0</v>
      </c>
      <c r="AY126" s="108">
        <f t="shared" si="422"/>
        <v>0</v>
      </c>
      <c r="AZ126" s="108">
        <f t="shared" si="422"/>
        <v>0</v>
      </c>
      <c r="BA126" s="108">
        <f t="shared" si="422"/>
        <v>0</v>
      </c>
      <c r="BB126" s="108">
        <f t="shared" si="422"/>
        <v>0</v>
      </c>
      <c r="BC126" s="108">
        <f t="shared" si="422"/>
        <v>0</v>
      </c>
      <c r="BD126" s="108">
        <f t="shared" si="422"/>
        <v>0</v>
      </c>
      <c r="BE126" s="108">
        <f t="shared" si="422"/>
        <v>0</v>
      </c>
      <c r="BF126" s="108">
        <f t="shared" si="422"/>
        <v>0</v>
      </c>
      <c r="BG126" s="108">
        <f t="shared" si="423"/>
        <v>0</v>
      </c>
      <c r="BH126" s="108">
        <f t="shared" si="423"/>
        <v>0</v>
      </c>
      <c r="BI126" s="108">
        <f t="shared" si="423"/>
        <v>0</v>
      </c>
      <c r="BJ126" s="108">
        <f t="shared" si="423"/>
        <v>0</v>
      </c>
      <c r="BK126" s="108">
        <f t="shared" si="423"/>
        <v>0</v>
      </c>
      <c r="BL126" s="255">
        <f t="shared" si="423"/>
        <v>0</v>
      </c>
      <c r="BM126" s="255">
        <f t="shared" si="423"/>
        <v>0</v>
      </c>
      <c r="BN126" s="255">
        <f t="shared" si="423"/>
        <v>0</v>
      </c>
      <c r="BO126" s="255">
        <f t="shared" si="423"/>
        <v>0</v>
      </c>
      <c r="BP126" s="213">
        <f t="shared" si="423"/>
        <v>0</v>
      </c>
      <c r="BQ126" s="213">
        <f t="shared" si="424"/>
        <v>0</v>
      </c>
      <c r="BR126" s="213">
        <f t="shared" si="424"/>
        <v>0</v>
      </c>
      <c r="BS126" s="213">
        <f t="shared" si="424"/>
        <v>0</v>
      </c>
      <c r="BT126" s="213">
        <f t="shared" si="424"/>
        <v>0</v>
      </c>
      <c r="BU126" s="213">
        <f t="shared" si="424"/>
        <v>0</v>
      </c>
      <c r="BV126" s="213">
        <f t="shared" si="424"/>
        <v>0</v>
      </c>
      <c r="BW126" s="213">
        <f t="shared" si="424"/>
        <v>0</v>
      </c>
      <c r="BX126" s="213">
        <f t="shared" si="424"/>
        <v>0</v>
      </c>
      <c r="BY126" s="213">
        <f t="shared" si="424"/>
        <v>0</v>
      </c>
      <c r="BZ126" s="213">
        <f t="shared" si="424"/>
        <v>0</v>
      </c>
      <c r="CA126" s="213">
        <f t="shared" si="424"/>
        <v>0</v>
      </c>
      <c r="CB126" s="213">
        <f t="shared" si="424"/>
        <v>0</v>
      </c>
      <c r="CC126" s="213">
        <f t="shared" si="424"/>
        <v>0</v>
      </c>
      <c r="CD126" s="213">
        <f t="shared" si="424"/>
        <v>0</v>
      </c>
      <c r="CE126" s="349"/>
      <c r="CF126" s="64">
        <f>IF(ISERROR(GETPIVOTDATA("VALUE",'CSS WK pvt'!$I$2,"DT_FILE",CF$8,"CD_CO",CF$6,"TRIM_CAT",TRIM(B126),"TRIM_LINE",A121))=TRUE,0,GETPIVOTDATA("VALUE",'CSS WK pvt'!$I$2,"DT_FILE",CF$8,"CD_CO",CF$6,"TRIM_CAT",TRIM(B126),"TRIM_LINE",A121))</f>
        <v>0</v>
      </c>
    </row>
    <row r="127" spans="1:84" s="73" customFormat="1" x14ac:dyDescent="0.3">
      <c r="A127" s="148"/>
      <c r="B127" s="60" t="s">
        <v>42</v>
      </c>
      <c r="C127" s="122">
        <f t="shared" ref="C127:Q127" si="425">SUM(C122:C126)</f>
        <v>6645</v>
      </c>
      <c r="D127" s="123">
        <f t="shared" si="425"/>
        <v>7357</v>
      </c>
      <c r="E127" s="123">
        <f t="shared" si="425"/>
        <v>8502</v>
      </c>
      <c r="F127" s="124">
        <f t="shared" si="425"/>
        <v>9057</v>
      </c>
      <c r="G127" s="123">
        <f t="shared" si="425"/>
        <v>9364</v>
      </c>
      <c r="H127" s="124">
        <f t="shared" si="425"/>
        <v>9652</v>
      </c>
      <c r="I127" s="123">
        <f t="shared" si="425"/>
        <v>9786</v>
      </c>
      <c r="J127" s="124">
        <f t="shared" si="425"/>
        <v>9722</v>
      </c>
      <c r="K127" s="123">
        <f t="shared" si="425"/>
        <v>9340</v>
      </c>
      <c r="L127" s="125">
        <f t="shared" si="425"/>
        <v>8926</v>
      </c>
      <c r="M127" s="124">
        <f t="shared" si="425"/>
        <v>8347</v>
      </c>
      <c r="N127" s="124">
        <f t="shared" si="425"/>
        <v>7971</v>
      </c>
      <c r="O127" s="124">
        <f t="shared" si="425"/>
        <v>7866</v>
      </c>
      <c r="P127" s="124">
        <f t="shared" si="425"/>
        <v>7382</v>
      </c>
      <c r="Q127" s="124">
        <f t="shared" si="425"/>
        <v>6298</v>
      </c>
      <c r="R127" s="124">
        <v>5886</v>
      </c>
      <c r="S127" s="123">
        <v>6030</v>
      </c>
      <c r="T127" s="124">
        <v>6008</v>
      </c>
      <c r="U127" s="212">
        <v>6020</v>
      </c>
      <c r="V127" s="212">
        <v>7243</v>
      </c>
      <c r="W127" s="212">
        <f>SUM(W122+W123+W124+W125+W126)</f>
        <v>7955</v>
      </c>
      <c r="X127" s="125">
        <f>SUM(X122+X123+X124+X125+X126)</f>
        <v>8514</v>
      </c>
      <c r="Y127" s="212">
        <v>9118</v>
      </c>
      <c r="Z127" s="212">
        <v>9952</v>
      </c>
      <c r="AA127" s="212">
        <v>10615</v>
      </c>
      <c r="AB127" s="212">
        <v>27165</v>
      </c>
      <c r="AC127" s="212">
        <v>28948</v>
      </c>
      <c r="AD127" s="212">
        <v>30239</v>
      </c>
      <c r="AE127" s="212">
        <v>25933</v>
      </c>
      <c r="AF127" s="212">
        <v>26423</v>
      </c>
      <c r="AG127" s="212">
        <v>27233</v>
      </c>
      <c r="AH127" s="212">
        <v>27517</v>
      </c>
      <c r="AI127" s="212">
        <v>26826</v>
      </c>
      <c r="AJ127" s="125">
        <v>25284</v>
      </c>
      <c r="AK127" s="212">
        <v>24256</v>
      </c>
      <c r="AL127" s="212">
        <v>23686</v>
      </c>
      <c r="AM127" s="212">
        <v>23112</v>
      </c>
      <c r="AN127" s="212">
        <v>20145</v>
      </c>
      <c r="AO127" s="212">
        <v>20709</v>
      </c>
      <c r="AP127" s="212">
        <v>20192</v>
      </c>
      <c r="AQ127" s="85">
        <v>19165</v>
      </c>
      <c r="AR127" s="212">
        <v>18280</v>
      </c>
      <c r="AS127" s="212">
        <v>16944</v>
      </c>
      <c r="AT127" s="212">
        <v>17141</v>
      </c>
      <c r="AU127" s="212">
        <v>16532</v>
      </c>
      <c r="AV127" s="125">
        <v>15985</v>
      </c>
      <c r="AW127" s="124">
        <f t="shared" ref="AW127:BA127" si="426">SUM(AW122:AW126)</f>
        <v>1221</v>
      </c>
      <c r="AX127" s="126">
        <f t="shared" si="426"/>
        <v>25</v>
      </c>
      <c r="AY127" s="126">
        <f t="shared" si="426"/>
        <v>-2204</v>
      </c>
      <c r="AZ127" s="126">
        <f t="shared" si="426"/>
        <v>-3171</v>
      </c>
      <c r="BA127" s="126">
        <f t="shared" si="426"/>
        <v>-3334</v>
      </c>
      <c r="BB127" s="126">
        <f t="shared" ref="BB127:BJ127" si="427">SUM(BB122:BB126)</f>
        <v>-3644</v>
      </c>
      <c r="BC127" s="126">
        <f t="shared" si="427"/>
        <v>-3766</v>
      </c>
      <c r="BD127" s="126">
        <f t="shared" si="427"/>
        <v>-2479</v>
      </c>
      <c r="BE127" s="126">
        <f t="shared" si="427"/>
        <v>-1385</v>
      </c>
      <c r="BF127" s="126">
        <f t="shared" si="427"/>
        <v>-412</v>
      </c>
      <c r="BG127" s="126">
        <f t="shared" si="427"/>
        <v>771</v>
      </c>
      <c r="BH127" s="126">
        <f t="shared" si="427"/>
        <v>1981</v>
      </c>
      <c r="BI127" s="126">
        <f t="shared" si="427"/>
        <v>2749</v>
      </c>
      <c r="BJ127" s="126">
        <f t="shared" si="427"/>
        <v>19783</v>
      </c>
      <c r="BK127" s="126">
        <f t="shared" ref="BK127:BL127" si="428">SUM(BK122:BK126)</f>
        <v>22650</v>
      </c>
      <c r="BL127" s="256">
        <f t="shared" si="428"/>
        <v>24353</v>
      </c>
      <c r="BM127" s="256">
        <f t="shared" ref="BM127:BN127" si="429">SUM(BM122:BM126)</f>
        <v>19903</v>
      </c>
      <c r="BN127" s="256">
        <f t="shared" si="429"/>
        <v>20415</v>
      </c>
      <c r="BO127" s="256">
        <f t="shared" ref="BO127:BP127" si="430">SUM(BO122:BO126)</f>
        <v>21213</v>
      </c>
      <c r="BP127" s="214">
        <f t="shared" si="430"/>
        <v>20274</v>
      </c>
      <c r="BQ127" s="214">
        <f t="shared" ref="BQ127:BS127" si="431">SUM(BQ122:BQ126)</f>
        <v>18871</v>
      </c>
      <c r="BR127" s="214">
        <f t="shared" si="431"/>
        <v>16770</v>
      </c>
      <c r="BS127" s="214">
        <f t="shared" si="431"/>
        <v>15138</v>
      </c>
      <c r="BT127" s="214">
        <f t="shared" ref="BT127:BU127" si="432">SUM(BT122:BT126)</f>
        <v>13734</v>
      </c>
      <c r="BU127" s="214">
        <f t="shared" si="432"/>
        <v>12497</v>
      </c>
      <c r="BV127" s="214">
        <f t="shared" ref="BV127" si="433">SUM(BV122:BV126)</f>
        <v>-7020</v>
      </c>
      <c r="BW127" s="214">
        <f t="shared" ref="BW127" si="434">SUM(BW122:BW126)</f>
        <v>-8239</v>
      </c>
      <c r="BX127" s="214">
        <f t="shared" ref="BX127" si="435">SUM(BX122:BX126)</f>
        <v>-10047</v>
      </c>
      <c r="BY127" s="214">
        <f t="shared" ref="BY127" si="436">SUM(BY122:BY126)</f>
        <v>-6768</v>
      </c>
      <c r="BZ127" s="214">
        <f t="shared" ref="BZ127" si="437">SUM(BZ122:BZ126)</f>
        <v>-8143</v>
      </c>
      <c r="CA127" s="214">
        <f t="shared" ref="CA127" si="438">SUM(CA122:CA126)</f>
        <v>-10289</v>
      </c>
      <c r="CB127" s="214">
        <f t="shared" ref="CB127:CD127" si="439">SUM(CB122:CB126)</f>
        <v>-10376</v>
      </c>
      <c r="CC127" s="214">
        <f t="shared" ref="CC127:CD127" si="440">SUM(CC122:CC126)</f>
        <v>-10294</v>
      </c>
      <c r="CD127" s="214">
        <f t="shared" si="440"/>
        <v>-9299</v>
      </c>
      <c r="CE127" s="350"/>
      <c r="CF127" s="85">
        <f>SUM(CF122:CF126)</f>
        <v>15985</v>
      </c>
    </row>
    <row r="128" spans="1:84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272"/>
      <c r="CE128" s="349"/>
      <c r="CF128" s="90"/>
    </row>
    <row r="129" spans="1:84" s="59" customFormat="1" x14ac:dyDescent="0.3">
      <c r="A129" s="147"/>
      <c r="B129" s="60" t="s">
        <v>37</v>
      </c>
      <c r="C129" s="112"/>
      <c r="D129" s="66">
        <v>2277</v>
      </c>
      <c r="E129" s="66">
        <v>1914</v>
      </c>
      <c r="F129" s="66">
        <v>1880</v>
      </c>
      <c r="G129" s="66">
        <v>1015</v>
      </c>
      <c r="H129" s="109">
        <v>2078</v>
      </c>
      <c r="I129" s="66">
        <v>2118</v>
      </c>
      <c r="J129" s="109">
        <v>1232</v>
      </c>
      <c r="K129" s="66">
        <v>292</v>
      </c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1355</v>
      </c>
      <c r="AF129" s="213">
        <v>1683</v>
      </c>
      <c r="AG129" s="213">
        <v>1572</v>
      </c>
      <c r="AH129" s="213">
        <v>1487</v>
      </c>
      <c r="AI129" s="213">
        <v>729</v>
      </c>
      <c r="AJ129" s="110">
        <v>111</v>
      </c>
      <c r="AK129" s="213">
        <v>0</v>
      </c>
      <c r="AL129" s="213">
        <v>0</v>
      </c>
      <c r="AM129" s="213">
        <v>129</v>
      </c>
      <c r="AN129" s="213">
        <v>1080</v>
      </c>
      <c r="AO129" s="213">
        <v>1370</v>
      </c>
      <c r="AP129" s="213">
        <v>951</v>
      </c>
      <c r="AQ129" s="64">
        <v>1262</v>
      </c>
      <c r="AR129" s="213">
        <v>1296</v>
      </c>
      <c r="AS129" s="213">
        <v>887</v>
      </c>
      <c r="AT129" s="213">
        <v>1683</v>
      </c>
      <c r="AU129" s="213">
        <v>0</v>
      </c>
      <c r="AV129" s="110">
        <v>67</v>
      </c>
      <c r="AW129" s="112">
        <f t="shared" ref="AW129:BF133" si="441">O129-C129</f>
        <v>0</v>
      </c>
      <c r="AX129" s="109">
        <f t="shared" si="441"/>
        <v>-2277</v>
      </c>
      <c r="AY129" s="109">
        <f t="shared" si="441"/>
        <v>-1914</v>
      </c>
      <c r="AZ129" s="109">
        <f t="shared" si="441"/>
        <v>-1880</v>
      </c>
      <c r="BA129" s="109">
        <f t="shared" si="441"/>
        <v>-1015</v>
      </c>
      <c r="BB129" s="109">
        <f t="shared" si="441"/>
        <v>-2078</v>
      </c>
      <c r="BC129" s="109">
        <f t="shared" si="441"/>
        <v>-2118</v>
      </c>
      <c r="BD129" s="109">
        <f t="shared" si="441"/>
        <v>-1232</v>
      </c>
      <c r="BE129" s="109">
        <f t="shared" si="441"/>
        <v>-292</v>
      </c>
      <c r="BF129" s="109">
        <f t="shared" si="441"/>
        <v>0</v>
      </c>
      <c r="BG129" s="109">
        <f t="shared" ref="BG129:BP133" si="442">Y129-M129</f>
        <v>0</v>
      </c>
      <c r="BH129" s="109">
        <f t="shared" si="442"/>
        <v>0</v>
      </c>
      <c r="BI129" s="109">
        <f t="shared" si="442"/>
        <v>0</v>
      </c>
      <c r="BJ129" s="109">
        <f t="shared" si="442"/>
        <v>0</v>
      </c>
      <c r="BK129" s="109">
        <f t="shared" si="442"/>
        <v>0</v>
      </c>
      <c r="BL129" s="213">
        <f t="shared" si="442"/>
        <v>0</v>
      </c>
      <c r="BM129" s="213">
        <f t="shared" si="442"/>
        <v>1355</v>
      </c>
      <c r="BN129" s="213">
        <f t="shared" si="442"/>
        <v>1683</v>
      </c>
      <c r="BO129" s="213">
        <f t="shared" si="442"/>
        <v>1572</v>
      </c>
      <c r="BP129" s="213">
        <f t="shared" si="442"/>
        <v>1487</v>
      </c>
      <c r="BQ129" s="213">
        <f t="shared" ref="BQ129:CD133" si="443">AI129-W129</f>
        <v>729</v>
      </c>
      <c r="BR129" s="213">
        <f t="shared" si="443"/>
        <v>111</v>
      </c>
      <c r="BS129" s="213">
        <f t="shared" si="443"/>
        <v>0</v>
      </c>
      <c r="BT129" s="213">
        <f t="shared" si="443"/>
        <v>0</v>
      </c>
      <c r="BU129" s="213">
        <f t="shared" si="443"/>
        <v>129</v>
      </c>
      <c r="BV129" s="213">
        <f t="shared" si="443"/>
        <v>1080</v>
      </c>
      <c r="BW129" s="213">
        <f t="shared" si="443"/>
        <v>1370</v>
      </c>
      <c r="BX129" s="213">
        <f t="shared" si="443"/>
        <v>951</v>
      </c>
      <c r="BY129" s="213">
        <f t="shared" si="443"/>
        <v>-93</v>
      </c>
      <c r="BZ129" s="213">
        <f t="shared" si="443"/>
        <v>-387</v>
      </c>
      <c r="CA129" s="213">
        <f t="shared" si="443"/>
        <v>-685</v>
      </c>
      <c r="CB129" s="213">
        <f t="shared" si="443"/>
        <v>196</v>
      </c>
      <c r="CC129" s="213">
        <f t="shared" si="443"/>
        <v>-729</v>
      </c>
      <c r="CD129" s="213">
        <f t="shared" si="443"/>
        <v>-44</v>
      </c>
      <c r="CE129" s="349"/>
      <c r="CF129" s="64">
        <f>IF(ISERROR(GETPIVOTDATA("VALUE",'CSS WK pvt'!$I$2,"DT_FILE",CF$8,"CD_CO",CF$6,"TRIM_CAT",TRIM(B129),"TRIM_LINE",A128))=TRUE,0,GETPIVOTDATA("VALUE",'CSS WK pvt'!$I$2,"DT_FILE",CF$8,"CD_CO",CF$6,"TRIM_CAT",TRIM(B129),"TRIM_LINE",A128))</f>
        <v>67</v>
      </c>
    </row>
    <row r="130" spans="1:84" s="59" customFormat="1" x14ac:dyDescent="0.3">
      <c r="A130" s="147"/>
      <c r="B130" s="60" t="s">
        <v>38</v>
      </c>
      <c r="C130" s="112"/>
      <c r="D130" s="66">
        <v>208</v>
      </c>
      <c r="E130" s="66">
        <v>749</v>
      </c>
      <c r="F130" s="66">
        <v>585</v>
      </c>
      <c r="G130" s="66">
        <v>353</v>
      </c>
      <c r="H130" s="109">
        <v>730</v>
      </c>
      <c r="I130" s="66">
        <v>673</v>
      </c>
      <c r="J130" s="109">
        <v>403</v>
      </c>
      <c r="K130" s="66">
        <v>25</v>
      </c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56</v>
      </c>
      <c r="AF130" s="213">
        <v>489</v>
      </c>
      <c r="AG130" s="213">
        <v>443</v>
      </c>
      <c r="AH130" s="213">
        <v>543</v>
      </c>
      <c r="AI130" s="213">
        <v>207</v>
      </c>
      <c r="AJ130" s="110">
        <v>27</v>
      </c>
      <c r="AK130" s="213">
        <v>0</v>
      </c>
      <c r="AL130" s="213">
        <v>0</v>
      </c>
      <c r="AM130" s="213">
        <v>20</v>
      </c>
      <c r="AN130" s="213">
        <v>52</v>
      </c>
      <c r="AO130" s="213">
        <v>769</v>
      </c>
      <c r="AP130" s="213">
        <v>419</v>
      </c>
      <c r="AQ130" s="64">
        <v>510</v>
      </c>
      <c r="AR130" s="213">
        <v>516</v>
      </c>
      <c r="AS130" s="213">
        <v>357</v>
      </c>
      <c r="AT130" s="213">
        <v>752</v>
      </c>
      <c r="AU130" s="213">
        <v>0</v>
      </c>
      <c r="AV130" s="110">
        <v>1</v>
      </c>
      <c r="AW130" s="112">
        <f t="shared" si="441"/>
        <v>0</v>
      </c>
      <c r="AX130" s="109">
        <f t="shared" si="441"/>
        <v>-208</v>
      </c>
      <c r="AY130" s="109">
        <f t="shared" si="441"/>
        <v>-749</v>
      </c>
      <c r="AZ130" s="109">
        <f t="shared" si="441"/>
        <v>-585</v>
      </c>
      <c r="BA130" s="109">
        <f t="shared" si="441"/>
        <v>-353</v>
      </c>
      <c r="BB130" s="109">
        <f t="shared" si="441"/>
        <v>-730</v>
      </c>
      <c r="BC130" s="109">
        <f t="shared" si="441"/>
        <v>-673</v>
      </c>
      <c r="BD130" s="109">
        <f t="shared" si="441"/>
        <v>-403</v>
      </c>
      <c r="BE130" s="109">
        <f t="shared" si="441"/>
        <v>-25</v>
      </c>
      <c r="BF130" s="109">
        <f t="shared" si="441"/>
        <v>0</v>
      </c>
      <c r="BG130" s="109">
        <f t="shared" si="442"/>
        <v>0</v>
      </c>
      <c r="BH130" s="109">
        <f t="shared" si="442"/>
        <v>0</v>
      </c>
      <c r="BI130" s="109">
        <f t="shared" si="442"/>
        <v>0</v>
      </c>
      <c r="BJ130" s="109">
        <f t="shared" si="442"/>
        <v>0</v>
      </c>
      <c r="BK130" s="109">
        <f t="shared" si="442"/>
        <v>0</v>
      </c>
      <c r="BL130" s="213">
        <f t="shared" si="442"/>
        <v>0</v>
      </c>
      <c r="BM130" s="213">
        <f t="shared" si="442"/>
        <v>56</v>
      </c>
      <c r="BN130" s="213">
        <f t="shared" si="442"/>
        <v>489</v>
      </c>
      <c r="BO130" s="213">
        <f t="shared" si="442"/>
        <v>443</v>
      </c>
      <c r="BP130" s="213">
        <f t="shared" si="442"/>
        <v>543</v>
      </c>
      <c r="BQ130" s="213">
        <f t="shared" si="443"/>
        <v>207</v>
      </c>
      <c r="BR130" s="213">
        <f t="shared" si="443"/>
        <v>27</v>
      </c>
      <c r="BS130" s="213">
        <f t="shared" si="443"/>
        <v>0</v>
      </c>
      <c r="BT130" s="213">
        <f t="shared" si="443"/>
        <v>0</v>
      </c>
      <c r="BU130" s="213">
        <f t="shared" si="443"/>
        <v>20</v>
      </c>
      <c r="BV130" s="213">
        <f t="shared" si="443"/>
        <v>52</v>
      </c>
      <c r="BW130" s="213">
        <f t="shared" si="443"/>
        <v>769</v>
      </c>
      <c r="BX130" s="213">
        <f t="shared" si="443"/>
        <v>419</v>
      </c>
      <c r="BY130" s="213">
        <f t="shared" si="443"/>
        <v>454</v>
      </c>
      <c r="BZ130" s="213">
        <f t="shared" si="443"/>
        <v>27</v>
      </c>
      <c r="CA130" s="213">
        <f t="shared" si="443"/>
        <v>-86</v>
      </c>
      <c r="CB130" s="213">
        <f t="shared" si="443"/>
        <v>209</v>
      </c>
      <c r="CC130" s="213">
        <f t="shared" si="443"/>
        <v>-207</v>
      </c>
      <c r="CD130" s="213">
        <f t="shared" si="443"/>
        <v>-26</v>
      </c>
      <c r="CE130" s="349"/>
      <c r="CF130" s="64">
        <f>IF(ISERROR(GETPIVOTDATA("VALUE",'CSS WK pvt'!$I$2,"DT_FILE",CF$8,"CD_CO",CF$6,"TRIM_CAT",TRIM(B130),"TRIM_LINE",A128))=TRUE,0,GETPIVOTDATA("VALUE",'CSS WK pvt'!$I$2,"DT_FILE",CF$8,"CD_CO",CF$6,"TRIM_CAT",TRIM(B130),"TRIM_LINE",A128))</f>
        <v>1</v>
      </c>
    </row>
    <row r="131" spans="1:84" s="59" customFormat="1" x14ac:dyDescent="0.3">
      <c r="A131" s="147"/>
      <c r="B131" s="60" t="s">
        <v>39</v>
      </c>
      <c r="C131" s="112">
        <v>88</v>
      </c>
      <c r="D131" s="66">
        <v>64</v>
      </c>
      <c r="E131" s="66">
        <v>61</v>
      </c>
      <c r="F131" s="66">
        <v>89</v>
      </c>
      <c r="G131" s="66">
        <v>32</v>
      </c>
      <c r="H131" s="109">
        <v>78</v>
      </c>
      <c r="I131" s="66">
        <v>68</v>
      </c>
      <c r="J131" s="109">
        <v>36</v>
      </c>
      <c r="K131" s="66">
        <v>49</v>
      </c>
      <c r="L131" s="110">
        <v>37</v>
      </c>
      <c r="M131" s="109">
        <v>57</v>
      </c>
      <c r="N131" s="109">
        <v>94</v>
      </c>
      <c r="O131" s="66">
        <v>50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24</v>
      </c>
      <c r="W131" s="213">
        <v>29</v>
      </c>
      <c r="X131" s="110">
        <v>8</v>
      </c>
      <c r="Y131" s="213">
        <v>27</v>
      </c>
      <c r="Z131" s="213">
        <v>20</v>
      </c>
      <c r="AA131" s="213">
        <v>12</v>
      </c>
      <c r="AB131" s="213">
        <v>20</v>
      </c>
      <c r="AC131" s="213">
        <v>32</v>
      </c>
      <c r="AD131" s="213">
        <v>22</v>
      </c>
      <c r="AE131" s="213">
        <v>37</v>
      </c>
      <c r="AF131" s="213">
        <v>27</v>
      </c>
      <c r="AG131" s="213">
        <v>90</v>
      </c>
      <c r="AH131" s="213">
        <v>43</v>
      </c>
      <c r="AI131" s="213">
        <v>70</v>
      </c>
      <c r="AJ131" s="110">
        <v>48</v>
      </c>
      <c r="AK131" s="213">
        <v>0</v>
      </c>
      <c r="AL131" s="213">
        <v>0</v>
      </c>
      <c r="AM131" s="213">
        <v>54</v>
      </c>
      <c r="AN131" s="213">
        <v>67</v>
      </c>
      <c r="AO131" s="213">
        <v>68</v>
      </c>
      <c r="AP131" s="213">
        <v>40</v>
      </c>
      <c r="AQ131" s="64">
        <v>71</v>
      </c>
      <c r="AR131" s="213">
        <v>50</v>
      </c>
      <c r="AS131" s="213">
        <v>32</v>
      </c>
      <c r="AT131" s="213">
        <v>83</v>
      </c>
      <c r="AU131" s="213">
        <v>14</v>
      </c>
      <c r="AV131" s="110">
        <v>35</v>
      </c>
      <c r="AW131" s="112">
        <f t="shared" si="441"/>
        <v>-38</v>
      </c>
      <c r="AX131" s="109">
        <f t="shared" si="441"/>
        <v>-64</v>
      </c>
      <c r="AY131" s="109">
        <f t="shared" si="441"/>
        <v>-61</v>
      </c>
      <c r="AZ131" s="109">
        <f t="shared" si="441"/>
        <v>-89</v>
      </c>
      <c r="BA131" s="109">
        <f t="shared" si="441"/>
        <v>-32</v>
      </c>
      <c r="BB131" s="109">
        <f t="shared" si="441"/>
        <v>-78</v>
      </c>
      <c r="BC131" s="109">
        <f t="shared" si="441"/>
        <v>-68</v>
      </c>
      <c r="BD131" s="109">
        <f t="shared" si="441"/>
        <v>-12</v>
      </c>
      <c r="BE131" s="109">
        <f t="shared" si="441"/>
        <v>-20</v>
      </c>
      <c r="BF131" s="109">
        <f t="shared" si="441"/>
        <v>-29</v>
      </c>
      <c r="BG131" s="109">
        <f t="shared" si="442"/>
        <v>-30</v>
      </c>
      <c r="BH131" s="109">
        <f t="shared" si="442"/>
        <v>-74</v>
      </c>
      <c r="BI131" s="109">
        <f t="shared" si="442"/>
        <v>-38</v>
      </c>
      <c r="BJ131" s="109">
        <f t="shared" si="442"/>
        <v>20</v>
      </c>
      <c r="BK131" s="109">
        <f t="shared" si="442"/>
        <v>32</v>
      </c>
      <c r="BL131" s="213">
        <f t="shared" si="442"/>
        <v>22</v>
      </c>
      <c r="BM131" s="213">
        <f t="shared" si="442"/>
        <v>37</v>
      </c>
      <c r="BN131" s="213">
        <f t="shared" si="442"/>
        <v>27</v>
      </c>
      <c r="BO131" s="213">
        <f t="shared" si="442"/>
        <v>90</v>
      </c>
      <c r="BP131" s="213">
        <f t="shared" si="442"/>
        <v>19</v>
      </c>
      <c r="BQ131" s="213">
        <f t="shared" si="443"/>
        <v>41</v>
      </c>
      <c r="BR131" s="213">
        <f t="shared" si="443"/>
        <v>40</v>
      </c>
      <c r="BS131" s="213">
        <f t="shared" si="443"/>
        <v>-27</v>
      </c>
      <c r="BT131" s="213">
        <f t="shared" si="443"/>
        <v>-20</v>
      </c>
      <c r="BU131" s="213">
        <f t="shared" si="443"/>
        <v>42</v>
      </c>
      <c r="BV131" s="213">
        <f t="shared" si="443"/>
        <v>47</v>
      </c>
      <c r="BW131" s="213">
        <f t="shared" si="443"/>
        <v>36</v>
      </c>
      <c r="BX131" s="213">
        <f t="shared" si="443"/>
        <v>18</v>
      </c>
      <c r="BY131" s="213">
        <f t="shared" si="443"/>
        <v>34</v>
      </c>
      <c r="BZ131" s="213">
        <f t="shared" si="443"/>
        <v>23</v>
      </c>
      <c r="CA131" s="213">
        <f t="shared" si="443"/>
        <v>-58</v>
      </c>
      <c r="CB131" s="213">
        <f t="shared" si="443"/>
        <v>40</v>
      </c>
      <c r="CC131" s="213">
        <f t="shared" si="443"/>
        <v>-56</v>
      </c>
      <c r="CD131" s="213">
        <f t="shared" si="443"/>
        <v>-13</v>
      </c>
      <c r="CE131" s="349"/>
      <c r="CF131" s="64">
        <f>IF(ISERROR(GETPIVOTDATA("VALUE",'CSS WK pvt'!$I$2,"DT_FILE",CF$8,"CD_CO",CF$6,"TRIM_CAT",TRIM(B131),"TRIM_LINE",A128))=TRUE,0,GETPIVOTDATA("VALUE",'CSS WK pvt'!$I$2,"DT_FILE",CF$8,"CD_CO",CF$6,"TRIM_CAT",TRIM(B131),"TRIM_LINE",A128))</f>
        <v>35</v>
      </c>
    </row>
    <row r="132" spans="1:84" s="59" customFormat="1" x14ac:dyDescent="0.3">
      <c r="A132" s="147"/>
      <c r="B132" s="60" t="s">
        <v>40</v>
      </c>
      <c r="C132" s="112"/>
      <c r="D132" s="66"/>
      <c r="E132" s="66"/>
      <c r="F132" s="66">
        <v>2</v>
      </c>
      <c r="G132" s="66">
        <v>1</v>
      </c>
      <c r="H132" s="109">
        <v>3</v>
      </c>
      <c r="I132" s="66"/>
      <c r="J132" s="109"/>
      <c r="K132" s="66"/>
      <c r="L132" s="110"/>
      <c r="M132" s="109">
        <v>2</v>
      </c>
      <c r="N132" s="109">
        <v>5</v>
      </c>
      <c r="O132" s="66">
        <v>1</v>
      </c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4</v>
      </c>
      <c r="W132" s="213">
        <v>1</v>
      </c>
      <c r="X132" s="110">
        <v>0</v>
      </c>
      <c r="Y132" s="213">
        <v>0</v>
      </c>
      <c r="Z132" s="213">
        <v>1</v>
      </c>
      <c r="AA132" s="213">
        <v>0</v>
      </c>
      <c r="AB132" s="213">
        <v>0</v>
      </c>
      <c r="AC132" s="213">
        <v>0</v>
      </c>
      <c r="AD132" s="213">
        <v>2</v>
      </c>
      <c r="AE132" s="213">
        <v>1</v>
      </c>
      <c r="AF132" s="213">
        <v>2</v>
      </c>
      <c r="AG132" s="213">
        <v>5</v>
      </c>
      <c r="AH132" s="213">
        <v>3</v>
      </c>
      <c r="AI132" s="213">
        <v>0</v>
      </c>
      <c r="AJ132" s="110">
        <v>1</v>
      </c>
      <c r="AK132" s="213">
        <v>0</v>
      </c>
      <c r="AL132" s="213">
        <v>0</v>
      </c>
      <c r="AM132" s="213">
        <v>4</v>
      </c>
      <c r="AN132" s="213">
        <v>3</v>
      </c>
      <c r="AO132" s="213">
        <v>1</v>
      </c>
      <c r="AP132" s="213">
        <v>4</v>
      </c>
      <c r="AQ132" s="64">
        <v>5</v>
      </c>
      <c r="AR132" s="213">
        <v>1</v>
      </c>
      <c r="AS132" s="213">
        <v>0</v>
      </c>
      <c r="AT132" s="213">
        <v>5</v>
      </c>
      <c r="AU132" s="213">
        <v>0</v>
      </c>
      <c r="AV132" s="110">
        <v>0</v>
      </c>
      <c r="AW132" s="112">
        <f t="shared" si="441"/>
        <v>1</v>
      </c>
      <c r="AX132" s="109">
        <f t="shared" si="441"/>
        <v>0</v>
      </c>
      <c r="AY132" s="109">
        <f t="shared" si="441"/>
        <v>0</v>
      </c>
      <c r="AZ132" s="109">
        <f t="shared" si="441"/>
        <v>-2</v>
      </c>
      <c r="BA132" s="109">
        <f t="shared" si="441"/>
        <v>-1</v>
      </c>
      <c r="BB132" s="109">
        <f t="shared" si="441"/>
        <v>-3</v>
      </c>
      <c r="BC132" s="109">
        <f t="shared" si="441"/>
        <v>0</v>
      </c>
      <c r="BD132" s="109">
        <f t="shared" si="441"/>
        <v>4</v>
      </c>
      <c r="BE132" s="109">
        <f t="shared" si="441"/>
        <v>1</v>
      </c>
      <c r="BF132" s="109">
        <f t="shared" si="441"/>
        <v>0</v>
      </c>
      <c r="BG132" s="109">
        <f t="shared" si="442"/>
        <v>-2</v>
      </c>
      <c r="BH132" s="109">
        <f t="shared" si="442"/>
        <v>-4</v>
      </c>
      <c r="BI132" s="109">
        <f t="shared" si="442"/>
        <v>-1</v>
      </c>
      <c r="BJ132" s="109">
        <f t="shared" si="442"/>
        <v>0</v>
      </c>
      <c r="BK132" s="109">
        <f t="shared" si="442"/>
        <v>0</v>
      </c>
      <c r="BL132" s="213">
        <f t="shared" si="442"/>
        <v>2</v>
      </c>
      <c r="BM132" s="213">
        <f t="shared" si="442"/>
        <v>1</v>
      </c>
      <c r="BN132" s="213">
        <f t="shared" si="442"/>
        <v>2</v>
      </c>
      <c r="BO132" s="213">
        <f t="shared" si="442"/>
        <v>5</v>
      </c>
      <c r="BP132" s="213">
        <f t="shared" si="442"/>
        <v>-1</v>
      </c>
      <c r="BQ132" s="213">
        <f t="shared" si="443"/>
        <v>-1</v>
      </c>
      <c r="BR132" s="213">
        <f t="shared" si="443"/>
        <v>1</v>
      </c>
      <c r="BS132" s="213">
        <f t="shared" si="443"/>
        <v>0</v>
      </c>
      <c r="BT132" s="213">
        <f t="shared" si="443"/>
        <v>-1</v>
      </c>
      <c r="BU132" s="213">
        <f t="shared" si="443"/>
        <v>4</v>
      </c>
      <c r="BV132" s="213">
        <f t="shared" si="443"/>
        <v>3</v>
      </c>
      <c r="BW132" s="213">
        <f t="shared" si="443"/>
        <v>1</v>
      </c>
      <c r="BX132" s="213">
        <f t="shared" si="443"/>
        <v>2</v>
      </c>
      <c r="BY132" s="213">
        <f t="shared" si="443"/>
        <v>4</v>
      </c>
      <c r="BZ132" s="213">
        <f t="shared" si="443"/>
        <v>-1</v>
      </c>
      <c r="CA132" s="213">
        <f t="shared" si="443"/>
        <v>-5</v>
      </c>
      <c r="CB132" s="213">
        <f t="shared" si="443"/>
        <v>2</v>
      </c>
      <c r="CC132" s="213">
        <f t="shared" si="443"/>
        <v>0</v>
      </c>
      <c r="CD132" s="213">
        <f t="shared" si="443"/>
        <v>-1</v>
      </c>
      <c r="CE132" s="349"/>
      <c r="CF132" s="64">
        <f>IF(ISERROR(GETPIVOTDATA("VALUE",'CSS WK pvt'!$I$2,"DT_FILE",CF$8,"CD_CO",CF$6,"TRIM_CAT",TRIM(B132),"TRIM_LINE",A128))=TRUE,0,GETPIVOTDATA("VALUE",'CSS WK pvt'!$I$2,"DT_FILE",CF$8,"CD_CO",CF$6,"TRIM_CAT",TRIM(B132),"TRIM_LINE",A128))</f>
        <v>0</v>
      </c>
    </row>
    <row r="133" spans="1:84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1</v>
      </c>
      <c r="AP133" s="213">
        <v>0</v>
      </c>
      <c r="AQ133" s="64">
        <v>0</v>
      </c>
      <c r="AR133" s="213">
        <v>0</v>
      </c>
      <c r="AS133" s="213">
        <v>0</v>
      </c>
      <c r="AT133" s="213">
        <v>1</v>
      </c>
      <c r="AU133" s="213">
        <v>0</v>
      </c>
      <c r="AV133" s="110">
        <v>0</v>
      </c>
      <c r="AW133" s="112">
        <f t="shared" si="441"/>
        <v>0</v>
      </c>
      <c r="AX133" s="109">
        <f t="shared" si="441"/>
        <v>0</v>
      </c>
      <c r="AY133" s="109">
        <f t="shared" si="441"/>
        <v>0</v>
      </c>
      <c r="AZ133" s="109">
        <f t="shared" si="441"/>
        <v>0</v>
      </c>
      <c r="BA133" s="109">
        <f t="shared" si="441"/>
        <v>0</v>
      </c>
      <c r="BB133" s="109">
        <f t="shared" si="441"/>
        <v>0</v>
      </c>
      <c r="BC133" s="109">
        <f t="shared" si="441"/>
        <v>0</v>
      </c>
      <c r="BD133" s="109">
        <f t="shared" si="441"/>
        <v>0</v>
      </c>
      <c r="BE133" s="109">
        <f t="shared" si="441"/>
        <v>0</v>
      </c>
      <c r="BF133" s="109">
        <f t="shared" si="441"/>
        <v>0</v>
      </c>
      <c r="BG133" s="109">
        <f t="shared" si="442"/>
        <v>0</v>
      </c>
      <c r="BH133" s="109">
        <f t="shared" si="442"/>
        <v>0</v>
      </c>
      <c r="BI133" s="109">
        <f t="shared" si="442"/>
        <v>0</v>
      </c>
      <c r="BJ133" s="109">
        <f t="shared" si="442"/>
        <v>0</v>
      </c>
      <c r="BK133" s="109">
        <f t="shared" si="442"/>
        <v>0</v>
      </c>
      <c r="BL133" s="213">
        <f t="shared" si="442"/>
        <v>0</v>
      </c>
      <c r="BM133" s="213">
        <f t="shared" si="442"/>
        <v>0</v>
      </c>
      <c r="BN133" s="213">
        <f t="shared" si="442"/>
        <v>0</v>
      </c>
      <c r="BO133" s="213">
        <f t="shared" si="442"/>
        <v>0</v>
      </c>
      <c r="BP133" s="213">
        <f t="shared" si="442"/>
        <v>0</v>
      </c>
      <c r="BQ133" s="213">
        <f t="shared" si="443"/>
        <v>0</v>
      </c>
      <c r="BR133" s="213">
        <f t="shared" si="443"/>
        <v>0</v>
      </c>
      <c r="BS133" s="213">
        <f t="shared" si="443"/>
        <v>0</v>
      </c>
      <c r="BT133" s="213">
        <f t="shared" si="443"/>
        <v>0</v>
      </c>
      <c r="BU133" s="213">
        <f t="shared" si="443"/>
        <v>0</v>
      </c>
      <c r="BV133" s="213">
        <f t="shared" si="443"/>
        <v>0</v>
      </c>
      <c r="BW133" s="213">
        <f t="shared" si="443"/>
        <v>1</v>
      </c>
      <c r="BX133" s="213">
        <f t="shared" si="443"/>
        <v>0</v>
      </c>
      <c r="BY133" s="213">
        <f t="shared" si="443"/>
        <v>0</v>
      </c>
      <c r="BZ133" s="213">
        <f t="shared" si="443"/>
        <v>0</v>
      </c>
      <c r="CA133" s="213">
        <f t="shared" si="443"/>
        <v>0</v>
      </c>
      <c r="CB133" s="213">
        <f t="shared" si="443"/>
        <v>1</v>
      </c>
      <c r="CC133" s="213">
        <f t="shared" si="443"/>
        <v>0</v>
      </c>
      <c r="CD133" s="213">
        <f t="shared" si="443"/>
        <v>0</v>
      </c>
      <c r="CE133" s="349"/>
      <c r="CF133" s="64">
        <f>IF(ISERROR(GETPIVOTDATA("VALUE",'CSS WK pvt'!$I$2,"DT_FILE",CF$8,"CD_CO",CF$6,"TRIM_CAT",TRIM(B133),"TRIM_LINE",A128))=TRUE,0,GETPIVOTDATA("VALUE",'CSS WK pvt'!$I$2,"DT_FILE",CF$8,"CD_CO",CF$6,"TRIM_CAT",TRIM(B133),"TRIM_LINE",A128))</f>
        <v>0</v>
      </c>
    </row>
    <row r="134" spans="1:84" s="73" customFormat="1" x14ac:dyDescent="0.3">
      <c r="A134" s="148"/>
      <c r="B134" s="60" t="s">
        <v>42</v>
      </c>
      <c r="C134" s="118">
        <f t="shared" ref="C134:Q134" si="444">SUM(C129:C133)</f>
        <v>88</v>
      </c>
      <c r="D134" s="119">
        <f t="shared" si="444"/>
        <v>2549</v>
      </c>
      <c r="E134" s="119">
        <f t="shared" si="444"/>
        <v>2724</v>
      </c>
      <c r="F134" s="119">
        <f t="shared" si="444"/>
        <v>2556</v>
      </c>
      <c r="G134" s="119">
        <f t="shared" si="444"/>
        <v>1401</v>
      </c>
      <c r="H134" s="120">
        <f t="shared" si="444"/>
        <v>2889</v>
      </c>
      <c r="I134" s="119">
        <f t="shared" si="444"/>
        <v>2859</v>
      </c>
      <c r="J134" s="120">
        <f t="shared" si="444"/>
        <v>1671</v>
      </c>
      <c r="K134" s="119">
        <f t="shared" si="444"/>
        <v>366</v>
      </c>
      <c r="L134" s="121">
        <f t="shared" si="444"/>
        <v>37</v>
      </c>
      <c r="M134" s="120">
        <f t="shared" si="444"/>
        <v>59</v>
      </c>
      <c r="N134" s="120">
        <f t="shared" si="444"/>
        <v>99</v>
      </c>
      <c r="O134" s="120">
        <f t="shared" si="444"/>
        <v>51</v>
      </c>
      <c r="P134" s="120">
        <f t="shared" si="444"/>
        <v>0</v>
      </c>
      <c r="Q134" s="120">
        <f t="shared" si="444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28</v>
      </c>
      <c r="W134" s="214">
        <f>SUM(W129+W130+W131+W132+W133)</f>
        <v>30</v>
      </c>
      <c r="X134" s="121">
        <f t="shared" ref="X134:AF134" si="445">SUM(X129+X130+X131+X132+X133)</f>
        <v>8</v>
      </c>
      <c r="Y134" s="214">
        <f t="shared" si="445"/>
        <v>27</v>
      </c>
      <c r="Z134" s="214">
        <f t="shared" si="445"/>
        <v>21</v>
      </c>
      <c r="AA134" s="214">
        <f t="shared" si="445"/>
        <v>12</v>
      </c>
      <c r="AB134" s="214">
        <f t="shared" si="445"/>
        <v>20</v>
      </c>
      <c r="AC134" s="214">
        <f t="shared" si="445"/>
        <v>32</v>
      </c>
      <c r="AD134" s="214">
        <f t="shared" si="445"/>
        <v>24</v>
      </c>
      <c r="AE134" s="214">
        <f t="shared" si="445"/>
        <v>1449</v>
      </c>
      <c r="AF134" s="214">
        <f t="shared" si="445"/>
        <v>2201</v>
      </c>
      <c r="AG134" s="214">
        <v>2110</v>
      </c>
      <c r="AH134" s="214">
        <v>2076</v>
      </c>
      <c r="AI134" s="214">
        <v>1006</v>
      </c>
      <c r="AJ134" s="121">
        <v>187</v>
      </c>
      <c r="AK134" s="214">
        <v>0</v>
      </c>
      <c r="AL134" s="214">
        <v>0</v>
      </c>
      <c r="AM134" s="214">
        <v>207</v>
      </c>
      <c r="AN134" s="214">
        <v>1202</v>
      </c>
      <c r="AO134" s="214">
        <v>2209</v>
      </c>
      <c r="AP134" s="214">
        <v>1414</v>
      </c>
      <c r="AQ134" s="85">
        <v>1848</v>
      </c>
      <c r="AR134" s="214">
        <v>1863</v>
      </c>
      <c r="AS134" s="214">
        <v>1276</v>
      </c>
      <c r="AT134" s="214">
        <v>2524</v>
      </c>
      <c r="AU134" s="214">
        <v>14</v>
      </c>
      <c r="AV134" s="121">
        <v>103</v>
      </c>
      <c r="AW134" s="118">
        <f t="shared" ref="AW134:BA134" si="446">SUM(AW129:AW133)</f>
        <v>-37</v>
      </c>
      <c r="AX134" s="120">
        <f t="shared" si="446"/>
        <v>-2549</v>
      </c>
      <c r="AY134" s="120">
        <f t="shared" si="446"/>
        <v>-2724</v>
      </c>
      <c r="AZ134" s="120">
        <f t="shared" si="446"/>
        <v>-2556</v>
      </c>
      <c r="BA134" s="120">
        <f t="shared" si="446"/>
        <v>-1401</v>
      </c>
      <c r="BB134" s="120">
        <f t="shared" ref="BB134:BJ134" si="447">SUM(BB129:BB133)</f>
        <v>-2889</v>
      </c>
      <c r="BC134" s="120">
        <f t="shared" si="447"/>
        <v>-2859</v>
      </c>
      <c r="BD134" s="120">
        <f t="shared" si="447"/>
        <v>-1643</v>
      </c>
      <c r="BE134" s="120">
        <f t="shared" si="447"/>
        <v>-336</v>
      </c>
      <c r="BF134" s="120">
        <f t="shared" si="447"/>
        <v>-29</v>
      </c>
      <c r="BG134" s="120">
        <f t="shared" si="447"/>
        <v>-32</v>
      </c>
      <c r="BH134" s="120">
        <f t="shared" si="447"/>
        <v>-78</v>
      </c>
      <c r="BI134" s="120">
        <f t="shared" si="447"/>
        <v>-39</v>
      </c>
      <c r="BJ134" s="120">
        <f t="shared" si="447"/>
        <v>20</v>
      </c>
      <c r="BK134" s="120">
        <f t="shared" ref="BK134:BL134" si="448">SUM(BK129:BK133)</f>
        <v>32</v>
      </c>
      <c r="BL134" s="214">
        <f t="shared" si="448"/>
        <v>24</v>
      </c>
      <c r="BM134" s="214">
        <f t="shared" ref="BM134:BN134" si="449">SUM(BM129:BM133)</f>
        <v>1449</v>
      </c>
      <c r="BN134" s="214">
        <f t="shared" si="449"/>
        <v>2201</v>
      </c>
      <c r="BO134" s="214">
        <f t="shared" ref="BO134:BP134" si="450">SUM(BO129:BO133)</f>
        <v>2110</v>
      </c>
      <c r="BP134" s="214">
        <f t="shared" si="450"/>
        <v>2048</v>
      </c>
      <c r="BQ134" s="214">
        <f t="shared" ref="BQ134:BS134" si="451">SUM(BQ129:BQ133)</f>
        <v>976</v>
      </c>
      <c r="BR134" s="214">
        <f t="shared" si="451"/>
        <v>179</v>
      </c>
      <c r="BS134" s="214">
        <f t="shared" si="451"/>
        <v>-27</v>
      </c>
      <c r="BT134" s="214">
        <f t="shared" ref="BT134:BU134" si="452">SUM(BT129:BT133)</f>
        <v>-21</v>
      </c>
      <c r="BU134" s="214">
        <f t="shared" si="452"/>
        <v>195</v>
      </c>
      <c r="BV134" s="214">
        <f t="shared" ref="BV134" si="453">SUM(BV129:BV133)</f>
        <v>1182</v>
      </c>
      <c r="BW134" s="214">
        <f t="shared" ref="BW134" si="454">SUM(BW129:BW133)</f>
        <v>2177</v>
      </c>
      <c r="BX134" s="214">
        <f t="shared" ref="BX134" si="455">SUM(BX129:BX133)</f>
        <v>1390</v>
      </c>
      <c r="BY134" s="214">
        <f t="shared" ref="BY134" si="456">SUM(BY129:BY133)</f>
        <v>399</v>
      </c>
      <c r="BZ134" s="214">
        <f t="shared" ref="BZ134" si="457">SUM(BZ129:BZ133)</f>
        <v>-338</v>
      </c>
      <c r="CA134" s="214">
        <f t="shared" ref="CA134" si="458">SUM(CA129:CA133)</f>
        <v>-834</v>
      </c>
      <c r="CB134" s="214">
        <f t="shared" ref="CB134:CD134" si="459">SUM(CB129:CB133)</f>
        <v>448</v>
      </c>
      <c r="CC134" s="214">
        <f t="shared" ref="CC134:CD134" si="460">SUM(CC129:CC133)</f>
        <v>-992</v>
      </c>
      <c r="CD134" s="214">
        <f t="shared" si="460"/>
        <v>-84</v>
      </c>
      <c r="CE134" s="350"/>
      <c r="CF134" s="85">
        <f>SUM(CF129:CF133)</f>
        <v>103</v>
      </c>
    </row>
    <row r="135" spans="1:84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272"/>
      <c r="CE135" s="349"/>
      <c r="CF135" s="90"/>
    </row>
    <row r="136" spans="1:84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1457</v>
      </c>
      <c r="AG136" s="213">
        <v>1835</v>
      </c>
      <c r="AH136" s="213">
        <v>1485</v>
      </c>
      <c r="AI136" s="213">
        <v>686</v>
      </c>
      <c r="AJ136" s="121">
        <v>100</v>
      </c>
      <c r="AK136" s="214">
        <v>0</v>
      </c>
      <c r="AL136" s="214">
        <v>1</v>
      </c>
      <c r="AM136" s="214">
        <v>141</v>
      </c>
      <c r="AN136" s="214">
        <v>1004</v>
      </c>
      <c r="AO136" s="214">
        <v>1215</v>
      </c>
      <c r="AP136" s="214">
        <v>1258</v>
      </c>
      <c r="AQ136" s="64">
        <v>1185</v>
      </c>
      <c r="AR136" s="214">
        <v>1450</v>
      </c>
      <c r="AS136" s="214">
        <v>1335</v>
      </c>
      <c r="AT136" s="214">
        <v>1518</v>
      </c>
      <c r="AU136" s="214">
        <v>67</v>
      </c>
      <c r="AV136" s="121">
        <v>48</v>
      </c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350"/>
      <c r="CF136" s="64">
        <f>IF(ISERROR(GETPIVOTDATA("VALUE",'CSS WK pvt'!$I$2,"DT_FILE",CF$8,"CD_CO",CF$6,"TRIM_CAT",TRIM(B136),"TRIM_LINE","99"))=TRUE,0,GETPIVOTDATA("VALUE",'CSS WK pvt'!$I$2,"DT_FILE",CF$8,"CD_CO",CF$6,"TRIM_CAT",TRIM(B136),"TRIM_LINE","99"))</f>
        <v>48</v>
      </c>
    </row>
    <row r="137" spans="1:84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413</v>
      </c>
      <c r="AG137" s="213">
        <v>568</v>
      </c>
      <c r="AH137" s="213">
        <v>548</v>
      </c>
      <c r="AI137" s="213">
        <v>197</v>
      </c>
      <c r="AJ137" s="121">
        <v>27</v>
      </c>
      <c r="AK137" s="214">
        <v>0</v>
      </c>
      <c r="AL137" s="214">
        <v>0</v>
      </c>
      <c r="AM137" s="214">
        <v>22</v>
      </c>
      <c r="AN137" s="214">
        <v>50</v>
      </c>
      <c r="AO137" s="214">
        <v>688</v>
      </c>
      <c r="AP137" s="214">
        <v>515</v>
      </c>
      <c r="AQ137" s="64">
        <v>473</v>
      </c>
      <c r="AR137" s="214">
        <v>583</v>
      </c>
      <c r="AS137" s="214">
        <v>615</v>
      </c>
      <c r="AT137" s="214">
        <v>706</v>
      </c>
      <c r="AU137" s="214">
        <v>1</v>
      </c>
      <c r="AV137" s="121">
        <v>1</v>
      </c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350"/>
      <c r="CF137" s="64">
        <f>IF(ISERROR(GETPIVOTDATA("VALUE",'CSS WK pvt'!$I$2,"DT_FILE",CF$8,"CD_CO",CF$6,"TRIM_CAT",TRIM(B137),"TRIM_LINE","99"))=TRUE,0,GETPIVOTDATA("VALUE",'CSS WK pvt'!$I$2,"DT_FILE",CF$8,"CD_CO",CF$6,"TRIM_CAT",TRIM(B137),"TRIM_LINE","99"))</f>
        <v>1</v>
      </c>
    </row>
    <row r="138" spans="1:84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23</v>
      </c>
      <c r="AG138" s="213">
        <v>70</v>
      </c>
      <c r="AH138" s="213">
        <v>31</v>
      </c>
      <c r="AI138" s="213">
        <v>48</v>
      </c>
      <c r="AJ138" s="121">
        <v>36</v>
      </c>
      <c r="AK138" s="214">
        <v>1</v>
      </c>
      <c r="AL138" s="214">
        <v>0</v>
      </c>
      <c r="AM138" s="214">
        <v>58</v>
      </c>
      <c r="AN138" s="214">
        <v>48</v>
      </c>
      <c r="AO138" s="214">
        <v>61</v>
      </c>
      <c r="AP138" s="214">
        <v>37</v>
      </c>
      <c r="AQ138" s="64">
        <v>42</v>
      </c>
      <c r="AR138" s="214">
        <v>49</v>
      </c>
      <c r="AS138" s="214">
        <v>39</v>
      </c>
      <c r="AT138" s="214">
        <v>51</v>
      </c>
      <c r="AU138" s="214">
        <v>8</v>
      </c>
      <c r="AV138" s="121">
        <v>14</v>
      </c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350"/>
      <c r="CF138" s="64">
        <f>IF(ISERROR(GETPIVOTDATA("VALUE",'CSS WK pvt'!$I$2,"DT_FILE",CF$8,"CD_CO",CF$6,"TRIM_CAT",TRIM(B138),"TRIM_LINE","99"))=TRUE,0,GETPIVOTDATA("VALUE",'CSS WK pvt'!$I$2,"DT_FILE",CF$8,"CD_CO",CF$6,"TRIM_CAT",TRIM(B138),"TRIM_LINE","99"))</f>
        <v>14</v>
      </c>
    </row>
    <row r="139" spans="1:84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4">
        <v>1</v>
      </c>
      <c r="AG139" s="214">
        <v>2</v>
      </c>
      <c r="AH139" s="214">
        <v>1</v>
      </c>
      <c r="AI139" s="214">
        <v>0</v>
      </c>
      <c r="AJ139" s="121">
        <v>0</v>
      </c>
      <c r="AK139" s="214">
        <v>0</v>
      </c>
      <c r="AL139" s="214">
        <v>0</v>
      </c>
      <c r="AM139" s="214">
        <v>2</v>
      </c>
      <c r="AN139" s="214">
        <v>3</v>
      </c>
      <c r="AO139" s="214">
        <v>1</v>
      </c>
      <c r="AP139" s="214">
        <v>2</v>
      </c>
      <c r="AQ139" s="64">
        <v>3</v>
      </c>
      <c r="AR139" s="214">
        <v>1</v>
      </c>
      <c r="AS139" s="214">
        <v>0</v>
      </c>
      <c r="AT139" s="214">
        <v>1</v>
      </c>
      <c r="AU139" s="214">
        <v>0</v>
      </c>
      <c r="AV139" s="121">
        <v>0</v>
      </c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350"/>
      <c r="CF139" s="64">
        <f>IF(ISERROR(GETPIVOTDATA("VALUE",'CSS WK pvt'!$I$2,"DT_FILE",CF$8,"CD_CO",CF$6,"TRIM_CAT",TRIM(B139),"TRIM_LINE","99"))=TRUE,0,GETPIVOTDATA("VALUE",'CSS WK pvt'!$I$2,"DT_FILE",CF$8,"CD_CO",CF$6,"TRIM_CAT",TRIM(B139),"TRIM_LINE","99"))</f>
        <v>0</v>
      </c>
    </row>
    <row r="140" spans="1:84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4"/>
      <c r="AG140" s="214">
        <v>0</v>
      </c>
      <c r="AH140" s="214">
        <v>0</v>
      </c>
      <c r="AI140" s="214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>
        <v>0</v>
      </c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350"/>
      <c r="CF140" s="64">
        <f>IF(ISERROR(GETPIVOTDATA("VALUE",'CSS WK pvt'!$I$2,"DT_FILE",CF$8,"CD_CO",CF$6,"TRIM_CAT",TRIM(B140),"TRIM_LINE","99"))=TRUE,0,GETPIVOTDATA("VALUE",'CSS WK pvt'!$I$2,"DT_FILE",CF$8,"CD_CO",CF$6,"TRIM_CAT",TRIM(B140),"TRIM_LINE","99"))</f>
        <v>0</v>
      </c>
    </row>
    <row r="141" spans="1:84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461">SUM(AF136+AF137+AF138+AF139+AF140)</f>
        <v>1894</v>
      </c>
      <c r="AG141" s="214">
        <v>2475</v>
      </c>
      <c r="AH141" s="214">
        <v>2065</v>
      </c>
      <c r="AI141" s="214">
        <v>931</v>
      </c>
      <c r="AJ141" s="121">
        <v>163</v>
      </c>
      <c r="AK141" s="214">
        <v>1</v>
      </c>
      <c r="AL141" s="214">
        <v>1</v>
      </c>
      <c r="AM141" s="214">
        <v>223</v>
      </c>
      <c r="AN141" s="214">
        <v>1105</v>
      </c>
      <c r="AO141" s="214">
        <v>1965</v>
      </c>
      <c r="AP141" s="214">
        <v>1812</v>
      </c>
      <c r="AQ141" s="85">
        <v>1703</v>
      </c>
      <c r="AR141" s="214">
        <v>2083</v>
      </c>
      <c r="AS141" s="214">
        <v>1989</v>
      </c>
      <c r="AT141" s="214">
        <v>2276</v>
      </c>
      <c r="AU141" s="214">
        <v>76</v>
      </c>
      <c r="AV141" s="121">
        <v>63</v>
      </c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350"/>
      <c r="CF141" s="85">
        <f>SUM(CF136:CF140)</f>
        <v>63</v>
      </c>
    </row>
    <row r="142" spans="1:84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272"/>
      <c r="CE142" s="349"/>
      <c r="CF142" s="90"/>
    </row>
    <row r="143" spans="1:84" s="59" customFormat="1" x14ac:dyDescent="0.3">
      <c r="A143" s="147"/>
      <c r="B143" s="60" t="s">
        <v>37</v>
      </c>
      <c r="C143" s="112">
        <v>18995</v>
      </c>
      <c r="D143" s="66">
        <v>20783</v>
      </c>
      <c r="E143" s="66">
        <v>22714</v>
      </c>
      <c r="F143" s="66">
        <v>23461</v>
      </c>
      <c r="G143" s="66">
        <v>23001</v>
      </c>
      <c r="H143" s="109">
        <v>22263</v>
      </c>
      <c r="I143" s="66">
        <v>23456</v>
      </c>
      <c r="J143" s="109">
        <v>23458</v>
      </c>
      <c r="K143" s="66">
        <v>21665</v>
      </c>
      <c r="L143" s="110">
        <v>19990</v>
      </c>
      <c r="M143" s="109">
        <v>19634</v>
      </c>
      <c r="N143" s="109">
        <v>19934</v>
      </c>
      <c r="O143" s="66">
        <v>17241</v>
      </c>
      <c r="P143" s="109">
        <v>11723</v>
      </c>
      <c r="Q143" s="66">
        <v>8723</v>
      </c>
      <c r="R143" s="109">
        <v>8635</v>
      </c>
      <c r="S143" s="66">
        <v>8312</v>
      </c>
      <c r="T143" s="109">
        <v>8251</v>
      </c>
      <c r="U143" s="213">
        <v>9037</v>
      </c>
      <c r="V143" s="213">
        <v>10147</v>
      </c>
      <c r="W143" s="213">
        <v>10804</v>
      </c>
      <c r="X143" s="110">
        <v>10294</v>
      </c>
      <c r="Y143" s="213">
        <v>10872</v>
      </c>
      <c r="Z143" s="213">
        <v>10814</v>
      </c>
      <c r="AA143" s="213">
        <v>11742</v>
      </c>
      <c r="AB143" s="213">
        <v>13011</v>
      </c>
      <c r="AC143" s="213">
        <v>17062</v>
      </c>
      <c r="AD143" s="213">
        <v>23920</v>
      </c>
      <c r="AE143" s="213">
        <v>32399</v>
      </c>
      <c r="AF143" s="213">
        <v>31947</v>
      </c>
      <c r="AG143" s="213">
        <v>33709</v>
      </c>
      <c r="AH143" s="213">
        <v>31827</v>
      </c>
      <c r="AI143" s="213">
        <v>32335</v>
      </c>
      <c r="AJ143" s="110">
        <v>27795</v>
      </c>
      <c r="AK143" s="213">
        <v>27212</v>
      </c>
      <c r="AL143" s="213">
        <v>28319</v>
      </c>
      <c r="AM143" s="213">
        <v>30686</v>
      </c>
      <c r="AN143" s="213">
        <v>31761</v>
      </c>
      <c r="AO143" s="213">
        <v>28980</v>
      </c>
      <c r="AP143" s="213">
        <v>27699</v>
      </c>
      <c r="AQ143" s="64">
        <v>27078</v>
      </c>
      <c r="AR143" s="213">
        <v>27415</v>
      </c>
      <c r="AS143" s="213">
        <v>26457</v>
      </c>
      <c r="AT143" s="213">
        <v>25486</v>
      </c>
      <c r="AU143" s="213">
        <v>23912</v>
      </c>
      <c r="AV143" s="110">
        <v>22837</v>
      </c>
      <c r="AW143" s="112">
        <f t="shared" ref="AW143:BF147" si="462">O143-C143</f>
        <v>-1754</v>
      </c>
      <c r="AX143" s="109">
        <f t="shared" si="462"/>
        <v>-9060</v>
      </c>
      <c r="AY143" s="109">
        <f t="shared" si="462"/>
        <v>-13991</v>
      </c>
      <c r="AZ143" s="109">
        <f t="shared" si="462"/>
        <v>-14826</v>
      </c>
      <c r="BA143" s="109">
        <f t="shared" si="462"/>
        <v>-14689</v>
      </c>
      <c r="BB143" s="109">
        <f t="shared" si="462"/>
        <v>-14012</v>
      </c>
      <c r="BC143" s="109">
        <f t="shared" si="462"/>
        <v>-14419</v>
      </c>
      <c r="BD143" s="109">
        <f t="shared" si="462"/>
        <v>-13311</v>
      </c>
      <c r="BE143" s="109">
        <f t="shared" si="462"/>
        <v>-10861</v>
      </c>
      <c r="BF143" s="109">
        <f t="shared" si="462"/>
        <v>-9696</v>
      </c>
      <c r="BG143" s="109">
        <f t="shared" ref="BG143:BP147" si="463">Y143-M143</f>
        <v>-8762</v>
      </c>
      <c r="BH143" s="109">
        <f t="shared" si="463"/>
        <v>-9120</v>
      </c>
      <c r="BI143" s="109">
        <f t="shared" si="463"/>
        <v>-5499</v>
      </c>
      <c r="BJ143" s="109">
        <f t="shared" si="463"/>
        <v>1288</v>
      </c>
      <c r="BK143" s="109">
        <f t="shared" si="463"/>
        <v>8339</v>
      </c>
      <c r="BL143" s="213">
        <f t="shared" si="463"/>
        <v>15285</v>
      </c>
      <c r="BM143" s="213">
        <f t="shared" si="463"/>
        <v>24087</v>
      </c>
      <c r="BN143" s="213">
        <f t="shared" si="463"/>
        <v>23696</v>
      </c>
      <c r="BO143" s="213">
        <f t="shared" si="463"/>
        <v>24672</v>
      </c>
      <c r="BP143" s="213">
        <f t="shared" si="463"/>
        <v>21680</v>
      </c>
      <c r="BQ143" s="213">
        <f t="shared" ref="BQ143:CD147" si="464">AI143-W143</f>
        <v>21531</v>
      </c>
      <c r="BR143" s="213">
        <f t="shared" si="464"/>
        <v>17501</v>
      </c>
      <c r="BS143" s="213">
        <f t="shared" si="464"/>
        <v>16340</v>
      </c>
      <c r="BT143" s="213">
        <f t="shared" si="464"/>
        <v>17505</v>
      </c>
      <c r="BU143" s="213">
        <f t="shared" si="464"/>
        <v>18944</v>
      </c>
      <c r="BV143" s="213">
        <f t="shared" si="464"/>
        <v>18750</v>
      </c>
      <c r="BW143" s="213">
        <f t="shared" si="464"/>
        <v>11918</v>
      </c>
      <c r="BX143" s="213">
        <f t="shared" si="464"/>
        <v>3779</v>
      </c>
      <c r="BY143" s="213">
        <f t="shared" si="464"/>
        <v>-5321</v>
      </c>
      <c r="BZ143" s="213">
        <f t="shared" si="464"/>
        <v>-4532</v>
      </c>
      <c r="CA143" s="213">
        <f t="shared" si="464"/>
        <v>-7252</v>
      </c>
      <c r="CB143" s="213">
        <f t="shared" si="464"/>
        <v>-6341</v>
      </c>
      <c r="CC143" s="213">
        <f t="shared" si="464"/>
        <v>-8423</v>
      </c>
      <c r="CD143" s="213">
        <f t="shared" si="464"/>
        <v>-4958</v>
      </c>
      <c r="CE143" s="349"/>
      <c r="CF143" s="64">
        <f>IF(ISERROR(GETPIVOTDATA("VALUE",'CSS WK pvt'!$I$2,"DT_FILE",CF$8,"CD_CO",CF$6,"TRIM_CAT",TRIM(B143),"TRIM_LINE",A142))=TRUE,0,GETPIVOTDATA("VALUE",'CSS WK pvt'!$I$2,"DT_FILE",CF$8,"CD_CO",CF$6,"TRIM_CAT",TRIM(B143),"TRIM_LINE",A142))</f>
        <v>22837</v>
      </c>
    </row>
    <row r="144" spans="1:84" s="59" customFormat="1" x14ac:dyDescent="0.3">
      <c r="A144" s="147"/>
      <c r="B144" s="60" t="s">
        <v>38</v>
      </c>
      <c r="C144" s="112">
        <v>5791</v>
      </c>
      <c r="D144" s="66">
        <v>6373</v>
      </c>
      <c r="E144" s="66">
        <v>8259</v>
      </c>
      <c r="F144" s="66">
        <v>8573</v>
      </c>
      <c r="G144" s="66">
        <v>8556</v>
      </c>
      <c r="H144" s="109">
        <v>8506</v>
      </c>
      <c r="I144" s="66">
        <v>8711</v>
      </c>
      <c r="J144" s="109">
        <v>8882</v>
      </c>
      <c r="K144" s="66">
        <v>8061</v>
      </c>
      <c r="L144" s="110">
        <v>7113</v>
      </c>
      <c r="M144" s="109">
        <v>6619</v>
      </c>
      <c r="N144" s="109">
        <v>6237</v>
      </c>
      <c r="O144" s="66">
        <v>5417</v>
      </c>
      <c r="P144" s="109">
        <v>4201</v>
      </c>
      <c r="Q144" s="66">
        <v>3372</v>
      </c>
      <c r="R144" s="109">
        <v>3214</v>
      </c>
      <c r="S144" s="66">
        <v>3312</v>
      </c>
      <c r="T144" s="109">
        <v>3142</v>
      </c>
      <c r="U144" s="213">
        <v>3194</v>
      </c>
      <c r="V144" s="213">
        <v>2981</v>
      </c>
      <c r="W144" s="213">
        <v>3024</v>
      </c>
      <c r="X144" s="110">
        <v>2877</v>
      </c>
      <c r="Y144" s="213">
        <v>2940</v>
      </c>
      <c r="Z144" s="213">
        <v>3106</v>
      </c>
      <c r="AA144" s="213">
        <v>3214</v>
      </c>
      <c r="AB144" s="213">
        <v>3468</v>
      </c>
      <c r="AC144" s="213">
        <v>4628</v>
      </c>
      <c r="AD144" s="213">
        <v>5601</v>
      </c>
      <c r="AE144" s="213">
        <v>7396</v>
      </c>
      <c r="AF144" s="213">
        <v>7604</v>
      </c>
      <c r="AG144" s="213">
        <v>7738</v>
      </c>
      <c r="AH144" s="213">
        <v>6943</v>
      </c>
      <c r="AI144" s="213">
        <v>6161</v>
      </c>
      <c r="AJ144" s="110">
        <v>6513</v>
      </c>
      <c r="AK144" s="213">
        <v>5449</v>
      </c>
      <c r="AL144" s="213">
        <v>4965</v>
      </c>
      <c r="AM144" s="213">
        <v>5239</v>
      </c>
      <c r="AN144" s="213">
        <v>6917</v>
      </c>
      <c r="AO144" s="213">
        <v>7691</v>
      </c>
      <c r="AP144" s="213">
        <v>7513</v>
      </c>
      <c r="AQ144" s="64">
        <v>7912</v>
      </c>
      <c r="AR144" s="213">
        <v>8360</v>
      </c>
      <c r="AS144" s="213">
        <v>8572</v>
      </c>
      <c r="AT144" s="213">
        <v>8644</v>
      </c>
      <c r="AU144" s="213">
        <v>7534</v>
      </c>
      <c r="AV144" s="110">
        <v>6051</v>
      </c>
      <c r="AW144" s="112">
        <f t="shared" si="462"/>
        <v>-374</v>
      </c>
      <c r="AX144" s="109">
        <f t="shared" si="462"/>
        <v>-2172</v>
      </c>
      <c r="AY144" s="109">
        <f t="shared" si="462"/>
        <v>-4887</v>
      </c>
      <c r="AZ144" s="109">
        <f t="shared" si="462"/>
        <v>-5359</v>
      </c>
      <c r="BA144" s="109">
        <f t="shared" si="462"/>
        <v>-5244</v>
      </c>
      <c r="BB144" s="109">
        <f t="shared" si="462"/>
        <v>-5364</v>
      </c>
      <c r="BC144" s="109">
        <f t="shared" si="462"/>
        <v>-5517</v>
      </c>
      <c r="BD144" s="109">
        <f t="shared" si="462"/>
        <v>-5901</v>
      </c>
      <c r="BE144" s="109">
        <f t="shared" si="462"/>
        <v>-5037</v>
      </c>
      <c r="BF144" s="109">
        <f t="shared" si="462"/>
        <v>-4236</v>
      </c>
      <c r="BG144" s="109">
        <f t="shared" si="463"/>
        <v>-3679</v>
      </c>
      <c r="BH144" s="109">
        <f t="shared" si="463"/>
        <v>-3131</v>
      </c>
      <c r="BI144" s="109">
        <f t="shared" si="463"/>
        <v>-2203</v>
      </c>
      <c r="BJ144" s="109">
        <f t="shared" si="463"/>
        <v>-733</v>
      </c>
      <c r="BK144" s="109">
        <f t="shared" si="463"/>
        <v>1256</v>
      </c>
      <c r="BL144" s="213">
        <f t="shared" si="463"/>
        <v>2387</v>
      </c>
      <c r="BM144" s="213">
        <f t="shared" si="463"/>
        <v>4084</v>
      </c>
      <c r="BN144" s="213">
        <f t="shared" si="463"/>
        <v>4462</v>
      </c>
      <c r="BO144" s="213">
        <f t="shared" si="463"/>
        <v>4544</v>
      </c>
      <c r="BP144" s="213">
        <f t="shared" si="463"/>
        <v>3962</v>
      </c>
      <c r="BQ144" s="213">
        <f t="shared" si="464"/>
        <v>3137</v>
      </c>
      <c r="BR144" s="213">
        <f t="shared" si="464"/>
        <v>3636</v>
      </c>
      <c r="BS144" s="213">
        <f t="shared" si="464"/>
        <v>2509</v>
      </c>
      <c r="BT144" s="213">
        <f t="shared" si="464"/>
        <v>1859</v>
      </c>
      <c r="BU144" s="213">
        <f t="shared" si="464"/>
        <v>2025</v>
      </c>
      <c r="BV144" s="213">
        <f t="shared" si="464"/>
        <v>3449</v>
      </c>
      <c r="BW144" s="213">
        <f t="shared" si="464"/>
        <v>3063</v>
      </c>
      <c r="BX144" s="213">
        <f t="shared" si="464"/>
        <v>1912</v>
      </c>
      <c r="BY144" s="213">
        <f t="shared" si="464"/>
        <v>516</v>
      </c>
      <c r="BZ144" s="213">
        <f t="shared" si="464"/>
        <v>756</v>
      </c>
      <c r="CA144" s="213">
        <f t="shared" si="464"/>
        <v>834</v>
      </c>
      <c r="CB144" s="213">
        <f t="shared" si="464"/>
        <v>1701</v>
      </c>
      <c r="CC144" s="213">
        <f t="shared" si="464"/>
        <v>1373</v>
      </c>
      <c r="CD144" s="213">
        <f t="shared" si="464"/>
        <v>-462</v>
      </c>
      <c r="CE144" s="349"/>
      <c r="CF144" s="64">
        <f>IF(ISERROR(GETPIVOTDATA("VALUE",'CSS WK pvt'!$I$2,"DT_FILE",CF$8,"CD_CO",CF$6,"TRIM_CAT",TRIM(B144),"TRIM_LINE",A142))=TRUE,0,GETPIVOTDATA("VALUE",'CSS WK pvt'!$I$2,"DT_FILE",CF$8,"CD_CO",CF$6,"TRIM_CAT",TRIM(B144),"TRIM_LINE",A142))</f>
        <v>6051</v>
      </c>
    </row>
    <row r="145" spans="1:84" s="59" customFormat="1" x14ac:dyDescent="0.3">
      <c r="A145" s="147"/>
      <c r="B145" s="60" t="s">
        <v>39</v>
      </c>
      <c r="C145" s="112">
        <v>445</v>
      </c>
      <c r="D145" s="66">
        <v>501</v>
      </c>
      <c r="E145" s="66">
        <v>606</v>
      </c>
      <c r="F145" s="66">
        <v>659</v>
      </c>
      <c r="G145" s="66">
        <v>614</v>
      </c>
      <c r="H145" s="109">
        <v>598</v>
      </c>
      <c r="I145" s="66">
        <v>590</v>
      </c>
      <c r="J145" s="109">
        <v>595</v>
      </c>
      <c r="K145" s="66">
        <v>494</v>
      </c>
      <c r="L145" s="110">
        <v>438</v>
      </c>
      <c r="M145" s="109">
        <v>477</v>
      </c>
      <c r="N145" s="109">
        <v>472</v>
      </c>
      <c r="O145" s="66">
        <v>392</v>
      </c>
      <c r="P145" s="109">
        <v>281</v>
      </c>
      <c r="Q145" s="66">
        <v>321</v>
      </c>
      <c r="R145" s="109">
        <v>381</v>
      </c>
      <c r="S145" s="66">
        <v>468</v>
      </c>
      <c r="T145" s="109">
        <v>649</v>
      </c>
      <c r="U145" s="213">
        <v>817</v>
      </c>
      <c r="V145" s="213">
        <v>1402</v>
      </c>
      <c r="W145" s="213">
        <v>1426</v>
      </c>
      <c r="X145" s="110">
        <v>1119</v>
      </c>
      <c r="Y145" s="213">
        <v>1054</v>
      </c>
      <c r="Z145" s="213">
        <v>995</v>
      </c>
      <c r="AA145" s="213">
        <v>1011</v>
      </c>
      <c r="AB145" s="213">
        <v>972</v>
      </c>
      <c r="AC145" s="213">
        <v>898</v>
      </c>
      <c r="AD145" s="213">
        <v>864</v>
      </c>
      <c r="AE145" s="213">
        <v>1065</v>
      </c>
      <c r="AF145" s="213">
        <v>1247</v>
      </c>
      <c r="AG145" s="213">
        <v>1386</v>
      </c>
      <c r="AH145" s="213">
        <v>1361</v>
      </c>
      <c r="AI145" s="213">
        <v>1414</v>
      </c>
      <c r="AJ145" s="110">
        <v>1410</v>
      </c>
      <c r="AK145" s="213">
        <v>1293</v>
      </c>
      <c r="AL145" s="213">
        <v>1151</v>
      </c>
      <c r="AM145" s="213">
        <v>1269</v>
      </c>
      <c r="AN145" s="213">
        <v>1343</v>
      </c>
      <c r="AO145" s="213">
        <v>1183</v>
      </c>
      <c r="AP145" s="213">
        <v>1167</v>
      </c>
      <c r="AQ145" s="64">
        <v>1064</v>
      </c>
      <c r="AR145" s="213">
        <v>1007</v>
      </c>
      <c r="AS145" s="213">
        <v>1022</v>
      </c>
      <c r="AT145" s="213">
        <v>818</v>
      </c>
      <c r="AU145" s="213">
        <v>824</v>
      </c>
      <c r="AV145" s="110">
        <v>754</v>
      </c>
      <c r="AW145" s="112">
        <f t="shared" si="462"/>
        <v>-53</v>
      </c>
      <c r="AX145" s="109">
        <f t="shared" si="462"/>
        <v>-220</v>
      </c>
      <c r="AY145" s="109">
        <f t="shared" si="462"/>
        <v>-285</v>
      </c>
      <c r="AZ145" s="109">
        <f t="shared" si="462"/>
        <v>-278</v>
      </c>
      <c r="BA145" s="109">
        <f t="shared" si="462"/>
        <v>-146</v>
      </c>
      <c r="BB145" s="109">
        <f t="shared" si="462"/>
        <v>51</v>
      </c>
      <c r="BC145" s="109">
        <f t="shared" si="462"/>
        <v>227</v>
      </c>
      <c r="BD145" s="109">
        <f t="shared" si="462"/>
        <v>807</v>
      </c>
      <c r="BE145" s="109">
        <f t="shared" si="462"/>
        <v>932</v>
      </c>
      <c r="BF145" s="109">
        <f t="shared" si="462"/>
        <v>681</v>
      </c>
      <c r="BG145" s="109">
        <f t="shared" si="463"/>
        <v>577</v>
      </c>
      <c r="BH145" s="109">
        <f t="shared" si="463"/>
        <v>523</v>
      </c>
      <c r="BI145" s="109">
        <f t="shared" si="463"/>
        <v>619</v>
      </c>
      <c r="BJ145" s="109">
        <f t="shared" si="463"/>
        <v>691</v>
      </c>
      <c r="BK145" s="109">
        <f t="shared" si="463"/>
        <v>577</v>
      </c>
      <c r="BL145" s="213">
        <f t="shared" si="463"/>
        <v>483</v>
      </c>
      <c r="BM145" s="213">
        <f t="shared" si="463"/>
        <v>597</v>
      </c>
      <c r="BN145" s="213">
        <f t="shared" si="463"/>
        <v>598</v>
      </c>
      <c r="BO145" s="213">
        <f t="shared" si="463"/>
        <v>569</v>
      </c>
      <c r="BP145" s="213">
        <f t="shared" si="463"/>
        <v>-41</v>
      </c>
      <c r="BQ145" s="213">
        <f t="shared" si="464"/>
        <v>-12</v>
      </c>
      <c r="BR145" s="213">
        <f t="shared" si="464"/>
        <v>291</v>
      </c>
      <c r="BS145" s="213">
        <f t="shared" si="464"/>
        <v>239</v>
      </c>
      <c r="BT145" s="213">
        <f t="shared" si="464"/>
        <v>156</v>
      </c>
      <c r="BU145" s="213">
        <f t="shared" si="464"/>
        <v>258</v>
      </c>
      <c r="BV145" s="213">
        <f t="shared" si="464"/>
        <v>371</v>
      </c>
      <c r="BW145" s="213">
        <f t="shared" si="464"/>
        <v>285</v>
      </c>
      <c r="BX145" s="213">
        <f t="shared" si="464"/>
        <v>303</v>
      </c>
      <c r="BY145" s="213">
        <f t="shared" si="464"/>
        <v>-1</v>
      </c>
      <c r="BZ145" s="213">
        <f t="shared" si="464"/>
        <v>-240</v>
      </c>
      <c r="CA145" s="213">
        <f t="shared" si="464"/>
        <v>-364</v>
      </c>
      <c r="CB145" s="213">
        <f t="shared" si="464"/>
        <v>-543</v>
      </c>
      <c r="CC145" s="213">
        <f t="shared" si="464"/>
        <v>-590</v>
      </c>
      <c r="CD145" s="213">
        <f t="shared" si="464"/>
        <v>-656</v>
      </c>
      <c r="CE145" s="349"/>
      <c r="CF145" s="64">
        <f>IF(ISERROR(GETPIVOTDATA("VALUE",'CSS WK pvt'!$I$2,"DT_FILE",CF$8,"CD_CO",CF$6,"TRIM_CAT",TRIM(B145),"TRIM_LINE",A142))=TRUE,0,GETPIVOTDATA("VALUE",'CSS WK pvt'!$I$2,"DT_FILE",CF$8,"CD_CO",CF$6,"TRIM_CAT",TRIM(B145),"TRIM_LINE",A142))</f>
        <v>754</v>
      </c>
    </row>
    <row r="146" spans="1:84" s="59" customFormat="1" ht="15" thickBot="1" x14ac:dyDescent="0.35">
      <c r="A146" s="147"/>
      <c r="B146" s="60" t="s">
        <v>40</v>
      </c>
      <c r="C146" s="112">
        <v>37</v>
      </c>
      <c r="D146" s="66">
        <v>42</v>
      </c>
      <c r="E146" s="66">
        <v>40</v>
      </c>
      <c r="F146" s="66">
        <v>42</v>
      </c>
      <c r="G146" s="66">
        <v>38</v>
      </c>
      <c r="H146" s="109">
        <v>42</v>
      </c>
      <c r="I146" s="66">
        <v>45</v>
      </c>
      <c r="J146" s="109">
        <v>43</v>
      </c>
      <c r="K146" s="66">
        <v>46</v>
      </c>
      <c r="L146" s="110">
        <v>41</v>
      </c>
      <c r="M146" s="109">
        <v>41</v>
      </c>
      <c r="N146" s="109">
        <v>33</v>
      </c>
      <c r="O146" s="66">
        <v>33</v>
      </c>
      <c r="P146" s="109">
        <v>34</v>
      </c>
      <c r="Q146" s="66">
        <v>40</v>
      </c>
      <c r="R146" s="109">
        <v>45</v>
      </c>
      <c r="S146" s="66">
        <v>46</v>
      </c>
      <c r="T146" s="109">
        <v>57</v>
      </c>
      <c r="U146" s="213">
        <v>81</v>
      </c>
      <c r="V146" s="213">
        <v>100</v>
      </c>
      <c r="W146" s="213">
        <v>100</v>
      </c>
      <c r="X146" s="110">
        <v>95</v>
      </c>
      <c r="Y146" s="213">
        <v>98</v>
      </c>
      <c r="Z146" s="213">
        <v>95</v>
      </c>
      <c r="AA146" s="213">
        <v>91</v>
      </c>
      <c r="AB146" s="213">
        <v>92</v>
      </c>
      <c r="AC146" s="213">
        <v>84</v>
      </c>
      <c r="AD146" s="213">
        <v>85</v>
      </c>
      <c r="AE146" s="213">
        <v>87</v>
      </c>
      <c r="AF146" s="213">
        <v>102</v>
      </c>
      <c r="AG146" s="213">
        <v>99</v>
      </c>
      <c r="AH146" s="213">
        <v>111</v>
      </c>
      <c r="AI146" s="213">
        <v>108</v>
      </c>
      <c r="AJ146" s="110">
        <v>107</v>
      </c>
      <c r="AK146" s="213">
        <v>103</v>
      </c>
      <c r="AL146" s="213">
        <v>96</v>
      </c>
      <c r="AM146" s="213">
        <v>102</v>
      </c>
      <c r="AN146" s="213">
        <v>110</v>
      </c>
      <c r="AO146" s="213">
        <v>99</v>
      </c>
      <c r="AP146" s="213">
        <v>108</v>
      </c>
      <c r="AQ146" s="64">
        <v>102</v>
      </c>
      <c r="AR146" s="213">
        <v>88</v>
      </c>
      <c r="AS146" s="213">
        <v>86</v>
      </c>
      <c r="AT146" s="213">
        <v>63</v>
      </c>
      <c r="AU146" s="213">
        <v>72</v>
      </c>
      <c r="AV146" s="322">
        <v>64</v>
      </c>
      <c r="AW146" s="112">
        <f t="shared" si="462"/>
        <v>-4</v>
      </c>
      <c r="AX146" s="109">
        <f t="shared" si="462"/>
        <v>-8</v>
      </c>
      <c r="AY146" s="109">
        <f t="shared" si="462"/>
        <v>0</v>
      </c>
      <c r="AZ146" s="109">
        <f t="shared" si="462"/>
        <v>3</v>
      </c>
      <c r="BA146" s="109">
        <f t="shared" si="462"/>
        <v>8</v>
      </c>
      <c r="BB146" s="109">
        <f t="shared" si="462"/>
        <v>15</v>
      </c>
      <c r="BC146" s="109">
        <f t="shared" si="462"/>
        <v>36</v>
      </c>
      <c r="BD146" s="109">
        <f t="shared" si="462"/>
        <v>57</v>
      </c>
      <c r="BE146" s="109">
        <f t="shared" si="462"/>
        <v>54</v>
      </c>
      <c r="BF146" s="109">
        <f t="shared" si="462"/>
        <v>54</v>
      </c>
      <c r="BG146" s="109">
        <f t="shared" si="463"/>
        <v>57</v>
      </c>
      <c r="BH146" s="109">
        <f t="shared" si="463"/>
        <v>62</v>
      </c>
      <c r="BI146" s="109">
        <f t="shared" si="463"/>
        <v>58</v>
      </c>
      <c r="BJ146" s="109">
        <f t="shared" si="463"/>
        <v>58</v>
      </c>
      <c r="BK146" s="109">
        <f t="shared" si="463"/>
        <v>44</v>
      </c>
      <c r="BL146" s="213">
        <f t="shared" si="463"/>
        <v>40</v>
      </c>
      <c r="BM146" s="213">
        <f t="shared" si="463"/>
        <v>41</v>
      </c>
      <c r="BN146" s="213">
        <f t="shared" si="463"/>
        <v>45</v>
      </c>
      <c r="BO146" s="213">
        <f t="shared" si="463"/>
        <v>18</v>
      </c>
      <c r="BP146" s="213">
        <f t="shared" si="463"/>
        <v>11</v>
      </c>
      <c r="BQ146" s="213">
        <f t="shared" si="464"/>
        <v>8</v>
      </c>
      <c r="BR146" s="213">
        <f t="shared" si="464"/>
        <v>12</v>
      </c>
      <c r="BS146" s="213">
        <f t="shared" si="464"/>
        <v>5</v>
      </c>
      <c r="BT146" s="213">
        <f t="shared" si="464"/>
        <v>1</v>
      </c>
      <c r="BU146" s="213">
        <f t="shared" si="464"/>
        <v>11</v>
      </c>
      <c r="BV146" s="213">
        <f t="shared" si="464"/>
        <v>18</v>
      </c>
      <c r="BW146" s="213">
        <f t="shared" si="464"/>
        <v>15</v>
      </c>
      <c r="BX146" s="213">
        <f t="shared" si="464"/>
        <v>23</v>
      </c>
      <c r="BY146" s="213">
        <f t="shared" si="464"/>
        <v>15</v>
      </c>
      <c r="BZ146" s="213">
        <f t="shared" si="464"/>
        <v>-14</v>
      </c>
      <c r="CA146" s="213">
        <f t="shared" si="464"/>
        <v>-13</v>
      </c>
      <c r="CB146" s="213">
        <f t="shared" si="464"/>
        <v>-48</v>
      </c>
      <c r="CC146" s="213">
        <f t="shared" si="464"/>
        <v>-36</v>
      </c>
      <c r="CD146" s="213">
        <f t="shared" si="464"/>
        <v>-43</v>
      </c>
      <c r="CE146" s="349"/>
      <c r="CF146" s="64">
        <f>IF(ISERROR(GETPIVOTDATA("VALUE",'CSS WK pvt'!$I$2,"DT_FILE",CF$8,"CD_CO",CF$6,"TRIM_CAT",TRIM(B146),"TRIM_LINE",A142))=TRUE,0,GETPIVOTDATA("VALUE",'CSS WK pvt'!$I$2,"DT_FILE",CF$8,"CD_CO",CF$6,"TRIM_CAT",TRIM(B146),"TRIM_LINE",A142))</f>
        <v>64</v>
      </c>
    </row>
    <row r="147" spans="1:84" s="59" customFormat="1" x14ac:dyDescent="0.3">
      <c r="A147" s="147"/>
      <c r="B147" s="60" t="s">
        <v>41</v>
      </c>
      <c r="C147" s="112">
        <v>6</v>
      </c>
      <c r="D147" s="66">
        <v>11</v>
      </c>
      <c r="E147" s="66">
        <v>8</v>
      </c>
      <c r="F147" s="66">
        <v>9</v>
      </c>
      <c r="G147" s="66">
        <v>13</v>
      </c>
      <c r="H147" s="109">
        <v>9</v>
      </c>
      <c r="I147" s="66">
        <v>11</v>
      </c>
      <c r="J147" s="109">
        <v>10</v>
      </c>
      <c r="K147" s="66">
        <v>10</v>
      </c>
      <c r="L147" s="110">
        <v>9</v>
      </c>
      <c r="M147" s="109">
        <v>8</v>
      </c>
      <c r="N147" s="109">
        <v>10</v>
      </c>
      <c r="O147" s="66">
        <v>10</v>
      </c>
      <c r="P147" s="109">
        <v>11</v>
      </c>
      <c r="Q147" s="66">
        <v>6</v>
      </c>
      <c r="R147" s="109">
        <v>12</v>
      </c>
      <c r="S147" s="66">
        <v>12</v>
      </c>
      <c r="T147" s="109">
        <v>16</v>
      </c>
      <c r="U147" s="213">
        <v>21</v>
      </c>
      <c r="V147" s="213">
        <v>26</v>
      </c>
      <c r="W147" s="213">
        <v>24</v>
      </c>
      <c r="X147" s="110">
        <v>24</v>
      </c>
      <c r="Y147" s="213">
        <v>27</v>
      </c>
      <c r="Z147" s="213">
        <v>25</v>
      </c>
      <c r="AA147" s="213">
        <v>23</v>
      </c>
      <c r="AB147" s="213">
        <v>22</v>
      </c>
      <c r="AC147" s="213">
        <v>24</v>
      </c>
      <c r="AD147" s="213">
        <v>22</v>
      </c>
      <c r="AE147" s="213">
        <v>26</v>
      </c>
      <c r="AF147" s="213">
        <v>26</v>
      </c>
      <c r="AG147" s="213">
        <v>21</v>
      </c>
      <c r="AH147" s="213">
        <v>22</v>
      </c>
      <c r="AI147" s="213">
        <v>21</v>
      </c>
      <c r="AJ147" s="110">
        <v>23</v>
      </c>
      <c r="AK147" s="213">
        <v>18</v>
      </c>
      <c r="AL147" s="213">
        <v>20</v>
      </c>
      <c r="AM147" s="213">
        <v>21</v>
      </c>
      <c r="AN147" s="213">
        <v>19</v>
      </c>
      <c r="AO147" s="213">
        <v>18</v>
      </c>
      <c r="AP147" s="213">
        <v>20</v>
      </c>
      <c r="AQ147" s="64">
        <v>16</v>
      </c>
      <c r="AR147" s="213">
        <v>14</v>
      </c>
      <c r="AS147" s="213">
        <v>10</v>
      </c>
      <c r="AT147" s="213">
        <v>17</v>
      </c>
      <c r="AU147" s="213">
        <v>20</v>
      </c>
      <c r="AV147" s="323">
        <v>20</v>
      </c>
      <c r="AW147" s="112">
        <f t="shared" si="462"/>
        <v>4</v>
      </c>
      <c r="AX147" s="109">
        <f t="shared" si="462"/>
        <v>0</v>
      </c>
      <c r="AY147" s="109">
        <f t="shared" si="462"/>
        <v>-2</v>
      </c>
      <c r="AZ147" s="109">
        <f t="shared" si="462"/>
        <v>3</v>
      </c>
      <c r="BA147" s="109">
        <f t="shared" si="462"/>
        <v>-1</v>
      </c>
      <c r="BB147" s="109">
        <f t="shared" si="462"/>
        <v>7</v>
      </c>
      <c r="BC147" s="109">
        <f t="shared" si="462"/>
        <v>10</v>
      </c>
      <c r="BD147" s="109">
        <f t="shared" si="462"/>
        <v>16</v>
      </c>
      <c r="BE147" s="109">
        <f t="shared" si="462"/>
        <v>14</v>
      </c>
      <c r="BF147" s="109">
        <f t="shared" si="462"/>
        <v>15</v>
      </c>
      <c r="BG147" s="109">
        <f t="shared" si="463"/>
        <v>19</v>
      </c>
      <c r="BH147" s="109">
        <f t="shared" si="463"/>
        <v>15</v>
      </c>
      <c r="BI147" s="109">
        <f t="shared" si="463"/>
        <v>13</v>
      </c>
      <c r="BJ147" s="109">
        <f t="shared" si="463"/>
        <v>11</v>
      </c>
      <c r="BK147" s="109">
        <f t="shared" si="463"/>
        <v>18</v>
      </c>
      <c r="BL147" s="213">
        <f t="shared" si="463"/>
        <v>10</v>
      </c>
      <c r="BM147" s="213">
        <f t="shared" si="463"/>
        <v>14</v>
      </c>
      <c r="BN147" s="213">
        <f t="shared" si="463"/>
        <v>10</v>
      </c>
      <c r="BO147" s="213">
        <f t="shared" si="463"/>
        <v>0</v>
      </c>
      <c r="BP147" s="213">
        <f t="shared" si="463"/>
        <v>-4</v>
      </c>
      <c r="BQ147" s="213">
        <f t="shared" si="464"/>
        <v>-3</v>
      </c>
      <c r="BR147" s="213">
        <f t="shared" si="464"/>
        <v>-1</v>
      </c>
      <c r="BS147" s="213">
        <f t="shared" si="464"/>
        <v>-9</v>
      </c>
      <c r="BT147" s="213">
        <f t="shared" si="464"/>
        <v>-5</v>
      </c>
      <c r="BU147" s="213">
        <f t="shared" si="464"/>
        <v>-2</v>
      </c>
      <c r="BV147" s="213">
        <f t="shared" si="464"/>
        <v>-3</v>
      </c>
      <c r="BW147" s="213">
        <f t="shared" si="464"/>
        <v>-6</v>
      </c>
      <c r="BX147" s="213">
        <f t="shared" si="464"/>
        <v>-2</v>
      </c>
      <c r="BY147" s="213">
        <f t="shared" si="464"/>
        <v>-10</v>
      </c>
      <c r="BZ147" s="213">
        <f t="shared" si="464"/>
        <v>-12</v>
      </c>
      <c r="CA147" s="213">
        <f t="shared" si="464"/>
        <v>-11</v>
      </c>
      <c r="CB147" s="213">
        <f t="shared" si="464"/>
        <v>-5</v>
      </c>
      <c r="CC147" s="213">
        <f t="shared" si="464"/>
        <v>-1</v>
      </c>
      <c r="CD147" s="213">
        <f t="shared" si="464"/>
        <v>-3</v>
      </c>
      <c r="CE147" s="349"/>
      <c r="CF147" s="64">
        <f>IF(ISERROR(GETPIVOTDATA("VALUE",'CSS WK pvt'!$I$2,"DT_FILE",CF$8,"CD_CO",CF$6,"TRIM_CAT",TRIM(B147),"TRIM_LINE",A142))=TRUE,0,GETPIVOTDATA("VALUE",'CSS WK pvt'!$I$2,"DT_FILE",CF$8,"CD_CO",CF$6,"TRIM_CAT",TRIM(B147),"TRIM_LINE",A142))</f>
        <v>20</v>
      </c>
    </row>
    <row r="148" spans="1:84" s="73" customFormat="1" ht="15" thickBot="1" x14ac:dyDescent="0.35">
      <c r="A148" s="148"/>
      <c r="B148" s="113" t="s">
        <v>42</v>
      </c>
      <c r="C148" s="114">
        <f t="shared" ref="C148:Q148" si="465">SUM(C143:C147)</f>
        <v>25274</v>
      </c>
      <c r="D148" s="115">
        <f t="shared" si="465"/>
        <v>27710</v>
      </c>
      <c r="E148" s="115">
        <f t="shared" si="465"/>
        <v>31627</v>
      </c>
      <c r="F148" s="115">
        <f t="shared" si="465"/>
        <v>32744</v>
      </c>
      <c r="G148" s="115">
        <f t="shared" si="465"/>
        <v>32222</v>
      </c>
      <c r="H148" s="116">
        <f t="shared" si="465"/>
        <v>31418</v>
      </c>
      <c r="I148" s="115">
        <f t="shared" si="465"/>
        <v>32813</v>
      </c>
      <c r="J148" s="116">
        <f t="shared" si="465"/>
        <v>32988</v>
      </c>
      <c r="K148" s="115">
        <f t="shared" si="465"/>
        <v>30276</v>
      </c>
      <c r="L148" s="117">
        <f t="shared" si="465"/>
        <v>27591</v>
      </c>
      <c r="M148" s="116">
        <f t="shared" si="465"/>
        <v>26779</v>
      </c>
      <c r="N148" s="116">
        <f t="shared" si="465"/>
        <v>26686</v>
      </c>
      <c r="O148" s="116">
        <f t="shared" si="465"/>
        <v>23093</v>
      </c>
      <c r="P148" s="116">
        <f t="shared" si="465"/>
        <v>16250</v>
      </c>
      <c r="Q148" s="116">
        <f t="shared" si="465"/>
        <v>12462</v>
      </c>
      <c r="R148" s="116">
        <v>12287</v>
      </c>
      <c r="S148" s="115">
        <v>12150</v>
      </c>
      <c r="T148" s="116">
        <v>12115</v>
      </c>
      <c r="U148" s="215">
        <v>13150</v>
      </c>
      <c r="V148" s="215">
        <v>14656</v>
      </c>
      <c r="W148" s="215">
        <f>SUM(W143+W144+W145+W146+W147)</f>
        <v>15378</v>
      </c>
      <c r="X148" s="117">
        <f>SUM(X143+X144+X145+X146+X147)</f>
        <v>14409</v>
      </c>
      <c r="Y148" s="215">
        <v>14991</v>
      </c>
      <c r="Z148" s="215">
        <v>15035</v>
      </c>
      <c r="AA148" s="215">
        <v>16081</v>
      </c>
      <c r="AB148" s="215">
        <v>17565</v>
      </c>
      <c r="AC148" s="215">
        <v>22696</v>
      </c>
      <c r="AD148" s="215">
        <v>30492</v>
      </c>
      <c r="AE148" s="215">
        <v>40973</v>
      </c>
      <c r="AF148" s="215">
        <v>40926</v>
      </c>
      <c r="AG148" s="215">
        <v>42953</v>
      </c>
      <c r="AH148" s="215">
        <v>40264</v>
      </c>
      <c r="AI148" s="215">
        <v>40039</v>
      </c>
      <c r="AJ148" s="117">
        <v>35848</v>
      </c>
      <c r="AK148" s="215">
        <v>34075</v>
      </c>
      <c r="AL148" s="215">
        <v>34551</v>
      </c>
      <c r="AM148" s="215">
        <v>37317</v>
      </c>
      <c r="AN148" s="215">
        <v>40150</v>
      </c>
      <c r="AO148" s="215">
        <v>37971</v>
      </c>
      <c r="AP148" s="215">
        <v>36507</v>
      </c>
      <c r="AQ148" s="116">
        <v>36172</v>
      </c>
      <c r="AR148" s="215">
        <v>36884</v>
      </c>
      <c r="AS148" s="215">
        <v>36147</v>
      </c>
      <c r="AT148" s="215">
        <v>35028</v>
      </c>
      <c r="AU148" s="215">
        <v>32362</v>
      </c>
      <c r="AV148" s="117">
        <v>29726</v>
      </c>
      <c r="AW148" s="114">
        <f t="shared" ref="AW148:BA148" si="466">SUM(AW143:AW147)</f>
        <v>-2181</v>
      </c>
      <c r="AX148" s="116">
        <f t="shared" si="466"/>
        <v>-11460</v>
      </c>
      <c r="AY148" s="116">
        <f t="shared" si="466"/>
        <v>-19165</v>
      </c>
      <c r="AZ148" s="116">
        <f t="shared" si="466"/>
        <v>-20457</v>
      </c>
      <c r="BA148" s="116">
        <f t="shared" si="466"/>
        <v>-20072</v>
      </c>
      <c r="BB148" s="116">
        <f t="shared" ref="BB148:BJ148" si="467">SUM(BB143:BB147)</f>
        <v>-19303</v>
      </c>
      <c r="BC148" s="116">
        <f t="shared" si="467"/>
        <v>-19663</v>
      </c>
      <c r="BD148" s="116">
        <f t="shared" si="467"/>
        <v>-18332</v>
      </c>
      <c r="BE148" s="116">
        <f t="shared" si="467"/>
        <v>-14898</v>
      </c>
      <c r="BF148" s="116">
        <f t="shared" si="467"/>
        <v>-13182</v>
      </c>
      <c r="BG148" s="116">
        <f t="shared" si="467"/>
        <v>-11788</v>
      </c>
      <c r="BH148" s="116">
        <f t="shared" si="467"/>
        <v>-11651</v>
      </c>
      <c r="BI148" s="116">
        <f t="shared" si="467"/>
        <v>-7012</v>
      </c>
      <c r="BJ148" s="116">
        <f t="shared" si="467"/>
        <v>1315</v>
      </c>
      <c r="BK148" s="116">
        <f t="shared" ref="BK148:BL148" si="468">SUM(BK143:BK147)</f>
        <v>10234</v>
      </c>
      <c r="BL148" s="215">
        <f t="shared" si="468"/>
        <v>18205</v>
      </c>
      <c r="BM148" s="215">
        <f t="shared" ref="BM148:BN148" si="469">SUM(BM143:BM147)</f>
        <v>28823</v>
      </c>
      <c r="BN148" s="215">
        <f t="shared" si="469"/>
        <v>28811</v>
      </c>
      <c r="BO148" s="215">
        <f t="shared" ref="BO148:BP148" si="470">SUM(BO143:BO147)</f>
        <v>29803</v>
      </c>
      <c r="BP148" s="215">
        <f t="shared" si="470"/>
        <v>25608</v>
      </c>
      <c r="BQ148" s="215">
        <f t="shared" ref="BQ148:BS148" si="471">SUM(BQ143:BQ147)</f>
        <v>24661</v>
      </c>
      <c r="BR148" s="215">
        <f t="shared" si="471"/>
        <v>21439</v>
      </c>
      <c r="BS148" s="215">
        <f t="shared" si="471"/>
        <v>19084</v>
      </c>
      <c r="BT148" s="215">
        <f t="shared" ref="BT148:BU148" si="472">SUM(BT143:BT147)</f>
        <v>19516</v>
      </c>
      <c r="BU148" s="215">
        <f t="shared" si="472"/>
        <v>21236</v>
      </c>
      <c r="BV148" s="215">
        <f t="shared" ref="BV148" si="473">SUM(BV143:BV147)</f>
        <v>22585</v>
      </c>
      <c r="BW148" s="215">
        <f t="shared" ref="BW148" si="474">SUM(BW143:BW147)</f>
        <v>15275</v>
      </c>
      <c r="BX148" s="215">
        <f t="shared" ref="BX148" si="475">SUM(BX143:BX147)</f>
        <v>6015</v>
      </c>
      <c r="BY148" s="215">
        <f t="shared" ref="BY148" si="476">SUM(BY143:BY147)</f>
        <v>-4801</v>
      </c>
      <c r="BZ148" s="215">
        <f t="shared" ref="BZ148" si="477">SUM(BZ143:BZ147)</f>
        <v>-4042</v>
      </c>
      <c r="CA148" s="215">
        <f t="shared" ref="CA148" si="478">SUM(CA143:CA147)</f>
        <v>-6806</v>
      </c>
      <c r="CB148" s="215">
        <f t="shared" ref="CB148:CD148" si="479">SUM(CB143:CB147)</f>
        <v>-5236</v>
      </c>
      <c r="CC148" s="215">
        <f t="shared" ref="CC148:CD148" si="480">SUM(CC143:CC147)</f>
        <v>-7677</v>
      </c>
      <c r="CD148" s="215">
        <f t="shared" si="480"/>
        <v>-6122</v>
      </c>
      <c r="CE148" s="350"/>
      <c r="CF148" s="116">
        <f>SUM(CF143:CF147)</f>
        <v>29726</v>
      </c>
    </row>
    <row r="149" spans="1:84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269"/>
      <c r="CE149" s="349"/>
      <c r="CF149" s="78"/>
    </row>
    <row r="150" spans="1:84" s="59" customFormat="1" x14ac:dyDescent="0.3">
      <c r="A150" s="147"/>
      <c r="B150" s="60" t="s">
        <v>37</v>
      </c>
      <c r="C150" s="220">
        <v>92580915.019999996</v>
      </c>
      <c r="D150" s="221">
        <v>76115125.299999997</v>
      </c>
      <c r="E150" s="221">
        <v>71021794.120000005</v>
      </c>
      <c r="F150" s="222">
        <v>75588513.870000005</v>
      </c>
      <c r="G150" s="221">
        <v>100128342.31</v>
      </c>
      <c r="H150" s="222">
        <v>110224917.31999999</v>
      </c>
      <c r="I150" s="221">
        <v>92219244.629999995</v>
      </c>
      <c r="J150" s="222">
        <v>72763689.140000001</v>
      </c>
      <c r="K150" s="221">
        <v>82170102.010000005</v>
      </c>
      <c r="L150" s="223">
        <v>108011018.33</v>
      </c>
      <c r="M150" s="222">
        <v>118317275.66</v>
      </c>
      <c r="N150" s="222">
        <v>104055366.95999999</v>
      </c>
      <c r="O150" s="221">
        <v>97247055.760000005</v>
      </c>
      <c r="P150" s="222">
        <v>97161393.819999993</v>
      </c>
      <c r="Q150" s="221">
        <v>87157978</v>
      </c>
      <c r="R150" s="222">
        <v>92470861</v>
      </c>
      <c r="S150" s="221">
        <v>127384398</v>
      </c>
      <c r="T150" s="222">
        <v>143787541</v>
      </c>
      <c r="U150" s="224">
        <v>110185596</v>
      </c>
      <c r="V150" s="224">
        <v>83556381</v>
      </c>
      <c r="W150" s="224">
        <v>87918216</v>
      </c>
      <c r="X150" s="223">
        <v>105355336</v>
      </c>
      <c r="Y150" s="224">
        <v>124387934</v>
      </c>
      <c r="Z150" s="224">
        <v>121907245</v>
      </c>
      <c r="AA150" s="224">
        <v>102848714</v>
      </c>
      <c r="AB150" s="224">
        <v>94152489</v>
      </c>
      <c r="AC150" s="224">
        <v>83745053</v>
      </c>
      <c r="AD150" s="224">
        <v>97115659</v>
      </c>
      <c r="AE150" s="224">
        <v>119285950</v>
      </c>
      <c r="AF150" s="224">
        <v>117263614</v>
      </c>
      <c r="AG150" s="224">
        <v>130860780</v>
      </c>
      <c r="AH150" s="224">
        <v>85572201</v>
      </c>
      <c r="AI150" s="224">
        <v>91279710</v>
      </c>
      <c r="AJ150" s="239">
        <v>119644558</v>
      </c>
      <c r="AK150" s="304">
        <v>133451692</v>
      </c>
      <c r="AL150" s="304">
        <v>133443585</v>
      </c>
      <c r="AM150" s="304">
        <v>111199594</v>
      </c>
      <c r="AN150" s="304">
        <v>97816538</v>
      </c>
      <c r="AO150" s="304">
        <v>87597529</v>
      </c>
      <c r="AP150" s="304">
        <v>96058399</v>
      </c>
      <c r="AQ150" s="64">
        <v>127862352</v>
      </c>
      <c r="AR150" s="304">
        <v>147337852</v>
      </c>
      <c r="AS150" s="304">
        <v>138426024</v>
      </c>
      <c r="AT150" s="304">
        <v>85325395</v>
      </c>
      <c r="AU150" s="304">
        <v>95639228</v>
      </c>
      <c r="AV150" s="239">
        <v>161832530</v>
      </c>
      <c r="AW150" s="230">
        <f t="shared" ref="AW150:BF154" si="481">O150-C150</f>
        <v>4666140.7400000095</v>
      </c>
      <c r="AX150" s="231">
        <f t="shared" si="481"/>
        <v>21046268.519999996</v>
      </c>
      <c r="AY150" s="231">
        <f t="shared" si="481"/>
        <v>16136183.879999995</v>
      </c>
      <c r="AZ150" s="231">
        <f t="shared" si="481"/>
        <v>16882347.129999995</v>
      </c>
      <c r="BA150" s="231">
        <f t="shared" si="481"/>
        <v>27256055.689999998</v>
      </c>
      <c r="BB150" s="231">
        <f t="shared" si="481"/>
        <v>33562623.680000007</v>
      </c>
      <c r="BC150" s="231">
        <f t="shared" si="481"/>
        <v>17966351.370000005</v>
      </c>
      <c r="BD150" s="231">
        <f t="shared" si="481"/>
        <v>10792691.859999999</v>
      </c>
      <c r="BE150" s="231">
        <f t="shared" si="481"/>
        <v>5748113.9899999946</v>
      </c>
      <c r="BF150" s="231">
        <f t="shared" si="481"/>
        <v>-2655682.3299999982</v>
      </c>
      <c r="BG150" s="231">
        <f t="shared" ref="BG150:BP154" si="482">Y150-M150</f>
        <v>6070658.3400000036</v>
      </c>
      <c r="BH150" s="231">
        <f t="shared" si="482"/>
        <v>17851878.040000007</v>
      </c>
      <c r="BI150" s="231">
        <f t="shared" si="482"/>
        <v>5601658.2399999946</v>
      </c>
      <c r="BJ150" s="231">
        <f t="shared" si="482"/>
        <v>-3008904.8199999928</v>
      </c>
      <c r="BK150" s="231">
        <f t="shared" si="482"/>
        <v>-3412925</v>
      </c>
      <c r="BL150" s="257">
        <f t="shared" si="482"/>
        <v>4644798</v>
      </c>
      <c r="BM150" s="257">
        <f t="shared" si="482"/>
        <v>-8098448</v>
      </c>
      <c r="BN150" s="257">
        <f t="shared" si="482"/>
        <v>-26523927</v>
      </c>
      <c r="BO150" s="257">
        <f t="shared" si="482"/>
        <v>20675184</v>
      </c>
      <c r="BP150" s="213">
        <f t="shared" si="482"/>
        <v>2015820</v>
      </c>
      <c r="BQ150" s="213">
        <f t="shared" ref="BQ150:CD154" si="483">AI150-W150</f>
        <v>3361494</v>
      </c>
      <c r="BR150" s="213">
        <f t="shared" si="483"/>
        <v>14289222</v>
      </c>
      <c r="BS150" s="213">
        <f t="shared" si="483"/>
        <v>9063758</v>
      </c>
      <c r="BT150" s="213">
        <f t="shared" si="483"/>
        <v>11536340</v>
      </c>
      <c r="BU150" s="213">
        <f t="shared" si="483"/>
        <v>8350880</v>
      </c>
      <c r="BV150" s="213">
        <f t="shared" si="483"/>
        <v>3664049</v>
      </c>
      <c r="BW150" s="213">
        <f t="shared" si="483"/>
        <v>3852476</v>
      </c>
      <c r="BX150" s="213">
        <f t="shared" si="483"/>
        <v>-1057260</v>
      </c>
      <c r="BY150" s="213">
        <f t="shared" si="483"/>
        <v>8576402</v>
      </c>
      <c r="BZ150" s="213">
        <f t="shared" si="483"/>
        <v>30074238</v>
      </c>
      <c r="CA150" s="213">
        <f t="shared" si="483"/>
        <v>7565244</v>
      </c>
      <c r="CB150" s="213">
        <f t="shared" si="483"/>
        <v>-246806</v>
      </c>
      <c r="CC150" s="213">
        <f t="shared" si="483"/>
        <v>4359518</v>
      </c>
      <c r="CD150" s="213">
        <f t="shared" si="483"/>
        <v>42187972</v>
      </c>
      <c r="CE150" s="349"/>
      <c r="CF150" s="64">
        <f>IF(ISERROR(GETPIVOTDATA("VALUE",'CSS WK pvt'!$I$2,"DT_FILE",CF$8,"CD_CO",CF$6,"TRIM_CAT",TRIM(B150),"TRIM_LINE",A149))=TRUE,0,GETPIVOTDATA("VALUE",'CSS WK pvt'!$I$2,"DT_FILE",CF$8,"CD_CO",CF$6,"TRIM_CAT",TRIM(B150),"TRIM_LINE",A149))</f>
        <v>161832530</v>
      </c>
    </row>
    <row r="151" spans="1:84" s="59" customFormat="1" x14ac:dyDescent="0.3">
      <c r="A151" s="147"/>
      <c r="B151" s="60" t="s">
        <v>38</v>
      </c>
      <c r="C151" s="220">
        <v>11474884.550000001</v>
      </c>
      <c r="D151" s="221">
        <v>8998566.6699999999</v>
      </c>
      <c r="E151" s="221">
        <v>8272775.4100000001</v>
      </c>
      <c r="F151" s="222">
        <v>8264801.1500000004</v>
      </c>
      <c r="G151" s="221">
        <v>10285085.65</v>
      </c>
      <c r="H151" s="222">
        <v>11455288.42</v>
      </c>
      <c r="I151" s="221">
        <v>9728701.6899999995</v>
      </c>
      <c r="J151" s="222">
        <v>7733509.8499999996</v>
      </c>
      <c r="K151" s="221">
        <v>8729644.7200000007</v>
      </c>
      <c r="L151" s="223">
        <v>11494312.279999999</v>
      </c>
      <c r="M151" s="222">
        <v>12808930.109999999</v>
      </c>
      <c r="N151" s="222">
        <v>11406465.039999999</v>
      </c>
      <c r="O151" s="221">
        <v>10703971.48</v>
      </c>
      <c r="P151" s="222">
        <v>9891512.2699999996</v>
      </c>
      <c r="Q151" s="221">
        <v>8547370</v>
      </c>
      <c r="R151" s="222">
        <v>8343187</v>
      </c>
      <c r="S151" s="221">
        <v>11754045</v>
      </c>
      <c r="T151" s="222">
        <v>12462064</v>
      </c>
      <c r="U151" s="224">
        <v>9564263</v>
      </c>
      <c r="V151" s="224">
        <v>7403585</v>
      </c>
      <c r="W151" s="224">
        <v>8180711</v>
      </c>
      <c r="X151" s="223">
        <v>9794686</v>
      </c>
      <c r="Y151" s="224">
        <v>12392765</v>
      </c>
      <c r="Z151" s="224">
        <v>12827280</v>
      </c>
      <c r="AA151" s="224">
        <v>11654812</v>
      </c>
      <c r="AB151" s="224">
        <v>10157902</v>
      </c>
      <c r="AC151" s="224">
        <v>8981330</v>
      </c>
      <c r="AD151" s="224">
        <v>9589782</v>
      </c>
      <c r="AE151" s="224">
        <v>12210439</v>
      </c>
      <c r="AF151" s="224">
        <v>11250080</v>
      </c>
      <c r="AG151" s="224">
        <v>11631362</v>
      </c>
      <c r="AH151" s="224">
        <v>7839990</v>
      </c>
      <c r="AI151" s="224">
        <v>6293003</v>
      </c>
      <c r="AJ151" s="239">
        <v>10121480</v>
      </c>
      <c r="AK151" s="304">
        <v>10390421</v>
      </c>
      <c r="AL151" s="304">
        <v>11321704</v>
      </c>
      <c r="AM151" s="304">
        <v>10363042</v>
      </c>
      <c r="AN151" s="304">
        <v>10007376</v>
      </c>
      <c r="AO151" s="304">
        <v>8924705</v>
      </c>
      <c r="AP151" s="304">
        <v>8846847</v>
      </c>
      <c r="AQ151" s="64">
        <v>11830530</v>
      </c>
      <c r="AR151" s="304">
        <v>13513541</v>
      </c>
      <c r="AS151" s="304">
        <v>13102556</v>
      </c>
      <c r="AT151" s="304">
        <v>8694964</v>
      </c>
      <c r="AU151" s="304">
        <v>10120193</v>
      </c>
      <c r="AV151" s="239">
        <v>17240796</v>
      </c>
      <c r="AW151" s="230">
        <f t="shared" si="481"/>
        <v>-770913.0700000003</v>
      </c>
      <c r="AX151" s="231">
        <f t="shared" si="481"/>
        <v>892945.59999999963</v>
      </c>
      <c r="AY151" s="231">
        <f t="shared" si="481"/>
        <v>274594.58999999985</v>
      </c>
      <c r="AZ151" s="231">
        <f t="shared" si="481"/>
        <v>78385.849999999627</v>
      </c>
      <c r="BA151" s="231">
        <f t="shared" si="481"/>
        <v>1468959.3499999996</v>
      </c>
      <c r="BB151" s="231">
        <f t="shared" si="481"/>
        <v>1006775.5800000001</v>
      </c>
      <c r="BC151" s="231">
        <f t="shared" si="481"/>
        <v>-164438.68999999948</v>
      </c>
      <c r="BD151" s="231">
        <f t="shared" si="481"/>
        <v>-329924.84999999963</v>
      </c>
      <c r="BE151" s="231">
        <f t="shared" si="481"/>
        <v>-548933.72000000067</v>
      </c>
      <c r="BF151" s="231">
        <f t="shared" si="481"/>
        <v>-1699626.2799999993</v>
      </c>
      <c r="BG151" s="231">
        <f t="shared" si="482"/>
        <v>-416165.1099999994</v>
      </c>
      <c r="BH151" s="231">
        <f t="shared" si="482"/>
        <v>1420814.9600000009</v>
      </c>
      <c r="BI151" s="231">
        <f t="shared" si="482"/>
        <v>950840.51999999955</v>
      </c>
      <c r="BJ151" s="231">
        <f t="shared" si="482"/>
        <v>266389.73000000045</v>
      </c>
      <c r="BK151" s="231">
        <f t="shared" si="482"/>
        <v>433960</v>
      </c>
      <c r="BL151" s="257">
        <f t="shared" si="482"/>
        <v>1246595</v>
      </c>
      <c r="BM151" s="257">
        <f t="shared" si="482"/>
        <v>456394</v>
      </c>
      <c r="BN151" s="257">
        <f t="shared" si="482"/>
        <v>-1211984</v>
      </c>
      <c r="BO151" s="257">
        <f t="shared" si="482"/>
        <v>2067099</v>
      </c>
      <c r="BP151" s="213">
        <f t="shared" si="482"/>
        <v>436405</v>
      </c>
      <c r="BQ151" s="213">
        <f t="shared" si="483"/>
        <v>-1887708</v>
      </c>
      <c r="BR151" s="213">
        <f t="shared" si="483"/>
        <v>326794</v>
      </c>
      <c r="BS151" s="213">
        <f t="shared" si="483"/>
        <v>-2002344</v>
      </c>
      <c r="BT151" s="213">
        <f t="shared" si="483"/>
        <v>-1505576</v>
      </c>
      <c r="BU151" s="213">
        <f t="shared" si="483"/>
        <v>-1291770</v>
      </c>
      <c r="BV151" s="213">
        <f t="shared" si="483"/>
        <v>-150526</v>
      </c>
      <c r="BW151" s="213">
        <f t="shared" si="483"/>
        <v>-56625</v>
      </c>
      <c r="BX151" s="213">
        <f t="shared" si="483"/>
        <v>-742935</v>
      </c>
      <c r="BY151" s="213">
        <f t="shared" si="483"/>
        <v>-379909</v>
      </c>
      <c r="BZ151" s="213">
        <f t="shared" si="483"/>
        <v>2263461</v>
      </c>
      <c r="CA151" s="213">
        <f t="shared" si="483"/>
        <v>1471194</v>
      </c>
      <c r="CB151" s="213">
        <f t="shared" si="483"/>
        <v>854974</v>
      </c>
      <c r="CC151" s="213">
        <f t="shared" si="483"/>
        <v>3827190</v>
      </c>
      <c r="CD151" s="213">
        <f t="shared" si="483"/>
        <v>7119316</v>
      </c>
      <c r="CE151" s="349"/>
      <c r="CF151" s="64">
        <f>IF(ISERROR(GETPIVOTDATA("VALUE",'CSS WK pvt'!$I$2,"DT_FILE",CF$8,"CD_CO",CF$6,"TRIM_CAT",TRIM(B151),"TRIM_LINE",A149))=TRUE,0,GETPIVOTDATA("VALUE",'CSS WK pvt'!$I$2,"DT_FILE",CF$8,"CD_CO",CF$6,"TRIM_CAT",TRIM(B151),"TRIM_LINE",A149))</f>
        <v>17240796</v>
      </c>
    </row>
    <row r="152" spans="1:84" s="59" customFormat="1" x14ac:dyDescent="0.3">
      <c r="A152" s="147"/>
      <c r="B152" s="60" t="s">
        <v>39</v>
      </c>
      <c r="C152" s="220">
        <v>26513249.379999999</v>
      </c>
      <c r="D152" s="221">
        <v>22838535.949999999</v>
      </c>
      <c r="E152" s="221">
        <v>20313064.690000001</v>
      </c>
      <c r="F152" s="222">
        <v>21361020.059999999</v>
      </c>
      <c r="G152" s="221">
        <v>23924517.210000001</v>
      </c>
      <c r="H152" s="222">
        <v>25825022.82</v>
      </c>
      <c r="I152" s="221">
        <v>23532193.510000002</v>
      </c>
      <c r="J152" s="222">
        <v>20051038.890000001</v>
      </c>
      <c r="K152" s="221">
        <v>21371428.18</v>
      </c>
      <c r="L152" s="223">
        <v>27471179.699999999</v>
      </c>
      <c r="M152" s="222">
        <v>28540246.149999999</v>
      </c>
      <c r="N152" s="222">
        <v>27174500.82</v>
      </c>
      <c r="O152" s="221">
        <v>25275615.66</v>
      </c>
      <c r="P152" s="222">
        <v>23995167.120000001</v>
      </c>
      <c r="Q152" s="221">
        <v>19827429</v>
      </c>
      <c r="R152" s="222">
        <v>20598714</v>
      </c>
      <c r="S152" s="221">
        <v>25537659</v>
      </c>
      <c r="T152" s="222">
        <v>26952631</v>
      </c>
      <c r="U152" s="224">
        <v>23712210</v>
      </c>
      <c r="V152" s="224">
        <v>20248626</v>
      </c>
      <c r="W152" s="224">
        <v>20594100</v>
      </c>
      <c r="X152" s="223">
        <v>23621743</v>
      </c>
      <c r="Y152" s="224">
        <v>27821588</v>
      </c>
      <c r="Z152" s="224">
        <v>28869573</v>
      </c>
      <c r="AA152" s="224">
        <v>25336353</v>
      </c>
      <c r="AB152" s="224">
        <v>24921384</v>
      </c>
      <c r="AC152" s="224">
        <v>21936815</v>
      </c>
      <c r="AD152" s="224">
        <v>24186673</v>
      </c>
      <c r="AE152" s="224">
        <v>28154108</v>
      </c>
      <c r="AF152" s="224">
        <v>26675256</v>
      </c>
      <c r="AG152" s="224">
        <v>29536572</v>
      </c>
      <c r="AH152" s="224">
        <v>23521580</v>
      </c>
      <c r="AI152" s="224">
        <v>23604028</v>
      </c>
      <c r="AJ152" s="239">
        <v>29555765</v>
      </c>
      <c r="AK152" s="304">
        <v>32298706</v>
      </c>
      <c r="AL152" s="304">
        <v>33043408</v>
      </c>
      <c r="AM152" s="304">
        <v>29342617</v>
      </c>
      <c r="AN152" s="304">
        <v>27041210</v>
      </c>
      <c r="AO152" s="304">
        <v>23548595</v>
      </c>
      <c r="AP152" s="304">
        <v>25189020</v>
      </c>
      <c r="AQ152" s="64">
        <v>29230242</v>
      </c>
      <c r="AR152" s="304">
        <v>32534602</v>
      </c>
      <c r="AS152" s="304">
        <v>33420886</v>
      </c>
      <c r="AT152" s="304">
        <v>23463742</v>
      </c>
      <c r="AU152" s="304">
        <v>25418784</v>
      </c>
      <c r="AV152" s="239">
        <v>38696908</v>
      </c>
      <c r="AW152" s="230">
        <f t="shared" si="481"/>
        <v>-1237633.7199999988</v>
      </c>
      <c r="AX152" s="231">
        <f t="shared" si="481"/>
        <v>1156631.1700000018</v>
      </c>
      <c r="AY152" s="231">
        <f t="shared" si="481"/>
        <v>-485635.69000000134</v>
      </c>
      <c r="AZ152" s="231">
        <f t="shared" si="481"/>
        <v>-762306.05999999866</v>
      </c>
      <c r="BA152" s="231">
        <f t="shared" si="481"/>
        <v>1613141.7899999991</v>
      </c>
      <c r="BB152" s="231">
        <f t="shared" si="481"/>
        <v>1127608.1799999997</v>
      </c>
      <c r="BC152" s="231">
        <f t="shared" si="481"/>
        <v>180016.48999999836</v>
      </c>
      <c r="BD152" s="231">
        <f t="shared" si="481"/>
        <v>197587.1099999994</v>
      </c>
      <c r="BE152" s="231">
        <f t="shared" si="481"/>
        <v>-777328.1799999997</v>
      </c>
      <c r="BF152" s="231">
        <f t="shared" si="481"/>
        <v>-3849436.6999999993</v>
      </c>
      <c r="BG152" s="231">
        <f t="shared" si="482"/>
        <v>-718658.14999999851</v>
      </c>
      <c r="BH152" s="231">
        <f t="shared" si="482"/>
        <v>1695072.1799999997</v>
      </c>
      <c r="BI152" s="231">
        <f t="shared" si="482"/>
        <v>60737.339999999851</v>
      </c>
      <c r="BJ152" s="231">
        <f t="shared" si="482"/>
        <v>926216.87999999896</v>
      </c>
      <c r="BK152" s="231">
        <f t="shared" si="482"/>
        <v>2109386</v>
      </c>
      <c r="BL152" s="257">
        <f t="shared" si="482"/>
        <v>3587959</v>
      </c>
      <c r="BM152" s="257">
        <f t="shared" si="482"/>
        <v>2616449</v>
      </c>
      <c r="BN152" s="257">
        <f t="shared" si="482"/>
        <v>-277375</v>
      </c>
      <c r="BO152" s="257">
        <f t="shared" si="482"/>
        <v>5824362</v>
      </c>
      <c r="BP152" s="213">
        <f t="shared" si="482"/>
        <v>3272954</v>
      </c>
      <c r="BQ152" s="213">
        <f t="shared" si="483"/>
        <v>3009928</v>
      </c>
      <c r="BR152" s="213">
        <f t="shared" si="483"/>
        <v>5934022</v>
      </c>
      <c r="BS152" s="213">
        <f t="shared" si="483"/>
        <v>4477118</v>
      </c>
      <c r="BT152" s="213">
        <f t="shared" si="483"/>
        <v>4173835</v>
      </c>
      <c r="BU152" s="213">
        <f t="shared" si="483"/>
        <v>4006264</v>
      </c>
      <c r="BV152" s="213">
        <f t="shared" si="483"/>
        <v>2119826</v>
      </c>
      <c r="BW152" s="213">
        <f t="shared" si="483"/>
        <v>1611780</v>
      </c>
      <c r="BX152" s="213">
        <f t="shared" si="483"/>
        <v>1002347</v>
      </c>
      <c r="BY152" s="213">
        <f t="shared" si="483"/>
        <v>1076134</v>
      </c>
      <c r="BZ152" s="213">
        <f t="shared" si="483"/>
        <v>5859346</v>
      </c>
      <c r="CA152" s="213">
        <f t="shared" si="483"/>
        <v>3884314</v>
      </c>
      <c r="CB152" s="213">
        <f t="shared" si="483"/>
        <v>-57838</v>
      </c>
      <c r="CC152" s="213">
        <f t="shared" si="483"/>
        <v>1814756</v>
      </c>
      <c r="CD152" s="213">
        <f t="shared" si="483"/>
        <v>9141143</v>
      </c>
      <c r="CE152" s="349"/>
      <c r="CF152" s="64">
        <f>IF(ISERROR(GETPIVOTDATA("VALUE",'CSS WK pvt'!$I$2,"DT_FILE",CF$8,"CD_CO",CF$6,"TRIM_CAT",TRIM(B152),"TRIM_LINE",A149))=TRUE,0,GETPIVOTDATA("VALUE",'CSS WK pvt'!$I$2,"DT_FILE",CF$8,"CD_CO",CF$6,"TRIM_CAT",TRIM(B152),"TRIM_LINE",A149))</f>
        <v>38696908</v>
      </c>
    </row>
    <row r="153" spans="1:84" s="59" customFormat="1" x14ac:dyDescent="0.3">
      <c r="A153" s="147"/>
      <c r="B153" s="60" t="s">
        <v>40</v>
      </c>
      <c r="C153" s="220">
        <v>24977745.989999998</v>
      </c>
      <c r="D153" s="221">
        <v>21794886.420000002</v>
      </c>
      <c r="E153" s="221">
        <v>20577345.73</v>
      </c>
      <c r="F153" s="222">
        <v>21830117.850000001</v>
      </c>
      <c r="G153" s="221">
        <v>23561301.239999998</v>
      </c>
      <c r="H153" s="222">
        <v>24229865</v>
      </c>
      <c r="I153" s="221">
        <v>23292095.120000001</v>
      </c>
      <c r="J153" s="222">
        <v>20990372.32</v>
      </c>
      <c r="K153" s="221">
        <v>20738013.16</v>
      </c>
      <c r="L153" s="223">
        <v>26007498.359999999</v>
      </c>
      <c r="M153" s="222">
        <v>27134039.84</v>
      </c>
      <c r="N153" s="222">
        <v>25402447.449999999</v>
      </c>
      <c r="O153" s="221">
        <v>24130116.210000001</v>
      </c>
      <c r="P153" s="222">
        <v>23259572.789999999</v>
      </c>
      <c r="Q153" s="221">
        <v>20263524</v>
      </c>
      <c r="R153" s="222">
        <v>21680285</v>
      </c>
      <c r="S153" s="221">
        <v>25584056</v>
      </c>
      <c r="T153" s="222">
        <v>28116983</v>
      </c>
      <c r="U153" s="224">
        <v>25387779</v>
      </c>
      <c r="V153" s="224">
        <v>21519593</v>
      </c>
      <c r="W153" s="224">
        <v>20734566</v>
      </c>
      <c r="X153" s="223">
        <v>22093620</v>
      </c>
      <c r="Y153" s="224">
        <v>26981938</v>
      </c>
      <c r="Z153" s="224">
        <v>28720800</v>
      </c>
      <c r="AA153" s="224">
        <v>23690576</v>
      </c>
      <c r="AB153" s="224">
        <v>24337828</v>
      </c>
      <c r="AC153" s="224">
        <v>22034690</v>
      </c>
      <c r="AD153" s="224">
        <v>25591000</v>
      </c>
      <c r="AE153" s="224">
        <v>27491668</v>
      </c>
      <c r="AF153" s="224">
        <v>26237580</v>
      </c>
      <c r="AG153" s="224">
        <v>28660626</v>
      </c>
      <c r="AH153" s="224">
        <v>25372239</v>
      </c>
      <c r="AI153" s="224">
        <v>24620469</v>
      </c>
      <c r="AJ153" s="239">
        <v>27058098</v>
      </c>
      <c r="AK153" s="304">
        <v>29726879</v>
      </c>
      <c r="AL153" s="304">
        <v>31459239</v>
      </c>
      <c r="AM153" s="304">
        <v>26961184</v>
      </c>
      <c r="AN153" s="304">
        <v>25457989</v>
      </c>
      <c r="AO153" s="304">
        <v>22248522</v>
      </c>
      <c r="AP153" s="304">
        <v>25132931</v>
      </c>
      <c r="AQ153" s="64">
        <v>27184240</v>
      </c>
      <c r="AR153" s="304">
        <v>32278518</v>
      </c>
      <c r="AS153" s="304">
        <v>34788507</v>
      </c>
      <c r="AT153" s="304">
        <v>27700454</v>
      </c>
      <c r="AU153" s="304">
        <v>24211878</v>
      </c>
      <c r="AV153" s="239">
        <v>28769732</v>
      </c>
      <c r="AW153" s="230">
        <f t="shared" si="481"/>
        <v>-847629.77999999747</v>
      </c>
      <c r="AX153" s="231">
        <f t="shared" si="481"/>
        <v>1464686.3699999973</v>
      </c>
      <c r="AY153" s="231">
        <f t="shared" si="481"/>
        <v>-313821.73000000045</v>
      </c>
      <c r="AZ153" s="231">
        <f t="shared" si="481"/>
        <v>-149832.85000000149</v>
      </c>
      <c r="BA153" s="231">
        <f t="shared" si="481"/>
        <v>2022754.7600000016</v>
      </c>
      <c r="BB153" s="231">
        <f t="shared" si="481"/>
        <v>3887118</v>
      </c>
      <c r="BC153" s="231">
        <f t="shared" si="481"/>
        <v>2095683.879999999</v>
      </c>
      <c r="BD153" s="231">
        <f t="shared" si="481"/>
        <v>529220.6799999997</v>
      </c>
      <c r="BE153" s="231">
        <f t="shared" si="481"/>
        <v>-3447.160000000149</v>
      </c>
      <c r="BF153" s="231">
        <f t="shared" si="481"/>
        <v>-3913878.3599999994</v>
      </c>
      <c r="BG153" s="231">
        <f t="shared" si="482"/>
        <v>-152101.83999999985</v>
      </c>
      <c r="BH153" s="231">
        <f t="shared" si="482"/>
        <v>3318352.5500000007</v>
      </c>
      <c r="BI153" s="231">
        <f t="shared" si="482"/>
        <v>-439540.21000000089</v>
      </c>
      <c r="BJ153" s="231">
        <f t="shared" si="482"/>
        <v>1078255.2100000009</v>
      </c>
      <c r="BK153" s="231">
        <f t="shared" si="482"/>
        <v>1771166</v>
      </c>
      <c r="BL153" s="257">
        <f t="shared" si="482"/>
        <v>3910715</v>
      </c>
      <c r="BM153" s="257">
        <f t="shared" si="482"/>
        <v>1907612</v>
      </c>
      <c r="BN153" s="257">
        <f t="shared" si="482"/>
        <v>-1879403</v>
      </c>
      <c r="BO153" s="257">
        <f t="shared" si="482"/>
        <v>3272847</v>
      </c>
      <c r="BP153" s="213">
        <f t="shared" si="482"/>
        <v>3852646</v>
      </c>
      <c r="BQ153" s="213">
        <f t="shared" si="483"/>
        <v>3885903</v>
      </c>
      <c r="BR153" s="213">
        <f t="shared" si="483"/>
        <v>4964478</v>
      </c>
      <c r="BS153" s="213">
        <f t="shared" si="483"/>
        <v>2744941</v>
      </c>
      <c r="BT153" s="213">
        <f t="shared" si="483"/>
        <v>2738439</v>
      </c>
      <c r="BU153" s="213">
        <f t="shared" si="483"/>
        <v>3270608</v>
      </c>
      <c r="BV153" s="213">
        <f t="shared" si="483"/>
        <v>1120161</v>
      </c>
      <c r="BW153" s="213">
        <f t="shared" si="483"/>
        <v>213832</v>
      </c>
      <c r="BX153" s="213">
        <f t="shared" si="483"/>
        <v>-458069</v>
      </c>
      <c r="BY153" s="213">
        <f t="shared" si="483"/>
        <v>-307428</v>
      </c>
      <c r="BZ153" s="213">
        <f t="shared" si="483"/>
        <v>6040938</v>
      </c>
      <c r="CA153" s="213">
        <f t="shared" si="483"/>
        <v>6127881</v>
      </c>
      <c r="CB153" s="213">
        <f t="shared" si="483"/>
        <v>2328215</v>
      </c>
      <c r="CC153" s="213">
        <f t="shared" si="483"/>
        <v>-408591</v>
      </c>
      <c r="CD153" s="213">
        <f t="shared" si="483"/>
        <v>1711634</v>
      </c>
      <c r="CE153" s="349"/>
      <c r="CF153" s="64">
        <f>IF(ISERROR(GETPIVOTDATA("VALUE",'CSS WK pvt'!$I$2,"DT_FILE",CF$8,"CD_CO",CF$6,"TRIM_CAT",TRIM(B153),"TRIM_LINE",A149))=TRUE,0,GETPIVOTDATA("VALUE",'CSS WK pvt'!$I$2,"DT_FILE",CF$8,"CD_CO",CF$6,"TRIM_CAT",TRIM(B153),"TRIM_LINE",A149))</f>
        <v>28769732</v>
      </c>
    </row>
    <row r="154" spans="1:84" s="59" customFormat="1" x14ac:dyDescent="0.3">
      <c r="A154" s="147"/>
      <c r="B154" s="60" t="s">
        <v>41</v>
      </c>
      <c r="C154" s="220">
        <v>37260550.359999999</v>
      </c>
      <c r="D154" s="221">
        <v>34898282.340000004</v>
      </c>
      <c r="E154" s="221">
        <v>28454388.91</v>
      </c>
      <c r="F154" s="222">
        <v>36593379.159999996</v>
      </c>
      <c r="G154" s="221">
        <v>35306916.960000001</v>
      </c>
      <c r="H154" s="222">
        <v>38186170.630000003</v>
      </c>
      <c r="I154" s="221">
        <v>36694202.710000001</v>
      </c>
      <c r="J154" s="222">
        <v>32567202.989999998</v>
      </c>
      <c r="K154" s="221">
        <v>33189585.440000001</v>
      </c>
      <c r="L154" s="223">
        <v>38708523.82</v>
      </c>
      <c r="M154" s="222">
        <v>37599283.640000001</v>
      </c>
      <c r="N154" s="222">
        <v>39970210.350000001</v>
      </c>
      <c r="O154" s="221">
        <v>34327208.869999997</v>
      </c>
      <c r="P154" s="222">
        <v>35419438.729999997</v>
      </c>
      <c r="Q154" s="221">
        <v>33488913</v>
      </c>
      <c r="R154" s="222">
        <v>35018604</v>
      </c>
      <c r="S154" s="221">
        <v>41521678</v>
      </c>
      <c r="T154" s="222">
        <v>42664334</v>
      </c>
      <c r="U154" s="224">
        <v>38064388</v>
      </c>
      <c r="V154" s="224">
        <v>36683498</v>
      </c>
      <c r="W154" s="224">
        <v>33831144</v>
      </c>
      <c r="X154" s="223">
        <v>33196349</v>
      </c>
      <c r="Y154" s="224">
        <v>42279260</v>
      </c>
      <c r="Z154" s="224">
        <v>43398067</v>
      </c>
      <c r="AA154" s="224">
        <v>35595728</v>
      </c>
      <c r="AB154" s="224">
        <v>38689305</v>
      </c>
      <c r="AC154" s="224">
        <v>36087605</v>
      </c>
      <c r="AD154" s="224">
        <v>37918642</v>
      </c>
      <c r="AE154" s="224">
        <v>44534498</v>
      </c>
      <c r="AF154" s="224">
        <v>40686592</v>
      </c>
      <c r="AG154" s="224">
        <v>44177157</v>
      </c>
      <c r="AH154" s="224">
        <v>43588690</v>
      </c>
      <c r="AI154" s="224">
        <v>38080968</v>
      </c>
      <c r="AJ154" s="239">
        <v>42072965</v>
      </c>
      <c r="AK154" s="304">
        <v>47405094</v>
      </c>
      <c r="AL154" s="304">
        <v>45471976</v>
      </c>
      <c r="AM154" s="304">
        <v>40668843</v>
      </c>
      <c r="AN154" s="304">
        <v>40259168</v>
      </c>
      <c r="AO154" s="304">
        <v>36138785</v>
      </c>
      <c r="AP154" s="304">
        <v>38857490</v>
      </c>
      <c r="AQ154" s="64">
        <v>43737291</v>
      </c>
      <c r="AR154" s="304">
        <v>45693870</v>
      </c>
      <c r="AS154" s="304">
        <v>53074200</v>
      </c>
      <c r="AT154" s="304">
        <v>40724057</v>
      </c>
      <c r="AU154" s="304">
        <v>40490571</v>
      </c>
      <c r="AV154" s="239">
        <v>46113486</v>
      </c>
      <c r="AW154" s="230">
        <f t="shared" si="481"/>
        <v>-2933341.4900000021</v>
      </c>
      <c r="AX154" s="231">
        <f t="shared" si="481"/>
        <v>521156.38999999315</v>
      </c>
      <c r="AY154" s="231">
        <f t="shared" si="481"/>
        <v>5034524.09</v>
      </c>
      <c r="AZ154" s="231">
        <f t="shared" si="481"/>
        <v>-1574775.1599999964</v>
      </c>
      <c r="BA154" s="231">
        <f t="shared" si="481"/>
        <v>6214761.0399999991</v>
      </c>
      <c r="BB154" s="231">
        <f t="shared" si="481"/>
        <v>4478163.3699999973</v>
      </c>
      <c r="BC154" s="231">
        <f t="shared" si="481"/>
        <v>1370185.2899999991</v>
      </c>
      <c r="BD154" s="231">
        <f t="shared" si="481"/>
        <v>4116295.0100000016</v>
      </c>
      <c r="BE154" s="231">
        <f t="shared" si="481"/>
        <v>641558.55999999866</v>
      </c>
      <c r="BF154" s="231">
        <f t="shared" si="481"/>
        <v>-5512174.8200000003</v>
      </c>
      <c r="BG154" s="231">
        <f t="shared" si="482"/>
        <v>4679976.3599999994</v>
      </c>
      <c r="BH154" s="231">
        <f t="shared" si="482"/>
        <v>3427856.6499999985</v>
      </c>
      <c r="BI154" s="231">
        <f t="shared" si="482"/>
        <v>1268519.1300000027</v>
      </c>
      <c r="BJ154" s="231">
        <f t="shared" si="482"/>
        <v>3269866.2700000033</v>
      </c>
      <c r="BK154" s="231">
        <f t="shared" si="482"/>
        <v>2598692</v>
      </c>
      <c r="BL154" s="257">
        <f t="shared" si="482"/>
        <v>2900038</v>
      </c>
      <c r="BM154" s="257">
        <f t="shared" si="482"/>
        <v>3012820</v>
      </c>
      <c r="BN154" s="257">
        <f t="shared" si="482"/>
        <v>-1977742</v>
      </c>
      <c r="BO154" s="257">
        <f t="shared" si="482"/>
        <v>6112769</v>
      </c>
      <c r="BP154" s="213">
        <f t="shared" si="482"/>
        <v>6905192</v>
      </c>
      <c r="BQ154" s="213">
        <f t="shared" si="483"/>
        <v>4249824</v>
      </c>
      <c r="BR154" s="213">
        <f t="shared" si="483"/>
        <v>8876616</v>
      </c>
      <c r="BS154" s="213">
        <f t="shared" si="483"/>
        <v>5125834</v>
      </c>
      <c r="BT154" s="213">
        <f t="shared" si="483"/>
        <v>2073909</v>
      </c>
      <c r="BU154" s="213">
        <f t="shared" si="483"/>
        <v>5073115</v>
      </c>
      <c r="BV154" s="213">
        <f t="shared" si="483"/>
        <v>1569863</v>
      </c>
      <c r="BW154" s="213">
        <f t="shared" si="483"/>
        <v>51180</v>
      </c>
      <c r="BX154" s="213">
        <f t="shared" si="483"/>
        <v>938848</v>
      </c>
      <c r="BY154" s="213">
        <f t="shared" si="483"/>
        <v>-797207</v>
      </c>
      <c r="BZ154" s="213">
        <f t="shared" si="483"/>
        <v>5007278</v>
      </c>
      <c r="CA154" s="213">
        <f t="shared" si="483"/>
        <v>8897043</v>
      </c>
      <c r="CB154" s="213">
        <f t="shared" si="483"/>
        <v>-2864633</v>
      </c>
      <c r="CC154" s="213">
        <f t="shared" si="483"/>
        <v>2409603</v>
      </c>
      <c r="CD154" s="213">
        <f t="shared" si="483"/>
        <v>4040521</v>
      </c>
      <c r="CE154" s="349"/>
      <c r="CF154" s="64">
        <f>IF(ISERROR(GETPIVOTDATA("VALUE",'CSS WK pvt'!$I$2,"DT_FILE",CF$8,"CD_CO",CF$6,"TRIM_CAT",TRIM(B154),"TRIM_LINE",A149))=TRUE,0,GETPIVOTDATA("VALUE",'CSS WK pvt'!$I$2,"DT_FILE",CF$8,"CD_CO",CF$6,"TRIM_CAT",TRIM(B154),"TRIM_LINE",A149))</f>
        <v>46113486</v>
      </c>
    </row>
    <row r="155" spans="1:84" s="73" customFormat="1" x14ac:dyDescent="0.3">
      <c r="A155" s="148"/>
      <c r="B155" s="60" t="s">
        <v>42</v>
      </c>
      <c r="C155" s="225">
        <f t="shared" ref="C155:Q155" si="484">SUM(C150:C154)</f>
        <v>192807345.30000001</v>
      </c>
      <c r="D155" s="226">
        <f t="shared" si="484"/>
        <v>164645396.68000001</v>
      </c>
      <c r="E155" s="226">
        <f t="shared" si="484"/>
        <v>148639368.86000001</v>
      </c>
      <c r="F155" s="227">
        <f t="shared" si="484"/>
        <v>163637832.09</v>
      </c>
      <c r="G155" s="226">
        <f t="shared" si="484"/>
        <v>193206163.37000003</v>
      </c>
      <c r="H155" s="227">
        <f t="shared" si="484"/>
        <v>209921264.19</v>
      </c>
      <c r="I155" s="226">
        <f t="shared" si="484"/>
        <v>185466437.66</v>
      </c>
      <c r="J155" s="227">
        <f t="shared" si="484"/>
        <v>154105813.19</v>
      </c>
      <c r="K155" s="226">
        <f t="shared" si="484"/>
        <v>166198773.50999999</v>
      </c>
      <c r="L155" s="228">
        <f t="shared" si="484"/>
        <v>211692532.49000001</v>
      </c>
      <c r="M155" s="227">
        <f t="shared" si="484"/>
        <v>224399775.39999998</v>
      </c>
      <c r="N155" s="227">
        <f t="shared" si="484"/>
        <v>208008990.61999997</v>
      </c>
      <c r="O155" s="227">
        <f t="shared" si="484"/>
        <v>191683967.98000002</v>
      </c>
      <c r="P155" s="227">
        <f t="shared" si="484"/>
        <v>189727084.72999999</v>
      </c>
      <c r="Q155" s="227">
        <f t="shared" si="484"/>
        <v>169285214</v>
      </c>
      <c r="R155" s="227">
        <v>178111651</v>
      </c>
      <c r="S155" s="226">
        <v>231781836</v>
      </c>
      <c r="T155" s="227">
        <v>253983553</v>
      </c>
      <c r="U155" s="229">
        <v>206914236</v>
      </c>
      <c r="V155" s="229">
        <v>169411683</v>
      </c>
      <c r="W155" s="229">
        <f>SUM(W150+W151+W152+W153+W154)</f>
        <v>171258737</v>
      </c>
      <c r="X155" s="228">
        <f>SUM(X150+X151+X152+X153+X154)</f>
        <v>194061734</v>
      </c>
      <c r="Y155" s="229">
        <v>233863485</v>
      </c>
      <c r="Z155" s="229">
        <v>235722965</v>
      </c>
      <c r="AA155" s="229">
        <v>199126183</v>
      </c>
      <c r="AB155" s="229">
        <v>192258908</v>
      </c>
      <c r="AC155" s="229">
        <v>172785493</v>
      </c>
      <c r="AD155" s="229">
        <v>194401756</v>
      </c>
      <c r="AE155" s="229">
        <v>231676663</v>
      </c>
      <c r="AF155" s="229">
        <v>222113122</v>
      </c>
      <c r="AG155" s="229">
        <v>244866497</v>
      </c>
      <c r="AH155" s="229">
        <v>185894700</v>
      </c>
      <c r="AI155" s="229">
        <v>183878178</v>
      </c>
      <c r="AJ155" s="238">
        <v>228452866</v>
      </c>
      <c r="AK155" s="305">
        <v>253272792</v>
      </c>
      <c r="AL155" s="305">
        <v>254739912</v>
      </c>
      <c r="AM155" s="305">
        <v>218535280</v>
      </c>
      <c r="AN155" s="305">
        <v>200582281</v>
      </c>
      <c r="AO155" s="305">
        <v>178458136</v>
      </c>
      <c r="AP155" s="305">
        <v>194084687</v>
      </c>
      <c r="AQ155" s="85">
        <v>239844655</v>
      </c>
      <c r="AR155" s="305">
        <v>271358383</v>
      </c>
      <c r="AS155" s="305">
        <v>272812173</v>
      </c>
      <c r="AT155" s="305">
        <v>185908612</v>
      </c>
      <c r="AU155" s="305">
        <v>195880654</v>
      </c>
      <c r="AV155" s="238">
        <v>292653452</v>
      </c>
      <c r="AW155" s="232">
        <f t="shared" ref="AW155:BA155" si="485">SUM(AW150:AW154)</f>
        <v>-1123377.3199999891</v>
      </c>
      <c r="AX155" s="233">
        <f t="shared" si="485"/>
        <v>25081688.04999999</v>
      </c>
      <c r="AY155" s="233">
        <f t="shared" si="485"/>
        <v>20645845.139999993</v>
      </c>
      <c r="AZ155" s="233">
        <f t="shared" si="485"/>
        <v>14473818.91</v>
      </c>
      <c r="BA155" s="233">
        <f t="shared" si="485"/>
        <v>38575672.629999995</v>
      </c>
      <c r="BB155" s="233">
        <f t="shared" ref="BB155:BJ155" si="486">SUM(BB150:BB154)</f>
        <v>44062288.810000002</v>
      </c>
      <c r="BC155" s="233">
        <f t="shared" si="486"/>
        <v>21447798.340000004</v>
      </c>
      <c r="BD155" s="233">
        <f t="shared" si="486"/>
        <v>15305869.810000001</v>
      </c>
      <c r="BE155" s="233">
        <f t="shared" si="486"/>
        <v>5059963.4899999928</v>
      </c>
      <c r="BF155" s="233">
        <f t="shared" si="486"/>
        <v>-17630798.489999995</v>
      </c>
      <c r="BG155" s="233">
        <f t="shared" si="486"/>
        <v>9463709.6000000052</v>
      </c>
      <c r="BH155" s="233">
        <f t="shared" si="486"/>
        <v>27713974.380000006</v>
      </c>
      <c r="BI155" s="233">
        <f t="shared" si="486"/>
        <v>7442215.0199999958</v>
      </c>
      <c r="BJ155" s="233">
        <f t="shared" si="486"/>
        <v>2531823.2700000107</v>
      </c>
      <c r="BK155" s="233">
        <f t="shared" ref="BK155:BL155" si="487">SUM(BK150:BK154)</f>
        <v>3500279</v>
      </c>
      <c r="BL155" s="258">
        <f t="shared" si="487"/>
        <v>16290105</v>
      </c>
      <c r="BM155" s="258">
        <f t="shared" ref="BM155:BN155" si="488">SUM(BM150:BM154)</f>
        <v>-105173</v>
      </c>
      <c r="BN155" s="258">
        <f t="shared" si="488"/>
        <v>-31870431</v>
      </c>
      <c r="BO155" s="258">
        <f t="shared" ref="BO155:BP155" si="489">SUM(BO150:BO154)</f>
        <v>37952261</v>
      </c>
      <c r="BP155" s="214">
        <f t="shared" si="489"/>
        <v>16483017</v>
      </c>
      <c r="BQ155" s="214">
        <f t="shared" ref="BQ155:BS155" si="490">SUM(BQ150:BQ154)</f>
        <v>12619441</v>
      </c>
      <c r="BR155" s="214">
        <f t="shared" si="490"/>
        <v>34391132</v>
      </c>
      <c r="BS155" s="214">
        <f t="shared" si="490"/>
        <v>19409307</v>
      </c>
      <c r="BT155" s="214">
        <f t="shared" ref="BT155:BU155" si="491">SUM(BT150:BT154)</f>
        <v>19016947</v>
      </c>
      <c r="BU155" s="214">
        <f t="shared" si="491"/>
        <v>19409097</v>
      </c>
      <c r="BV155" s="214">
        <f t="shared" ref="BV155" si="492">SUM(BV150:BV154)</f>
        <v>8323373</v>
      </c>
      <c r="BW155" s="214">
        <f t="shared" ref="BW155" si="493">SUM(BW150:BW154)</f>
        <v>5672643</v>
      </c>
      <c r="BX155" s="214">
        <f t="shared" ref="BX155" si="494">SUM(BX150:BX154)</f>
        <v>-317069</v>
      </c>
      <c r="BY155" s="214">
        <f t="shared" ref="BY155" si="495">SUM(BY150:BY154)</f>
        <v>8167992</v>
      </c>
      <c r="BZ155" s="214">
        <f t="shared" ref="BZ155" si="496">SUM(BZ150:BZ154)</f>
        <v>49245261</v>
      </c>
      <c r="CA155" s="214">
        <f t="shared" ref="CA155" si="497">SUM(CA150:CA154)</f>
        <v>27945676</v>
      </c>
      <c r="CB155" s="214">
        <f t="shared" ref="CB155:CD155" si="498">SUM(CB150:CB154)</f>
        <v>13912</v>
      </c>
      <c r="CC155" s="214">
        <f t="shared" ref="CC155:CD155" si="499">SUM(CC150:CC154)</f>
        <v>12002476</v>
      </c>
      <c r="CD155" s="214">
        <f t="shared" si="499"/>
        <v>64200586</v>
      </c>
      <c r="CE155" s="350"/>
      <c r="CF155" s="85">
        <f>SUM(CF150:CF154)</f>
        <v>292653452</v>
      </c>
    </row>
    <row r="156" spans="1:84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272"/>
      <c r="CE156" s="349"/>
      <c r="CF156" s="90"/>
    </row>
    <row r="157" spans="1:84" s="59" customFormat="1" x14ac:dyDescent="0.3">
      <c r="A157" s="147"/>
      <c r="B157" s="60" t="s">
        <v>37</v>
      </c>
      <c r="C157" s="112"/>
      <c r="D157" s="184">
        <f t="shared" ref="D157:AA157" si="500">(C66+C150+D94-D66-D150)/(C66+C150+D94-D150)</f>
        <v>0.50833385930004771</v>
      </c>
      <c r="E157" s="185">
        <f t="shared" si="500"/>
        <v>0.48844564303899474</v>
      </c>
      <c r="F157" s="185">
        <f t="shared" si="500"/>
        <v>0.47172473383620184</v>
      </c>
      <c r="G157" s="185">
        <f t="shared" si="500"/>
        <v>0.51905484024697013</v>
      </c>
      <c r="H157" s="186">
        <f t="shared" si="500"/>
        <v>0.54236372819462586</v>
      </c>
      <c r="I157" s="185">
        <f t="shared" si="500"/>
        <v>0.52378974332454564</v>
      </c>
      <c r="J157" s="186">
        <f t="shared" si="500"/>
        <v>0.50431756682942308</v>
      </c>
      <c r="K157" s="185">
        <f t="shared" si="500"/>
        <v>0.42353220876551917</v>
      </c>
      <c r="L157" s="187">
        <f t="shared" si="500"/>
        <v>0.47197772241997021</v>
      </c>
      <c r="M157" s="186">
        <f t="shared" si="500"/>
        <v>0.52798482272454106</v>
      </c>
      <c r="N157" s="186">
        <f t="shared" si="500"/>
        <v>0.48255149920616758</v>
      </c>
      <c r="O157" s="186">
        <f t="shared" si="500"/>
        <v>0.46277878057248784</v>
      </c>
      <c r="P157" s="186">
        <f t="shared" si="500"/>
        <v>0.44683091305740175</v>
      </c>
      <c r="Q157" s="186">
        <f t="shared" si="500"/>
        <v>0.41958139580149129</v>
      </c>
      <c r="R157" s="186">
        <f t="shared" si="500"/>
        <v>0.41099957193116304</v>
      </c>
      <c r="S157" s="186">
        <f t="shared" si="500"/>
        <v>0.45010647658336489</v>
      </c>
      <c r="T157" s="186">
        <f t="shared" si="500"/>
        <v>0.47179039678237877</v>
      </c>
      <c r="U157" s="186">
        <f t="shared" si="500"/>
        <v>0.44183112916040673</v>
      </c>
      <c r="V157" s="186">
        <f t="shared" si="500"/>
        <v>0.37241314028959871</v>
      </c>
      <c r="W157" s="186">
        <f t="shared" si="500"/>
        <v>0.40823309520465401</v>
      </c>
      <c r="X157" s="187">
        <f t="shared" si="500"/>
        <v>0.37335596732146065</v>
      </c>
      <c r="Y157" s="186">
        <f t="shared" si="500"/>
        <v>0.38800719427594715</v>
      </c>
      <c r="Z157" s="186">
        <f t="shared" si="500"/>
        <v>0.38711047596755832</v>
      </c>
      <c r="AA157" s="186">
        <f t="shared" si="500"/>
        <v>0.43288665155272704</v>
      </c>
      <c r="AB157" s="186">
        <f t="shared" ref="AB157:AV162" si="501">(AA66+AA150+AB94-AB66-AB150)/(AA66+AA150+AB94-AB150)</f>
        <v>0.34501627213560582</v>
      </c>
      <c r="AC157" s="186">
        <f t="shared" si="501"/>
        <v>0.36042310089458979</v>
      </c>
      <c r="AD157" s="186">
        <f t="shared" si="501"/>
        <v>0.37303430646889024</v>
      </c>
      <c r="AE157" s="186">
        <f t="shared" si="501"/>
        <v>0.42294102796806937</v>
      </c>
      <c r="AF157" s="186">
        <f t="shared" si="501"/>
        <v>0.4587465675574352</v>
      </c>
      <c r="AG157" s="186">
        <f t="shared" si="501"/>
        <v>0.44867578072727055</v>
      </c>
      <c r="AH157" s="186">
        <f t="shared" si="501"/>
        <v>0.43422824466082177</v>
      </c>
      <c r="AI157" s="186">
        <f t="shared" ref="AI157:AV157" si="502">(AH66+AH150+AI94-AI66-AI150)/(AH66+AH150+AI94-AI150)</f>
        <v>0.35721990978955126</v>
      </c>
      <c r="AJ157" s="186">
        <f t="shared" si="502"/>
        <v>0.42645159487165507</v>
      </c>
      <c r="AK157" s="186">
        <f t="shared" si="502"/>
        <v>0.42615789145143851</v>
      </c>
      <c r="AL157" s="186">
        <f t="shared" si="502"/>
        <v>0.43768798515766782</v>
      </c>
      <c r="AM157" s="186">
        <f t="shared" si="502"/>
        <v>0.46552543130867435</v>
      </c>
      <c r="AN157" s="186">
        <f t="shared" si="502"/>
        <v>0.43269733505078101</v>
      </c>
      <c r="AO157" s="186">
        <f t="shared" si="502"/>
        <v>0.4047015770130622</v>
      </c>
      <c r="AP157" s="186">
        <f t="shared" si="502"/>
        <v>0.43726070319029858</v>
      </c>
      <c r="AQ157" s="186">
        <f t="shared" si="502"/>
        <v>0.43080986837093049</v>
      </c>
      <c r="AR157" s="186">
        <f t="shared" si="502"/>
        <v>0.5271279520606551</v>
      </c>
      <c r="AS157" s="186">
        <f t="shared" si="502"/>
        <v>0.48863546295665117</v>
      </c>
      <c r="AT157" s="186">
        <f t="shared" si="502"/>
        <v>0.47116319583306232</v>
      </c>
      <c r="AU157" s="186">
        <f t="shared" si="502"/>
        <v>3.4104574019889096E-2</v>
      </c>
      <c r="AV157" s="186">
        <f t="shared" si="502"/>
        <v>-0.17155998614902396</v>
      </c>
      <c r="AW157" s="112"/>
      <c r="AX157" s="186">
        <f t="shared" ref="AX157:BG162" si="503">P157-D157</f>
        <v>-6.1502946242645962E-2</v>
      </c>
      <c r="AY157" s="186">
        <f t="shared" si="503"/>
        <v>-6.8864247237503451E-2</v>
      </c>
      <c r="AZ157" s="186">
        <f t="shared" si="503"/>
        <v>-6.0725161905038794E-2</v>
      </c>
      <c r="BA157" s="186">
        <f t="shared" si="503"/>
        <v>-6.8948363663605239E-2</v>
      </c>
      <c r="BB157" s="186">
        <f t="shared" si="503"/>
        <v>-7.0573331412247087E-2</v>
      </c>
      <c r="BC157" s="186">
        <f t="shared" si="503"/>
        <v>-8.195861416413891E-2</v>
      </c>
      <c r="BD157" s="186">
        <f t="shared" si="503"/>
        <v>-0.13190442653982437</v>
      </c>
      <c r="BE157" s="186">
        <f t="shared" si="503"/>
        <v>-1.5299113560865163E-2</v>
      </c>
      <c r="BF157" s="186">
        <f t="shared" si="503"/>
        <v>-9.8621755098509567E-2</v>
      </c>
      <c r="BG157" s="186">
        <f t="shared" si="503"/>
        <v>-0.1399776284485939</v>
      </c>
      <c r="BH157" s="186">
        <f t="shared" ref="BH157:BQ162" si="504">Z157-N157</f>
        <v>-9.5441023238609257E-2</v>
      </c>
      <c r="BI157" s="186">
        <f t="shared" si="504"/>
        <v>-2.9892129019760794E-2</v>
      </c>
      <c r="BJ157" s="186">
        <f t="shared" si="504"/>
        <v>-0.10181464092179593</v>
      </c>
      <c r="BK157" s="186">
        <f t="shared" si="504"/>
        <v>-5.9158294906901498E-2</v>
      </c>
      <c r="BL157" s="259">
        <f t="shared" si="504"/>
        <v>-3.7965265462272801E-2</v>
      </c>
      <c r="BM157" s="259">
        <f t="shared" si="504"/>
        <v>-2.7165448615295518E-2</v>
      </c>
      <c r="BN157" s="259">
        <f t="shared" si="504"/>
        <v>-1.3043829224943571E-2</v>
      </c>
      <c r="BO157" s="259">
        <f t="shared" si="504"/>
        <v>6.844651566863813E-3</v>
      </c>
      <c r="BP157" s="287">
        <f t="shared" si="504"/>
        <v>6.1815104371223062E-2</v>
      </c>
      <c r="BQ157" s="289">
        <f t="shared" si="504"/>
        <v>-5.1013185415102746E-2</v>
      </c>
      <c r="BR157" s="289">
        <f t="shared" ref="BR157:CD162" si="505">AJ157-X157</f>
        <v>5.3095627550194424E-2</v>
      </c>
      <c r="BS157" s="289">
        <f t="shared" si="505"/>
        <v>3.8150697175491355E-2</v>
      </c>
      <c r="BT157" s="289">
        <f t="shared" si="505"/>
        <v>5.0577509190109504E-2</v>
      </c>
      <c r="BU157" s="289">
        <f t="shared" si="505"/>
        <v>3.2638779755947311E-2</v>
      </c>
      <c r="BV157" s="289">
        <f t="shared" si="505"/>
        <v>8.768106291517519E-2</v>
      </c>
      <c r="BW157" s="289">
        <f t="shared" si="505"/>
        <v>4.427847611847241E-2</v>
      </c>
      <c r="BX157" s="289">
        <f t="shared" si="505"/>
        <v>6.4226396721408341E-2</v>
      </c>
      <c r="BY157" s="289">
        <f t="shared" si="505"/>
        <v>7.8688404028611214E-3</v>
      </c>
      <c r="BZ157" s="289">
        <f t="shared" si="505"/>
        <v>6.83813845032199E-2</v>
      </c>
      <c r="CA157" s="289">
        <f t="shared" si="505"/>
        <v>3.9959682229380622E-2</v>
      </c>
      <c r="CB157" s="289">
        <f t="shared" si="505"/>
        <v>3.6934951172240549E-2</v>
      </c>
      <c r="CC157" s="289">
        <f t="shared" si="505"/>
        <v>-0.32311533576966217</v>
      </c>
      <c r="CD157" s="289">
        <f t="shared" si="505"/>
        <v>-0.59801158102067897</v>
      </c>
      <c r="CE157" s="349"/>
      <c r="CF157" s="64">
        <f>IF(ISERROR(GETPIVOTDATA("VALUE",'CRS WK pvt'!$I$2,"DT_FILE",CF$8,"CD_CO",CF$6,"TRIM_CAT",TRIM(B157),"TRIM_LINE",A156))=TRUE,0,GETPIVOTDATA("VALUE",'CRS WK pvt'!$I$2,"DT_FILE",CF$8,"CD_CO",CF$6,"TRIM_CAT",TRIM(B157),"TRIM_LINE",A156))</f>
        <v>0</v>
      </c>
    </row>
    <row r="158" spans="1:84" s="59" customFormat="1" x14ac:dyDescent="0.3">
      <c r="A158" s="147"/>
      <c r="B158" s="60" t="s">
        <v>38</v>
      </c>
      <c r="C158" s="112"/>
      <c r="D158" s="185">
        <f t="shared" ref="D158:AA158" si="506">(C67+C151+D95-D67-D151)/(C67+C151+D95-D151)</f>
        <v>0.16964694494341612</v>
      </c>
      <c r="E158" s="185">
        <f t="shared" si="506"/>
        <v>0.15796110330007282</v>
      </c>
      <c r="F158" s="185">
        <f t="shared" si="506"/>
        <v>0.14863344575139331</v>
      </c>
      <c r="G158" s="185">
        <f t="shared" si="506"/>
        <v>0.15234430332129478</v>
      </c>
      <c r="H158" s="186">
        <f t="shared" si="506"/>
        <v>0.15809233715907064</v>
      </c>
      <c r="I158" s="185">
        <f t="shared" si="506"/>
        <v>0.15612602165117517</v>
      </c>
      <c r="J158" s="186">
        <f t="shared" si="506"/>
        <v>0.16024806450659043</v>
      </c>
      <c r="K158" s="185">
        <f t="shared" si="506"/>
        <v>0.11720664528128168</v>
      </c>
      <c r="L158" s="187">
        <f t="shared" si="506"/>
        <v>0.13259983328284422</v>
      </c>
      <c r="M158" s="186">
        <f t="shared" si="506"/>
        <v>0.15336864960550226</v>
      </c>
      <c r="N158" s="186">
        <f t="shared" si="506"/>
        <v>0.13550663080192921</v>
      </c>
      <c r="O158" s="186">
        <f t="shared" si="506"/>
        <v>0.13798706347785211</v>
      </c>
      <c r="P158" s="186">
        <f t="shared" si="506"/>
        <v>6.6743845583029413E-2</v>
      </c>
      <c r="Q158" s="186">
        <f t="shared" si="506"/>
        <v>0.14649002688010945</v>
      </c>
      <c r="R158" s="186">
        <f t="shared" si="506"/>
        <v>0.13414503084739013</v>
      </c>
      <c r="S158" s="186">
        <f t="shared" si="506"/>
        <v>6.9719029863303403E-2</v>
      </c>
      <c r="T158" s="186">
        <f t="shared" si="506"/>
        <v>0.14542189940273351</v>
      </c>
      <c r="U158" s="186">
        <f t="shared" si="506"/>
        <v>0.14760441353409698</v>
      </c>
      <c r="V158" s="186">
        <f t="shared" si="506"/>
        <v>0.16097462372325697</v>
      </c>
      <c r="W158" s="186">
        <f t="shared" si="506"/>
        <v>5.4606202917977804E-2</v>
      </c>
      <c r="X158" s="187">
        <f t="shared" si="506"/>
        <v>7.3181428548666105E-2</v>
      </c>
      <c r="Y158" s="186">
        <f t="shared" si="506"/>
        <v>0.11988544995235161</v>
      </c>
      <c r="Z158" s="186">
        <f t="shared" si="506"/>
        <v>6.6743472167424073E-2</v>
      </c>
      <c r="AA158" s="186">
        <f t="shared" si="506"/>
        <v>0.1122707310076218</v>
      </c>
      <c r="AB158" s="186">
        <f t="shared" si="501"/>
        <v>0.14187600142281931</v>
      </c>
      <c r="AC158" s="186">
        <f t="shared" si="501"/>
        <v>9.6407514976080286E-2</v>
      </c>
      <c r="AD158" s="186">
        <f t="shared" si="501"/>
        <v>0.10837138367992097</v>
      </c>
      <c r="AE158" s="186">
        <f t="shared" si="501"/>
        <v>9.5073808587442632E-2</v>
      </c>
      <c r="AF158" s="186">
        <f t="shared" si="501"/>
        <v>0.11779063355032048</v>
      </c>
      <c r="AG158" s="186">
        <f t="shared" si="501"/>
        <v>0.14421198230435026</v>
      </c>
      <c r="AH158" s="186">
        <f t="shared" si="501"/>
        <v>0.16847673528869886</v>
      </c>
      <c r="AI158" s="186">
        <f t="shared" si="501"/>
        <v>0.22296991069704664</v>
      </c>
      <c r="AJ158" s="186">
        <f t="shared" si="501"/>
        <v>-4.0729044421587951E-2</v>
      </c>
      <c r="AK158" s="186">
        <f t="shared" si="501"/>
        <v>0.14664566447667199</v>
      </c>
      <c r="AL158" s="186">
        <f t="shared" si="501"/>
        <v>0.13010566371903393</v>
      </c>
      <c r="AM158" s="186">
        <f t="shared" si="501"/>
        <v>0.11585227936029487</v>
      </c>
      <c r="AN158" s="186">
        <f t="shared" si="501"/>
        <v>3.9451423164717982E-2</v>
      </c>
      <c r="AO158" s="186">
        <f t="shared" si="501"/>
        <v>9.9150763679836704E-2</v>
      </c>
      <c r="AP158" s="186">
        <f t="shared" si="501"/>
        <v>0.14627984534447902</v>
      </c>
      <c r="AQ158" s="186">
        <f t="shared" si="501"/>
        <v>0.15524237490167189</v>
      </c>
      <c r="AR158" s="186">
        <f t="shared" si="501"/>
        <v>0.17793903677341874</v>
      </c>
      <c r="AS158" s="186">
        <f t="shared" si="501"/>
        <v>0.11710722144129529</v>
      </c>
      <c r="AT158" s="186">
        <f t="shared" si="501"/>
        <v>0.14203111091406409</v>
      </c>
      <c r="AU158" s="186">
        <f t="shared" si="501"/>
        <v>1.4991389098019928E-2</v>
      </c>
      <c r="AV158" s="186">
        <f t="shared" si="501"/>
        <v>3.788102191471316E-2</v>
      </c>
      <c r="AW158" s="112"/>
      <c r="AX158" s="186">
        <f t="shared" si="503"/>
        <v>-0.1029030993603867</v>
      </c>
      <c r="AY158" s="186">
        <f t="shared" si="503"/>
        <v>-1.1471076419963366E-2</v>
      </c>
      <c r="AZ158" s="186">
        <f t="shared" si="503"/>
        <v>-1.4488414904003183E-2</v>
      </c>
      <c r="BA158" s="186">
        <f t="shared" si="503"/>
        <v>-8.262527345799138E-2</v>
      </c>
      <c r="BB158" s="186">
        <f t="shared" si="503"/>
        <v>-1.2670437756337138E-2</v>
      </c>
      <c r="BC158" s="186">
        <f t="shared" si="503"/>
        <v>-8.5216081170781943E-3</v>
      </c>
      <c r="BD158" s="186">
        <f t="shared" si="503"/>
        <v>7.2655921666653356E-4</v>
      </c>
      <c r="BE158" s="186">
        <f t="shared" si="503"/>
        <v>-6.2600442363303865E-2</v>
      </c>
      <c r="BF158" s="186">
        <f t="shared" si="503"/>
        <v>-5.9418404734178115E-2</v>
      </c>
      <c r="BG158" s="186">
        <f t="shared" si="503"/>
        <v>-3.348319965315065E-2</v>
      </c>
      <c r="BH158" s="186">
        <f t="shared" si="504"/>
        <v>-6.8763158634505134E-2</v>
      </c>
      <c r="BI158" s="186">
        <f t="shared" si="504"/>
        <v>-2.5716332470230308E-2</v>
      </c>
      <c r="BJ158" s="186">
        <f t="shared" si="504"/>
        <v>7.5132155839789896E-2</v>
      </c>
      <c r="BK158" s="186">
        <f t="shared" si="504"/>
        <v>-5.0082511904029167E-2</v>
      </c>
      <c r="BL158" s="259">
        <f t="shared" si="504"/>
        <v>-2.577364716746916E-2</v>
      </c>
      <c r="BM158" s="259">
        <f t="shared" si="504"/>
        <v>2.5354778724139229E-2</v>
      </c>
      <c r="BN158" s="259">
        <f t="shared" si="504"/>
        <v>-2.7631265852413031E-2</v>
      </c>
      <c r="BO158" s="259">
        <f t="shared" si="504"/>
        <v>-3.392431229746723E-3</v>
      </c>
      <c r="BP158" s="287">
        <f t="shared" si="504"/>
        <v>7.5021115654418935E-3</v>
      </c>
      <c r="BQ158" s="289">
        <f t="shared" si="504"/>
        <v>0.16836370777906884</v>
      </c>
      <c r="BR158" s="289">
        <f t="shared" si="505"/>
        <v>-0.11391047297025406</v>
      </c>
      <c r="BS158" s="289">
        <f t="shared" si="505"/>
        <v>2.6760214524320383E-2</v>
      </c>
      <c r="BT158" s="289">
        <f t="shared" si="505"/>
        <v>6.3362191551609853E-2</v>
      </c>
      <c r="BU158" s="289">
        <f t="shared" si="505"/>
        <v>3.5815483526730613E-3</v>
      </c>
      <c r="BV158" s="289">
        <f t="shared" si="505"/>
        <v>-0.10242457825810133</v>
      </c>
      <c r="BW158" s="289">
        <f t="shared" si="505"/>
        <v>2.7432487037564179E-3</v>
      </c>
      <c r="BX158" s="289">
        <f t="shared" si="505"/>
        <v>3.7908461664558052E-2</v>
      </c>
      <c r="BY158" s="289">
        <f t="shared" si="505"/>
        <v>6.016856631422926E-2</v>
      </c>
      <c r="BZ158" s="289">
        <f t="shared" si="505"/>
        <v>6.0148403223098265E-2</v>
      </c>
      <c r="CA158" s="289">
        <f t="shared" si="505"/>
        <v>-2.7104760863054966E-2</v>
      </c>
      <c r="CB158" s="289">
        <f t="shared" si="505"/>
        <v>-2.6445624374634769E-2</v>
      </c>
      <c r="CC158" s="289">
        <f t="shared" si="505"/>
        <v>-0.20797852159902672</v>
      </c>
      <c r="CD158" s="289">
        <f t="shared" si="505"/>
        <v>7.8610066336301104E-2</v>
      </c>
      <c r="CE158" s="283"/>
      <c r="CF158" s="64">
        <f>IF(ISERROR(GETPIVOTDATA("VALUE",'CRS WK pvt'!$I$2,"DT_FILE",CF$8,"CD_CO",CF$6,"TRIM_CAT",TRIM(B158),"TRIM_LINE",A156))=TRUE,0,GETPIVOTDATA("VALUE",'CRS WK pvt'!$I$2,"DT_FILE",CF$8,"CD_CO",CF$6,"TRIM_CAT",TRIM(B158),"TRIM_LINE",A156))</f>
        <v>0</v>
      </c>
    </row>
    <row r="159" spans="1:84" s="59" customFormat="1" x14ac:dyDescent="0.3">
      <c r="A159" s="147"/>
      <c r="B159" s="60" t="s">
        <v>39</v>
      </c>
      <c r="C159" s="112"/>
      <c r="D159" s="185">
        <f t="shared" ref="D159:AA159" si="507">(C68+C152+D96-D68-D152)/(C68+C152+D96-D152)</f>
        <v>0.78614974426539397</v>
      </c>
      <c r="E159" s="185">
        <f t="shared" si="507"/>
        <v>0.81423396240345225</v>
      </c>
      <c r="F159" s="185">
        <f t="shared" si="507"/>
        <v>0.79251563294324057</v>
      </c>
      <c r="G159" s="185">
        <f t="shared" si="507"/>
        <v>0.80402139759511881</v>
      </c>
      <c r="H159" s="186">
        <f t="shared" si="507"/>
        <v>0.80337875881114551</v>
      </c>
      <c r="I159" s="185">
        <f t="shared" si="507"/>
        <v>0.79606860911024213</v>
      </c>
      <c r="J159" s="186">
        <f t="shared" si="507"/>
        <v>0.7993062522406823</v>
      </c>
      <c r="K159" s="185">
        <f t="shared" si="507"/>
        <v>0.73402703735626973</v>
      </c>
      <c r="L159" s="187">
        <f t="shared" si="507"/>
        <v>0.75397767158147699</v>
      </c>
      <c r="M159" s="186">
        <f t="shared" si="507"/>
        <v>0.80981538346930215</v>
      </c>
      <c r="N159" s="186">
        <f t="shared" si="507"/>
        <v>0.77767454602502839</v>
      </c>
      <c r="O159" s="186">
        <f t="shared" si="507"/>
        <v>0.75491020110147367</v>
      </c>
      <c r="P159" s="186">
        <f t="shared" si="507"/>
        <v>0.63614389462160736</v>
      </c>
      <c r="Q159" s="186">
        <f t="shared" si="507"/>
        <v>0.67082235779258481</v>
      </c>
      <c r="R159" s="186">
        <f t="shared" si="507"/>
        <v>0.64671500178752495</v>
      </c>
      <c r="S159" s="186">
        <f t="shared" si="507"/>
        <v>0.66533755909971382</v>
      </c>
      <c r="T159" s="186">
        <f t="shared" si="507"/>
        <v>0.68314973967820447</v>
      </c>
      <c r="U159" s="186">
        <f t="shared" si="507"/>
        <v>0.69822824861777122</v>
      </c>
      <c r="V159" s="186">
        <f t="shared" si="507"/>
        <v>0.70223389315181994</v>
      </c>
      <c r="W159" s="186">
        <f t="shared" si="507"/>
        <v>0.67256491304103072</v>
      </c>
      <c r="X159" s="187">
        <f t="shared" si="507"/>
        <v>0.64684279406888101</v>
      </c>
      <c r="Y159" s="186">
        <f t="shared" si="507"/>
        <v>0.64723758392948882</v>
      </c>
      <c r="Z159" s="186">
        <f t="shared" si="507"/>
        <v>0.65195824699315907</v>
      </c>
      <c r="AA159" s="186">
        <f t="shared" si="507"/>
        <v>0.72142970724079147</v>
      </c>
      <c r="AB159" s="186">
        <f t="shared" si="501"/>
        <v>0.66084515319945925</v>
      </c>
      <c r="AC159" s="186">
        <f t="shared" si="501"/>
        <v>0.65177768948838022</v>
      </c>
      <c r="AD159" s="186">
        <f t="shared" si="501"/>
        <v>0.65000051949030035</v>
      </c>
      <c r="AE159" s="186">
        <f t="shared" si="501"/>
        <v>0.69524152919642723</v>
      </c>
      <c r="AF159" s="186">
        <f t="shared" si="501"/>
        <v>0.67983522989415079</v>
      </c>
      <c r="AG159" s="186">
        <f t="shared" si="501"/>
        <v>0.66251228889013258</v>
      </c>
      <c r="AH159" s="186">
        <f t="shared" si="501"/>
        <v>0.6515586761686758</v>
      </c>
      <c r="AI159" s="186">
        <f t="shared" si="501"/>
        <v>0.6126628420772956</v>
      </c>
      <c r="AJ159" s="186">
        <f t="shared" si="501"/>
        <v>0.67110240579389957</v>
      </c>
      <c r="AK159" s="186">
        <f t="shared" si="501"/>
        <v>0.62961799730953505</v>
      </c>
      <c r="AL159" s="186">
        <f t="shared" si="501"/>
        <v>0.677334226429817</v>
      </c>
      <c r="AM159" s="186">
        <f t="shared" si="501"/>
        <v>0.70065960134755567</v>
      </c>
      <c r="AN159" s="186">
        <f t="shared" si="501"/>
        <v>0.66465951116795674</v>
      </c>
      <c r="AO159" s="186">
        <f t="shared" si="501"/>
        <v>0.6479730210022957</v>
      </c>
      <c r="AP159" s="186">
        <f t="shared" si="501"/>
        <v>0.65439485037175171</v>
      </c>
      <c r="AQ159" s="186">
        <f t="shared" si="501"/>
        <v>0.66101620536372696</v>
      </c>
      <c r="AR159" s="186">
        <f t="shared" si="501"/>
        <v>0.71589192100262178</v>
      </c>
      <c r="AS159" s="186">
        <f t="shared" si="501"/>
        <v>0.69201017257878539</v>
      </c>
      <c r="AT159" s="186">
        <f t="shared" si="501"/>
        <v>0.69168940415402447</v>
      </c>
      <c r="AU159" s="186">
        <f t="shared" si="501"/>
        <v>0.11749961896750409</v>
      </c>
      <c r="AV159" s="186">
        <f t="shared" si="501"/>
        <v>-4.2833795135462822E-2</v>
      </c>
      <c r="AW159" s="112"/>
      <c r="AX159" s="186">
        <f t="shared" si="503"/>
        <v>-0.1500058496437866</v>
      </c>
      <c r="AY159" s="186">
        <f t="shared" si="503"/>
        <v>-0.14341160461086744</v>
      </c>
      <c r="AZ159" s="186">
        <f t="shared" si="503"/>
        <v>-0.14580063115571562</v>
      </c>
      <c r="BA159" s="186">
        <f t="shared" si="503"/>
        <v>-0.138683838495405</v>
      </c>
      <c r="BB159" s="186">
        <f t="shared" si="503"/>
        <v>-0.12022901913294104</v>
      </c>
      <c r="BC159" s="186">
        <f t="shared" si="503"/>
        <v>-9.7840360492470912E-2</v>
      </c>
      <c r="BD159" s="186">
        <f t="shared" si="503"/>
        <v>-9.7072359088862359E-2</v>
      </c>
      <c r="BE159" s="186">
        <f t="shared" si="503"/>
        <v>-6.1462124315239008E-2</v>
      </c>
      <c r="BF159" s="186">
        <f t="shared" si="503"/>
        <v>-0.10713487751259598</v>
      </c>
      <c r="BG159" s="186">
        <f t="shared" si="503"/>
        <v>-0.16257779953981333</v>
      </c>
      <c r="BH159" s="186">
        <f t="shared" si="504"/>
        <v>-0.12571629903186932</v>
      </c>
      <c r="BI159" s="186">
        <f t="shared" si="504"/>
        <v>-3.3480493860682192E-2</v>
      </c>
      <c r="BJ159" s="186">
        <f t="shared" si="504"/>
        <v>2.4701258577851881E-2</v>
      </c>
      <c r="BK159" s="186">
        <f t="shared" si="504"/>
        <v>-1.9044668304204593E-2</v>
      </c>
      <c r="BL159" s="259">
        <f t="shared" si="504"/>
        <v>3.285517702775409E-3</v>
      </c>
      <c r="BM159" s="259">
        <f t="shared" si="504"/>
        <v>2.9903970096713417E-2</v>
      </c>
      <c r="BN159" s="259">
        <f t="shared" si="504"/>
        <v>-3.3145097840536764E-3</v>
      </c>
      <c r="BO159" s="259">
        <f t="shared" si="504"/>
        <v>-3.5715959727638635E-2</v>
      </c>
      <c r="BP159" s="287">
        <f t="shared" si="504"/>
        <v>-5.0675216983144145E-2</v>
      </c>
      <c r="BQ159" s="289">
        <f t="shared" si="504"/>
        <v>-5.9902070963735121E-2</v>
      </c>
      <c r="BR159" s="289">
        <f t="shared" si="505"/>
        <v>2.4259611725018559E-2</v>
      </c>
      <c r="BS159" s="289">
        <f t="shared" si="505"/>
        <v>-1.7619586619953775E-2</v>
      </c>
      <c r="BT159" s="289">
        <f t="shared" si="505"/>
        <v>2.5375979436657925E-2</v>
      </c>
      <c r="BU159" s="289">
        <f t="shared" si="505"/>
        <v>-2.0770105893235802E-2</v>
      </c>
      <c r="BV159" s="289">
        <f t="shared" si="505"/>
        <v>3.8143579684974949E-3</v>
      </c>
      <c r="BW159" s="289">
        <f t="shared" si="505"/>
        <v>-3.804668486084517E-3</v>
      </c>
      <c r="BX159" s="289">
        <f t="shared" si="505"/>
        <v>4.3943308814513582E-3</v>
      </c>
      <c r="BY159" s="289">
        <f t="shared" si="505"/>
        <v>-3.4225323832700272E-2</v>
      </c>
      <c r="BZ159" s="289">
        <f t="shared" si="505"/>
        <v>3.6056691108470984E-2</v>
      </c>
      <c r="CA159" s="289">
        <f t="shared" si="505"/>
        <v>2.9497883688652804E-2</v>
      </c>
      <c r="CB159" s="289">
        <f t="shared" si="505"/>
        <v>4.0130727985348669E-2</v>
      </c>
      <c r="CC159" s="289">
        <f t="shared" si="505"/>
        <v>-0.49516322310979149</v>
      </c>
      <c r="CD159" s="289">
        <f t="shared" si="505"/>
        <v>-0.71393620092936239</v>
      </c>
      <c r="CE159" s="283"/>
      <c r="CF159" s="64">
        <f>IF(ISERROR(GETPIVOTDATA("VALUE",'CRS WK pvt'!$I$2,"DT_FILE",CF$8,"CD_CO",CF$6,"TRIM_CAT",TRIM(B159),"TRIM_LINE",A156))=TRUE,0,GETPIVOTDATA("VALUE",'CRS WK pvt'!$I$2,"DT_FILE",CF$8,"CD_CO",CF$6,"TRIM_CAT",TRIM(B159),"TRIM_LINE",A156))</f>
        <v>0</v>
      </c>
    </row>
    <row r="160" spans="1:84" s="59" customFormat="1" x14ac:dyDescent="0.3">
      <c r="A160" s="147"/>
      <c r="B160" s="60" t="s">
        <v>40</v>
      </c>
      <c r="C160" s="112"/>
      <c r="D160" s="185">
        <f t="shared" ref="D160:AA160" si="508">(C69+C153+D97-D69-D153)/(C69+C153+D97-D153)</f>
        <v>0.83133147084208825</v>
      </c>
      <c r="E160" s="185">
        <f t="shared" si="508"/>
        <v>0.85655724191658988</v>
      </c>
      <c r="F160" s="185">
        <f t="shared" si="508"/>
        <v>0.8293378896821002</v>
      </c>
      <c r="G160" s="185">
        <f t="shared" si="508"/>
        <v>0.84054330431992463</v>
      </c>
      <c r="H160" s="186">
        <f t="shared" si="508"/>
        <v>0.83766601294117959</v>
      </c>
      <c r="I160" s="185">
        <f t="shared" si="508"/>
        <v>0.83624075064831471</v>
      </c>
      <c r="J160" s="186">
        <f t="shared" si="508"/>
        <v>0.82951589456217611</v>
      </c>
      <c r="K160" s="185">
        <f t="shared" si="508"/>
        <v>0.79381404379861731</v>
      </c>
      <c r="L160" s="187">
        <f t="shared" si="508"/>
        <v>0.78724035925305125</v>
      </c>
      <c r="M160" s="186">
        <f t="shared" si="508"/>
        <v>0.85206280582654104</v>
      </c>
      <c r="N160" s="186">
        <f t="shared" si="508"/>
        <v>0.82373606058347715</v>
      </c>
      <c r="O160" s="186">
        <f t="shared" si="508"/>
        <v>0.81061422215078127</v>
      </c>
      <c r="P160" s="186">
        <f t="shared" si="508"/>
        <v>0.68454730355128102</v>
      </c>
      <c r="Q160" s="186">
        <f t="shared" si="508"/>
        <v>0.73118418079300751</v>
      </c>
      <c r="R160" s="186">
        <f t="shared" si="508"/>
        <v>0.70364209074641615</v>
      </c>
      <c r="S160" s="186">
        <f t="shared" si="508"/>
        <v>0.7886438588463841</v>
      </c>
      <c r="T160" s="186">
        <f t="shared" si="508"/>
        <v>0.8051190335196956</v>
      </c>
      <c r="U160" s="186">
        <f t="shared" si="508"/>
        <v>0.79153096950841573</v>
      </c>
      <c r="V160" s="186">
        <f t="shared" si="508"/>
        <v>0.77930301432142635</v>
      </c>
      <c r="W160" s="186">
        <f t="shared" si="508"/>
        <v>0.78357989119887894</v>
      </c>
      <c r="X160" s="187">
        <f t="shared" si="508"/>
        <v>0.73980902855435182</v>
      </c>
      <c r="Y160" s="186">
        <f t="shared" si="508"/>
        <v>0.71789452422410316</v>
      </c>
      <c r="Z160" s="186">
        <f t="shared" si="508"/>
        <v>0.7213473987734943</v>
      </c>
      <c r="AA160" s="186">
        <f t="shared" si="508"/>
        <v>0.78265915647456419</v>
      </c>
      <c r="AB160" s="186">
        <f t="shared" si="501"/>
        <v>0.76440752983629678</v>
      </c>
      <c r="AC160" s="186">
        <f t="shared" si="501"/>
        <v>0.7483963037528425</v>
      </c>
      <c r="AD160" s="186">
        <f t="shared" si="501"/>
        <v>0.73787126142983783</v>
      </c>
      <c r="AE160" s="186">
        <f t="shared" si="501"/>
        <v>0.73073230431538605</v>
      </c>
      <c r="AF160" s="186">
        <f t="shared" si="501"/>
        <v>0.77183690585217168</v>
      </c>
      <c r="AG160" s="186">
        <f t="shared" si="501"/>
        <v>0.73901557574572774</v>
      </c>
      <c r="AH160" s="186">
        <f t="shared" si="501"/>
        <v>0.6865296926047243</v>
      </c>
      <c r="AI160" s="186">
        <f t="shared" si="501"/>
        <v>0.67343614138429175</v>
      </c>
      <c r="AJ160" s="186">
        <f t="shared" si="501"/>
        <v>0.69895864643561834</v>
      </c>
      <c r="AK160" s="186">
        <f t="shared" si="501"/>
        <v>0.66462349671252841</v>
      </c>
      <c r="AL160" s="186">
        <f t="shared" si="501"/>
        <v>0.72665709627354225</v>
      </c>
      <c r="AM160" s="186">
        <f t="shared" si="501"/>
        <v>0.76020995128511359</v>
      </c>
      <c r="AN160" s="186">
        <f t="shared" si="501"/>
        <v>0.75551218588747782</v>
      </c>
      <c r="AO160" s="186">
        <f t="shared" si="501"/>
        <v>0.72593856347887853</v>
      </c>
      <c r="AP160" s="186">
        <f t="shared" si="501"/>
        <v>0.72933915619622181</v>
      </c>
      <c r="AQ160" s="186">
        <f t="shared" si="501"/>
        <v>0.71928958811021848</v>
      </c>
      <c r="AR160" s="186">
        <f t="shared" si="501"/>
        <v>0.76159468706617761</v>
      </c>
      <c r="AS160" s="186">
        <f t="shared" si="501"/>
        <v>0.75315466713728085</v>
      </c>
      <c r="AT160" s="186">
        <f t="shared" si="501"/>
        <v>0.73567189938319755</v>
      </c>
      <c r="AU160" s="186">
        <f t="shared" si="501"/>
        <v>0.27562148040925605</v>
      </c>
      <c r="AV160" s="186">
        <f t="shared" si="501"/>
        <v>0.26443606748101678</v>
      </c>
      <c r="AW160" s="112"/>
      <c r="AX160" s="186">
        <f t="shared" si="503"/>
        <v>-0.14678416729080723</v>
      </c>
      <c r="AY160" s="186">
        <f t="shared" si="503"/>
        <v>-0.12537306112358237</v>
      </c>
      <c r="AZ160" s="186">
        <f t="shared" si="503"/>
        <v>-0.12569579893568406</v>
      </c>
      <c r="BA160" s="186">
        <f t="shared" si="503"/>
        <v>-5.1899445473540529E-2</v>
      </c>
      <c r="BB160" s="186">
        <f t="shared" si="503"/>
        <v>-3.254697942148399E-2</v>
      </c>
      <c r="BC160" s="186">
        <f t="shared" si="503"/>
        <v>-4.4709781139898985E-2</v>
      </c>
      <c r="BD160" s="186">
        <f t="shared" si="503"/>
        <v>-5.0212880240749769E-2</v>
      </c>
      <c r="BE160" s="186">
        <f t="shared" si="503"/>
        <v>-1.0234152599738366E-2</v>
      </c>
      <c r="BF160" s="186">
        <f t="shared" si="503"/>
        <v>-4.7431330698699425E-2</v>
      </c>
      <c r="BG160" s="186">
        <f t="shared" si="503"/>
        <v>-0.13416828160243788</v>
      </c>
      <c r="BH160" s="186">
        <f t="shared" si="504"/>
        <v>-0.10238866180998285</v>
      </c>
      <c r="BI160" s="186">
        <f t="shared" si="504"/>
        <v>-2.7955065676217083E-2</v>
      </c>
      <c r="BJ160" s="186">
        <f t="shared" si="504"/>
        <v>7.9860226285015767E-2</v>
      </c>
      <c r="BK160" s="186">
        <f t="shared" si="504"/>
        <v>1.7212122959834986E-2</v>
      </c>
      <c r="BL160" s="259">
        <f t="shared" si="504"/>
        <v>3.4229170683421684E-2</v>
      </c>
      <c r="BM160" s="259">
        <f t="shared" si="504"/>
        <v>-5.7911554530998055E-2</v>
      </c>
      <c r="BN160" s="259">
        <f t="shared" si="504"/>
        <v>-3.328212766752392E-2</v>
      </c>
      <c r="BO160" s="259">
        <f t="shared" si="504"/>
        <v>-5.251539376268799E-2</v>
      </c>
      <c r="BP160" s="287">
        <f t="shared" si="504"/>
        <v>-9.2773321716702051E-2</v>
      </c>
      <c r="BQ160" s="289">
        <f t="shared" si="504"/>
        <v>-0.11014374981458719</v>
      </c>
      <c r="BR160" s="289">
        <f t="shared" si="505"/>
        <v>-4.0850382118733486E-2</v>
      </c>
      <c r="BS160" s="289">
        <f t="shared" si="505"/>
        <v>-5.3271027511574753E-2</v>
      </c>
      <c r="BT160" s="289">
        <f t="shared" si="505"/>
        <v>5.3096975000479496E-3</v>
      </c>
      <c r="BU160" s="289">
        <f t="shared" si="505"/>
        <v>-2.2449205189450594E-2</v>
      </c>
      <c r="BV160" s="289">
        <f t="shared" si="505"/>
        <v>-8.8953439488189678E-3</v>
      </c>
      <c r="BW160" s="289">
        <f t="shared" si="505"/>
        <v>-2.2457740273963966E-2</v>
      </c>
      <c r="BX160" s="289">
        <f t="shared" si="505"/>
        <v>-8.5321052336160275E-3</v>
      </c>
      <c r="BY160" s="289">
        <f t="shared" si="505"/>
        <v>-1.1442716205167569E-2</v>
      </c>
      <c r="BZ160" s="289">
        <f t="shared" si="505"/>
        <v>-1.0242218785994073E-2</v>
      </c>
      <c r="CA160" s="289">
        <f t="shared" si="505"/>
        <v>1.4139091391553116E-2</v>
      </c>
      <c r="CB160" s="289">
        <f t="shared" si="505"/>
        <v>4.9142206778473252E-2</v>
      </c>
      <c r="CC160" s="289">
        <f t="shared" si="505"/>
        <v>-0.39781466097503571</v>
      </c>
      <c r="CD160" s="289">
        <f t="shared" si="505"/>
        <v>-0.43452257895460156</v>
      </c>
      <c r="CE160" s="283"/>
      <c r="CF160" s="64">
        <f>IF(ISERROR(GETPIVOTDATA("VALUE",'CRS WK pvt'!$I$2,"DT_FILE",CF$8,"CD_CO",CF$6,"TRIM_CAT",TRIM(B160),"TRIM_LINE",A156))=TRUE,0,GETPIVOTDATA("VALUE",'CRS WK pvt'!$I$2,"DT_FILE",CF$8,"CD_CO",CF$6,"TRIM_CAT",TRIM(B160),"TRIM_LINE",A156))</f>
        <v>0</v>
      </c>
    </row>
    <row r="161" spans="1:84" s="59" customFormat="1" x14ac:dyDescent="0.3">
      <c r="A161" s="147"/>
      <c r="B161" s="60" t="s">
        <v>41</v>
      </c>
      <c r="C161" s="112"/>
      <c r="D161" s="185">
        <f t="shared" ref="D161:AA161" si="509">(C70+C154+D98-D70-D154)/(C70+C154+D98-D154)</f>
        <v>0.85288789492434613</v>
      </c>
      <c r="E161" s="185">
        <f t="shared" si="509"/>
        <v>0.85922293142760109</v>
      </c>
      <c r="F161" s="185">
        <f t="shared" si="509"/>
        <v>0.83651896881154297</v>
      </c>
      <c r="G161" s="185">
        <f t="shared" si="509"/>
        <v>0.86192073187901386</v>
      </c>
      <c r="H161" s="186">
        <f t="shared" si="509"/>
        <v>0.84850253094815031</v>
      </c>
      <c r="I161" s="185">
        <f t="shared" si="509"/>
        <v>0.84358349188611859</v>
      </c>
      <c r="J161" s="186">
        <f t="shared" si="509"/>
        <v>0.87859965378669802</v>
      </c>
      <c r="K161" s="185">
        <f t="shared" si="509"/>
        <v>0.79942619476121513</v>
      </c>
      <c r="L161" s="187">
        <f t="shared" si="509"/>
        <v>0.83943597367875455</v>
      </c>
      <c r="M161" s="186">
        <f t="shared" si="509"/>
        <v>0.83939085313547823</v>
      </c>
      <c r="N161" s="186">
        <f t="shared" si="509"/>
        <v>0.80393213639382288</v>
      </c>
      <c r="O161" s="186">
        <f t="shared" si="509"/>
        <v>0.79749715048140346</v>
      </c>
      <c r="P161" s="186">
        <f t="shared" si="509"/>
        <v>0.75242218762138413</v>
      </c>
      <c r="Q161" s="186">
        <f t="shared" si="509"/>
        <v>0.72758485943767259</v>
      </c>
      <c r="R161" s="186">
        <f t="shared" si="509"/>
        <v>0.73802474539627738</v>
      </c>
      <c r="S161" s="186">
        <f t="shared" si="509"/>
        <v>0.75601795555316198</v>
      </c>
      <c r="T161" s="186">
        <f t="shared" si="509"/>
        <v>0.76777521555268369</v>
      </c>
      <c r="U161" s="186">
        <f t="shared" si="509"/>
        <v>0.79873440134244467</v>
      </c>
      <c r="V161" s="186">
        <f t="shared" si="509"/>
        <v>0.80825098944842</v>
      </c>
      <c r="W161" s="186">
        <f t="shared" si="509"/>
        <v>0.76742116889620038</v>
      </c>
      <c r="X161" s="187">
        <f t="shared" si="509"/>
        <v>0.7779523405480353</v>
      </c>
      <c r="Y161" s="186">
        <f t="shared" si="509"/>
        <v>0.72415308379264931</v>
      </c>
      <c r="Z161" s="186">
        <f t="shared" si="509"/>
        <v>0.76293443558901897</v>
      </c>
      <c r="AA161" s="186">
        <f t="shared" si="509"/>
        <v>0.83739959831138855</v>
      </c>
      <c r="AB161" s="186">
        <f t="shared" si="501"/>
        <v>0.77302193279690257</v>
      </c>
      <c r="AC161" s="186">
        <f t="shared" si="501"/>
        <v>0.79309002596056632</v>
      </c>
      <c r="AD161" s="186">
        <f t="shared" si="501"/>
        <v>0.77976946215799048</v>
      </c>
      <c r="AE161" s="186">
        <f t="shared" si="501"/>
        <v>0.76120066852517732</v>
      </c>
      <c r="AF161" s="186">
        <f t="shared" si="501"/>
        <v>0.81035232023112214</v>
      </c>
      <c r="AG161" s="186">
        <f t="shared" si="501"/>
        <v>0.79645528668249455</v>
      </c>
      <c r="AH161" s="186">
        <f t="shared" si="501"/>
        <v>0.68601800210107111</v>
      </c>
      <c r="AI161" s="186">
        <f t="shared" si="501"/>
        <v>0.69705089964909595</v>
      </c>
      <c r="AJ161" s="186">
        <f t="shared" si="501"/>
        <v>0.74785612338243457</v>
      </c>
      <c r="AK161" s="186">
        <f t="shared" si="501"/>
        <v>0.64567927941003078</v>
      </c>
      <c r="AL161" s="186">
        <f t="shared" si="501"/>
        <v>0.7256840485280619</v>
      </c>
      <c r="AM161" s="186">
        <f t="shared" si="501"/>
        <v>0.7515123658883005</v>
      </c>
      <c r="AN161" s="186">
        <f t="shared" si="501"/>
        <v>0.74438165392335853</v>
      </c>
      <c r="AO161" s="186">
        <f t="shared" si="501"/>
        <v>0.73253588401116398</v>
      </c>
      <c r="AP161" s="186">
        <f t="shared" si="501"/>
        <v>0.74920705014917588</v>
      </c>
      <c r="AQ161" s="186">
        <f t="shared" si="501"/>
        <v>0.70879693188262483</v>
      </c>
      <c r="AR161" s="186">
        <f t="shared" si="501"/>
        <v>0.77659368963560549</v>
      </c>
      <c r="AS161" s="186">
        <f t="shared" si="501"/>
        <v>0.75395690911734004</v>
      </c>
      <c r="AT161" s="186">
        <f t="shared" si="501"/>
        <v>0.75136991446620993</v>
      </c>
      <c r="AU161" s="186">
        <f t="shared" si="501"/>
        <v>0.1726208625679333</v>
      </c>
      <c r="AV161" s="186">
        <f t="shared" si="501"/>
        <v>9.5655249958940286E-2</v>
      </c>
      <c r="AW161" s="112"/>
      <c r="AX161" s="186">
        <f t="shared" si="503"/>
        <v>-0.100465707302962</v>
      </c>
      <c r="AY161" s="186">
        <f t="shared" si="503"/>
        <v>-0.1316380719899285</v>
      </c>
      <c r="AZ161" s="186">
        <f t="shared" si="503"/>
        <v>-9.8494223415265592E-2</v>
      </c>
      <c r="BA161" s="186">
        <f t="shared" si="503"/>
        <v>-0.10590277632585188</v>
      </c>
      <c r="BB161" s="186">
        <f t="shared" si="503"/>
        <v>-8.0727315395466626E-2</v>
      </c>
      <c r="BC161" s="186">
        <f t="shared" si="503"/>
        <v>-4.484909054367392E-2</v>
      </c>
      <c r="BD161" s="186">
        <f t="shared" si="503"/>
        <v>-7.0348664338278022E-2</v>
      </c>
      <c r="BE161" s="186">
        <f t="shared" si="503"/>
        <v>-3.2005025865014747E-2</v>
      </c>
      <c r="BF161" s="186">
        <f t="shared" si="503"/>
        <v>-6.1483633130719251E-2</v>
      </c>
      <c r="BG161" s="186">
        <f t="shared" si="503"/>
        <v>-0.11523776934282892</v>
      </c>
      <c r="BH161" s="186">
        <f t="shared" si="504"/>
        <v>-4.0997700804803916E-2</v>
      </c>
      <c r="BI161" s="186">
        <f t="shared" si="504"/>
        <v>3.9902447829985088E-2</v>
      </c>
      <c r="BJ161" s="186">
        <f t="shared" si="504"/>
        <v>2.0599745175518436E-2</v>
      </c>
      <c r="BK161" s="186">
        <f t="shared" si="504"/>
        <v>6.5505166522893732E-2</v>
      </c>
      <c r="BL161" s="259">
        <f t="shared" si="504"/>
        <v>4.1744716761713097E-2</v>
      </c>
      <c r="BM161" s="259">
        <f t="shared" si="504"/>
        <v>5.1827129720153353E-3</v>
      </c>
      <c r="BN161" s="259">
        <f t="shared" si="504"/>
        <v>4.2577104678438449E-2</v>
      </c>
      <c r="BO161" s="259">
        <f t="shared" si="504"/>
        <v>-2.2791146599501211E-3</v>
      </c>
      <c r="BP161" s="287">
        <f t="shared" si="504"/>
        <v>-0.12223298734734889</v>
      </c>
      <c r="BQ161" s="289">
        <f t="shared" si="504"/>
        <v>-7.0370269247104433E-2</v>
      </c>
      <c r="BR161" s="289">
        <f t="shared" si="505"/>
        <v>-3.0096217165600736E-2</v>
      </c>
      <c r="BS161" s="289">
        <f t="shared" si="505"/>
        <v>-7.8473804382618528E-2</v>
      </c>
      <c r="BT161" s="289">
        <f t="shared" si="505"/>
        <v>-3.7250387060957069E-2</v>
      </c>
      <c r="BU161" s="289">
        <f t="shared" si="505"/>
        <v>-8.5887232423088045E-2</v>
      </c>
      <c r="BV161" s="289">
        <f t="shared" si="505"/>
        <v>-2.8640278873544034E-2</v>
      </c>
      <c r="BW161" s="289">
        <f t="shared" si="505"/>
        <v>-6.055414194940234E-2</v>
      </c>
      <c r="BX161" s="289">
        <f t="shared" si="505"/>
        <v>-3.0562412008814599E-2</v>
      </c>
      <c r="BY161" s="289">
        <f t="shared" si="505"/>
        <v>-5.240373664255249E-2</v>
      </c>
      <c r="BZ161" s="289">
        <f t="shared" si="505"/>
        <v>-3.3758630595516648E-2</v>
      </c>
      <c r="CA161" s="289">
        <f t="shared" si="505"/>
        <v>-4.249837756515451E-2</v>
      </c>
      <c r="CB161" s="289">
        <f t="shared" si="505"/>
        <v>6.535191236513882E-2</v>
      </c>
      <c r="CC161" s="289">
        <f t="shared" si="505"/>
        <v>-0.52443003708116265</v>
      </c>
      <c r="CD161" s="289">
        <f t="shared" si="505"/>
        <v>-0.65220087342349431</v>
      </c>
      <c r="CE161" s="283"/>
      <c r="CF161" s="64">
        <f>IF(ISERROR(GETPIVOTDATA("VALUE",'CRS WK pvt'!$I$2,"DT_FILE",CF$8,"CD_CO",CF$6,"TRIM_CAT",TRIM(B161),"TRIM_LINE",A156))=TRUE,0,GETPIVOTDATA("VALUE",'CRS WK pvt'!$I$2,"DT_FILE",CF$8,"CD_CO",CF$6,"TRIM_CAT",TRIM(B161),"TRIM_LINE",A156))</f>
        <v>0</v>
      </c>
    </row>
    <row r="162" spans="1:84" s="73" customFormat="1" ht="15" thickBot="1" x14ac:dyDescent="0.35">
      <c r="A162" s="148"/>
      <c r="B162" s="113" t="s">
        <v>42</v>
      </c>
      <c r="C162" s="114"/>
      <c r="D162" s="188">
        <f t="shared" ref="D162:AA162" si="510">(C71+C155+D99-D71-D155)/(C71+C155+D99-D155)</f>
        <v>0.56443258813095887</v>
      </c>
      <c r="E162" s="188">
        <f t="shared" si="510"/>
        <v>0.56075971135964442</v>
      </c>
      <c r="F162" s="188">
        <f t="shared" si="510"/>
        <v>0.52863750219125083</v>
      </c>
      <c r="G162" s="188">
        <f t="shared" si="510"/>
        <v>0.57079279322973575</v>
      </c>
      <c r="H162" s="189">
        <f t="shared" si="510"/>
        <v>0.57877199787810185</v>
      </c>
      <c r="I162" s="188">
        <f t="shared" si="510"/>
        <v>0.56714890916693483</v>
      </c>
      <c r="J162" s="189">
        <f t="shared" si="510"/>
        <v>0.564204810050837</v>
      </c>
      <c r="K162" s="188">
        <f t="shared" si="510"/>
        <v>0.47795421049473225</v>
      </c>
      <c r="L162" s="190">
        <f t="shared" si="510"/>
        <v>0.51830681983226834</v>
      </c>
      <c r="M162" s="189">
        <f t="shared" si="510"/>
        <v>0.57332491548616915</v>
      </c>
      <c r="N162" s="189">
        <f t="shared" si="510"/>
        <v>0.52510581954441682</v>
      </c>
      <c r="O162" s="189">
        <f t="shared" si="510"/>
        <v>0.51572608828317668</v>
      </c>
      <c r="P162" s="189">
        <f t="shared" si="510"/>
        <v>0.46080392031655765</v>
      </c>
      <c r="Q162" s="189">
        <f t="shared" si="510"/>
        <v>0.46170336691635477</v>
      </c>
      <c r="R162" s="189">
        <f t="shared" si="510"/>
        <v>0.44958425417388936</v>
      </c>
      <c r="S162" s="189">
        <f t="shared" si="510"/>
        <v>0.47800592087811128</v>
      </c>
      <c r="T162" s="189">
        <f t="shared" si="510"/>
        <v>0.50715685503899854</v>
      </c>
      <c r="U162" s="189">
        <f t="shared" si="510"/>
        <v>0.49297572624286534</v>
      </c>
      <c r="V162" s="189">
        <f t="shared" si="510"/>
        <v>0.45862160589220602</v>
      </c>
      <c r="W162" s="189">
        <f t="shared" si="510"/>
        <v>0.45393147854248123</v>
      </c>
      <c r="X162" s="190">
        <f t="shared" si="510"/>
        <v>0.42327210993671677</v>
      </c>
      <c r="Y162" s="189">
        <f t="shared" si="510"/>
        <v>0.42411907420934808</v>
      </c>
      <c r="Z162" s="189">
        <f t="shared" si="510"/>
        <v>0.42612980699444042</v>
      </c>
      <c r="AA162" s="189">
        <f t="shared" si="510"/>
        <v>0.48474577461105889</v>
      </c>
      <c r="AB162" s="189">
        <f t="shared" si="501"/>
        <v>0.41334396934654272</v>
      </c>
      <c r="AC162" s="189">
        <f t="shared" si="501"/>
        <v>0.41438664813953491</v>
      </c>
      <c r="AD162" s="189">
        <f t="shared" si="501"/>
        <v>0.42225259068049642</v>
      </c>
      <c r="AE162" s="189">
        <f t="shared" si="501"/>
        <v>0.45167241573324829</v>
      </c>
      <c r="AF162" s="189">
        <f t="shared" si="501"/>
        <v>0.48548575907020375</v>
      </c>
      <c r="AG162" s="189">
        <f t="shared" si="501"/>
        <v>0.47546452050259513</v>
      </c>
      <c r="AH162" s="189">
        <f>(AG71+AG155+AH99-AH71-AH155)/(AG71+AG155+AH99-AH155)</f>
        <v>0.45654836867499049</v>
      </c>
      <c r="AI162" s="189">
        <f>(AH71+AH155+AI99-AI71-AI155)/(AH71+AH155+AI99-AI155)</f>
        <v>0.4296591953702843</v>
      </c>
      <c r="AJ162" s="189">
        <f t="shared" ref="AJ162:AV162" si="511">(AI71+AI155+AJ99-AJ71-AJ155)/(AI71+AI155+AJ99-AJ155)</f>
        <v>0.4467552376280885</v>
      </c>
      <c r="AK162" s="189">
        <f t="shared" si="511"/>
        <v>0.44622057579211449</v>
      </c>
      <c r="AL162" s="189">
        <f t="shared" si="511"/>
        <v>0.47967756696011643</v>
      </c>
      <c r="AM162" s="189">
        <f t="shared" si="511"/>
        <v>0.50360111948175279</v>
      </c>
      <c r="AN162" s="189">
        <f t="shared" si="511"/>
        <v>0.45913692054741223</v>
      </c>
      <c r="AO162" s="189">
        <f t="shared" si="511"/>
        <v>0.43846872241353263</v>
      </c>
      <c r="AP162" s="189">
        <f t="shared" si="511"/>
        <v>0.46741293410979035</v>
      </c>
      <c r="AQ162" s="189">
        <f t="shared" si="511"/>
        <v>0.46095013411815045</v>
      </c>
      <c r="AR162" s="189">
        <f t="shared" si="511"/>
        <v>0.54445359761383549</v>
      </c>
      <c r="AS162" s="189">
        <f t="shared" si="511"/>
        <v>0.51120411400584087</v>
      </c>
      <c r="AT162" s="189">
        <f t="shared" si="511"/>
        <v>0.50238241081862667</v>
      </c>
      <c r="AU162" s="189">
        <f t="shared" si="511"/>
        <v>6.1804834210602323E-2</v>
      </c>
      <c r="AV162" s="189">
        <f t="shared" si="511"/>
        <v>-5.1601421339450025E-2</v>
      </c>
      <c r="AW162" s="114"/>
      <c r="AX162" s="189">
        <f t="shared" si="503"/>
        <v>-0.10362866781440122</v>
      </c>
      <c r="AY162" s="189">
        <f t="shared" si="503"/>
        <v>-9.9056344443289646E-2</v>
      </c>
      <c r="AZ162" s="189">
        <f t="shared" si="503"/>
        <v>-7.9053248017361466E-2</v>
      </c>
      <c r="BA162" s="189">
        <f t="shared" si="503"/>
        <v>-9.2786872351624472E-2</v>
      </c>
      <c r="BB162" s="189">
        <f t="shared" si="503"/>
        <v>-7.1615142839103307E-2</v>
      </c>
      <c r="BC162" s="189">
        <f t="shared" si="503"/>
        <v>-7.4173182924069492E-2</v>
      </c>
      <c r="BD162" s="189">
        <f t="shared" si="503"/>
        <v>-0.10558320415863098</v>
      </c>
      <c r="BE162" s="189">
        <f t="shared" si="503"/>
        <v>-2.402273195225102E-2</v>
      </c>
      <c r="BF162" s="189">
        <f t="shared" si="503"/>
        <v>-9.5034709895551572E-2</v>
      </c>
      <c r="BG162" s="189">
        <f t="shared" si="503"/>
        <v>-0.14920584127682107</v>
      </c>
      <c r="BH162" s="189">
        <f t="shared" si="504"/>
        <v>-9.89760125499764E-2</v>
      </c>
      <c r="BI162" s="189">
        <f t="shared" si="504"/>
        <v>-3.0980313672117787E-2</v>
      </c>
      <c r="BJ162" s="189">
        <f t="shared" si="504"/>
        <v>-4.745995097001493E-2</v>
      </c>
      <c r="BK162" s="189">
        <f t="shared" si="504"/>
        <v>-4.7316718776819866E-2</v>
      </c>
      <c r="BL162" s="260">
        <f t="shared" si="504"/>
        <v>-2.7331663493392944E-2</v>
      </c>
      <c r="BM162" s="260">
        <f t="shared" si="504"/>
        <v>-2.633350514486299E-2</v>
      </c>
      <c r="BN162" s="260">
        <f t="shared" si="504"/>
        <v>-2.1671095968794796E-2</v>
      </c>
      <c r="BO162" s="260">
        <f t="shared" si="504"/>
        <v>-1.7511205740270208E-2</v>
      </c>
      <c r="BP162" s="288">
        <f t="shared" si="504"/>
        <v>-2.0732372172155289E-3</v>
      </c>
      <c r="BQ162" s="290">
        <f t="shared" si="504"/>
        <v>-2.4272283172196929E-2</v>
      </c>
      <c r="BR162" s="290">
        <f t="shared" si="505"/>
        <v>2.348312769137173E-2</v>
      </c>
      <c r="BS162" s="290">
        <f t="shared" si="505"/>
        <v>2.2101501582766414E-2</v>
      </c>
      <c r="BT162" s="290">
        <f t="shared" si="505"/>
        <v>5.3547759965676012E-2</v>
      </c>
      <c r="BU162" s="290">
        <f t="shared" si="505"/>
        <v>1.8855344870693902E-2</v>
      </c>
      <c r="BV162" s="290">
        <f t="shared" si="505"/>
        <v>4.5792951200869514E-2</v>
      </c>
      <c r="BW162" s="290">
        <f t="shared" si="505"/>
        <v>2.4082074273997722E-2</v>
      </c>
      <c r="BX162" s="290">
        <f t="shared" si="505"/>
        <v>4.5160343429293925E-2</v>
      </c>
      <c r="BY162" s="290">
        <f t="shared" si="505"/>
        <v>9.2777183849021561E-3</v>
      </c>
      <c r="BZ162" s="290">
        <f t="shared" si="505"/>
        <v>5.8967838543631745E-2</v>
      </c>
      <c r="CA162" s="290">
        <f t="shared" si="505"/>
        <v>3.5739593503245737E-2</v>
      </c>
      <c r="CB162" s="290">
        <f t="shared" si="505"/>
        <v>4.5834042143636178E-2</v>
      </c>
      <c r="CC162" s="290">
        <f t="shared" si="505"/>
        <v>-0.36785436115968195</v>
      </c>
      <c r="CD162" s="290">
        <f t="shared" si="505"/>
        <v>-0.4983566589675385</v>
      </c>
      <c r="CE162" s="284"/>
      <c r="CF162" s="116">
        <f t="shared" ref="CF162" si="512">SUM(CF157:CF161)</f>
        <v>0</v>
      </c>
    </row>
    <row r="163" spans="1:84" ht="15" thickTop="1" x14ac:dyDescent="0.3">
      <c r="A163" s="147"/>
    </row>
    <row r="164" spans="1:84" x14ac:dyDescent="0.3">
      <c r="B164" s="1" t="s">
        <v>24</v>
      </c>
    </row>
    <row r="165" spans="1:84" x14ac:dyDescent="0.3">
      <c r="B165" s="31" t="s">
        <v>341</v>
      </c>
    </row>
    <row r="166" spans="1:84" x14ac:dyDescent="0.3">
      <c r="B166" s="2" t="s">
        <v>316</v>
      </c>
    </row>
    <row r="168" spans="1:84" x14ac:dyDescent="0.3">
      <c r="B168" s="32" t="s">
        <v>23</v>
      </c>
    </row>
    <row r="169" spans="1:84" x14ac:dyDescent="0.3">
      <c r="B169" s="2" t="s">
        <v>25</v>
      </c>
    </row>
    <row r="170" spans="1:84" x14ac:dyDescent="0.3">
      <c r="B170" s="2" t="s">
        <v>26</v>
      </c>
    </row>
    <row r="171" spans="1:84" x14ac:dyDescent="0.3">
      <c r="B171" s="2" t="s">
        <v>27</v>
      </c>
    </row>
    <row r="172" spans="1:84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D7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F172"/>
  <sheetViews>
    <sheetView zoomScale="99" zoomScaleNormal="99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81" width="13.77734375" style="2" customWidth="1"/>
    <col min="82" max="82" width="17.109375" style="2" customWidth="1"/>
    <col min="83" max="83" width="4.109375" style="282" customWidth="1"/>
    <col min="84" max="84" width="13.77734375" style="2" hidden="1" customWidth="1"/>
    <col min="85" max="16384" width="9.21875" style="2"/>
  </cols>
  <sheetData>
    <row r="1" spans="1:84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</row>
    <row r="2" spans="1:84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F2" s="8"/>
    </row>
    <row r="3" spans="1:8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F3" s="11"/>
    </row>
    <row r="4" spans="1:84" ht="27.6" customHeight="1" x14ac:dyDescent="0.3">
      <c r="B4" s="4" t="s">
        <v>1</v>
      </c>
      <c r="C4" s="13" t="s">
        <v>679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F4" s="11"/>
    </row>
    <row r="5" spans="1:84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F5" s="11"/>
    </row>
    <row r="6" spans="1:8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F6" s="23">
        <v>4</v>
      </c>
    </row>
    <row r="7" spans="1:84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60"/>
      <c r="CE7" s="331"/>
      <c r="CF7" s="280" t="s">
        <v>97</v>
      </c>
    </row>
    <row r="8" spans="1:84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678</v>
      </c>
      <c r="CD8" s="347" t="s">
        <v>680</v>
      </c>
      <c r="CE8" s="348"/>
      <c r="CF8" s="281">
        <v>44933</v>
      </c>
    </row>
    <row r="9" spans="1:84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57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349"/>
      <c r="CF9" s="57"/>
    </row>
    <row r="10" spans="1:84" s="59" customFormat="1" x14ac:dyDescent="0.3">
      <c r="A10" s="147"/>
      <c r="B10" s="60" t="s">
        <v>37</v>
      </c>
      <c r="C10" s="61">
        <v>11636</v>
      </c>
      <c r="D10" s="62">
        <v>11648</v>
      </c>
      <c r="E10" s="62">
        <v>11670</v>
      </c>
      <c r="F10" s="62">
        <v>11695</v>
      </c>
      <c r="G10" s="62">
        <v>11726</v>
      </c>
      <c r="H10" s="62">
        <v>11731</v>
      </c>
      <c r="I10" s="62">
        <v>11755</v>
      </c>
      <c r="J10" s="62">
        <v>11755</v>
      </c>
      <c r="K10" s="62">
        <v>11807</v>
      </c>
      <c r="L10" s="63">
        <v>11862</v>
      </c>
      <c r="M10" s="62">
        <v>11887</v>
      </c>
      <c r="N10" s="62">
        <v>11929</v>
      </c>
      <c r="O10" s="62">
        <v>11951</v>
      </c>
      <c r="P10" s="62">
        <v>11949</v>
      </c>
      <c r="Q10" s="62">
        <v>11982</v>
      </c>
      <c r="R10" s="62">
        <v>11997</v>
      </c>
      <c r="S10" s="62">
        <v>12010</v>
      </c>
      <c r="T10" s="62">
        <v>12002</v>
      </c>
      <c r="U10" s="198">
        <v>11988</v>
      </c>
      <c r="V10" s="198">
        <v>11985</v>
      </c>
      <c r="W10" s="198">
        <v>11983</v>
      </c>
      <c r="X10" s="63">
        <v>11954</v>
      </c>
      <c r="Y10" s="198">
        <v>11938</v>
      </c>
      <c r="Z10" s="198">
        <v>11963</v>
      </c>
      <c r="AA10" s="198">
        <v>11969</v>
      </c>
      <c r="AB10" s="198">
        <v>11965</v>
      </c>
      <c r="AC10" s="198">
        <v>11957</v>
      </c>
      <c r="AD10" s="198">
        <v>11949</v>
      </c>
      <c r="AE10" s="198">
        <v>11957</v>
      </c>
      <c r="AF10" s="198">
        <v>11985</v>
      </c>
      <c r="AG10" s="198">
        <v>11951</v>
      </c>
      <c r="AH10" s="198">
        <v>11954</v>
      </c>
      <c r="AI10" s="198">
        <v>11964</v>
      </c>
      <c r="AJ10" s="63">
        <v>11956</v>
      </c>
      <c r="AK10" s="211">
        <v>11974</v>
      </c>
      <c r="AL10" s="211">
        <v>11971</v>
      </c>
      <c r="AM10" s="211">
        <v>11974</v>
      </c>
      <c r="AN10" s="211">
        <v>11982</v>
      </c>
      <c r="AO10" s="211">
        <v>12001</v>
      </c>
      <c r="AP10" s="211">
        <v>12020</v>
      </c>
      <c r="AQ10" s="64">
        <v>12052</v>
      </c>
      <c r="AR10" s="211">
        <v>12034</v>
      </c>
      <c r="AS10" s="211">
        <v>12026</v>
      </c>
      <c r="AT10" s="211">
        <v>12052</v>
      </c>
      <c r="AU10" s="211">
        <v>12047</v>
      </c>
      <c r="AV10" s="107">
        <v>12059</v>
      </c>
      <c r="AW10" s="64">
        <f t="shared" ref="AW10:BF14" si="0">O10-C10</f>
        <v>315</v>
      </c>
      <c r="AX10" s="65">
        <f t="shared" si="0"/>
        <v>301</v>
      </c>
      <c r="AY10" s="65">
        <f t="shared" si="0"/>
        <v>312</v>
      </c>
      <c r="AZ10" s="65">
        <f t="shared" si="0"/>
        <v>302</v>
      </c>
      <c r="BA10" s="65">
        <f t="shared" si="0"/>
        <v>284</v>
      </c>
      <c r="BB10" s="65">
        <f t="shared" si="0"/>
        <v>271</v>
      </c>
      <c r="BC10" s="65">
        <f t="shared" si="0"/>
        <v>233</v>
      </c>
      <c r="BD10" s="65">
        <f t="shared" si="0"/>
        <v>230</v>
      </c>
      <c r="BE10" s="65">
        <f t="shared" si="0"/>
        <v>176</v>
      </c>
      <c r="BF10" s="65">
        <f t="shared" si="0"/>
        <v>92</v>
      </c>
      <c r="BG10" s="65">
        <f t="shared" ref="BG10:BP14" si="1">Y10-M10</f>
        <v>51</v>
      </c>
      <c r="BH10" s="65">
        <f t="shared" si="1"/>
        <v>34</v>
      </c>
      <c r="BI10" s="65">
        <f t="shared" si="1"/>
        <v>18</v>
      </c>
      <c r="BJ10" s="65">
        <f t="shared" si="1"/>
        <v>16</v>
      </c>
      <c r="BK10" s="65">
        <f t="shared" si="1"/>
        <v>-25</v>
      </c>
      <c r="BL10" s="241">
        <f t="shared" si="1"/>
        <v>-48</v>
      </c>
      <c r="BM10" s="241">
        <f t="shared" si="1"/>
        <v>-53</v>
      </c>
      <c r="BN10" s="241">
        <f t="shared" si="1"/>
        <v>-17</v>
      </c>
      <c r="BO10" s="267">
        <f t="shared" si="1"/>
        <v>-37</v>
      </c>
      <c r="BP10" s="267">
        <f t="shared" si="1"/>
        <v>-31</v>
      </c>
      <c r="BQ10" s="267">
        <f t="shared" ref="BQ10:CD14" si="2">AI10-W10</f>
        <v>-19</v>
      </c>
      <c r="BR10" s="267">
        <f t="shared" si="2"/>
        <v>2</v>
      </c>
      <c r="BS10" s="267">
        <f t="shared" si="2"/>
        <v>36</v>
      </c>
      <c r="BT10" s="267">
        <f t="shared" si="2"/>
        <v>8</v>
      </c>
      <c r="BU10" s="267">
        <f t="shared" si="2"/>
        <v>5</v>
      </c>
      <c r="BV10" s="267">
        <f t="shared" si="2"/>
        <v>17</v>
      </c>
      <c r="BW10" s="267">
        <f t="shared" si="2"/>
        <v>44</v>
      </c>
      <c r="BX10" s="267">
        <f t="shared" si="2"/>
        <v>71</v>
      </c>
      <c r="BY10" s="267">
        <f t="shared" si="2"/>
        <v>95</v>
      </c>
      <c r="BZ10" s="267">
        <f t="shared" si="2"/>
        <v>49</v>
      </c>
      <c r="CA10" s="267">
        <f t="shared" si="2"/>
        <v>75</v>
      </c>
      <c r="CB10" s="267">
        <f t="shared" si="2"/>
        <v>98</v>
      </c>
      <c r="CC10" s="267">
        <f t="shared" si="2"/>
        <v>83</v>
      </c>
      <c r="CD10" s="267">
        <f t="shared" si="2"/>
        <v>103</v>
      </c>
      <c r="CE10" s="349"/>
      <c r="CF10" s="64">
        <f>IF(ISERROR(GETPIVOTDATA("VALUE",'CSS WK pvt'!$I$2,"DT_FILE",CF$8,"CD_CO",CF$6,"TRIM_CAT",TRIM(B10),"TRIM_LINE",A9))=TRUE,0,GETPIVOTDATA("VALUE",'CSS WK pvt'!$I$2,"DT_FILE",CF$8,"CD_CO",CF$6,"TRIM_CAT",TRIM(B10),"TRIM_LINE",A9))</f>
        <v>12059</v>
      </c>
    </row>
    <row r="11" spans="1:84" s="59" customFormat="1" x14ac:dyDescent="0.3">
      <c r="A11" s="147"/>
      <c r="B11" s="60" t="s">
        <v>38</v>
      </c>
      <c r="C11" s="61">
        <v>134</v>
      </c>
      <c r="D11" s="62">
        <v>134</v>
      </c>
      <c r="E11" s="62">
        <v>134</v>
      </c>
      <c r="F11" s="62">
        <v>134</v>
      </c>
      <c r="G11" s="62">
        <v>134</v>
      </c>
      <c r="H11" s="62">
        <v>134</v>
      </c>
      <c r="I11" s="62">
        <v>135</v>
      </c>
      <c r="J11" s="62">
        <v>135</v>
      </c>
      <c r="K11" s="62">
        <v>136</v>
      </c>
      <c r="L11" s="63">
        <v>136</v>
      </c>
      <c r="M11" s="62">
        <v>136</v>
      </c>
      <c r="N11" s="62">
        <v>135</v>
      </c>
      <c r="O11" s="62">
        <v>135</v>
      </c>
      <c r="P11" s="62">
        <v>137</v>
      </c>
      <c r="Q11" s="62">
        <v>140</v>
      </c>
      <c r="R11" s="62">
        <v>142</v>
      </c>
      <c r="S11" s="62">
        <v>148</v>
      </c>
      <c r="T11" s="62">
        <v>151</v>
      </c>
      <c r="U11" s="198">
        <v>148</v>
      </c>
      <c r="V11" s="198">
        <v>138</v>
      </c>
      <c r="W11" s="198">
        <v>142</v>
      </c>
      <c r="X11" s="63">
        <v>154</v>
      </c>
      <c r="Y11" s="198">
        <v>156</v>
      </c>
      <c r="Z11" s="198">
        <v>162</v>
      </c>
      <c r="AA11" s="198">
        <v>165</v>
      </c>
      <c r="AB11" s="198">
        <v>178</v>
      </c>
      <c r="AC11" s="198">
        <v>180</v>
      </c>
      <c r="AD11" s="198">
        <v>179</v>
      </c>
      <c r="AE11" s="198">
        <v>178</v>
      </c>
      <c r="AF11" s="198">
        <v>176</v>
      </c>
      <c r="AG11" s="198">
        <v>169</v>
      </c>
      <c r="AH11" s="198">
        <v>159</v>
      </c>
      <c r="AI11" s="198">
        <v>153</v>
      </c>
      <c r="AJ11" s="63">
        <v>147</v>
      </c>
      <c r="AK11" s="211">
        <v>150</v>
      </c>
      <c r="AL11" s="211">
        <v>152</v>
      </c>
      <c r="AM11" s="211">
        <v>150</v>
      </c>
      <c r="AN11" s="211">
        <v>149</v>
      </c>
      <c r="AO11" s="211">
        <v>152</v>
      </c>
      <c r="AP11" s="211">
        <v>155</v>
      </c>
      <c r="AQ11" s="64">
        <v>147</v>
      </c>
      <c r="AR11" s="211">
        <v>144</v>
      </c>
      <c r="AS11" s="211">
        <v>151</v>
      </c>
      <c r="AT11" s="211">
        <v>149</v>
      </c>
      <c r="AU11" s="211">
        <v>145</v>
      </c>
      <c r="AV11" s="107">
        <v>138</v>
      </c>
      <c r="AW11" s="64">
        <f t="shared" si="0"/>
        <v>1</v>
      </c>
      <c r="AX11" s="65">
        <f t="shared" si="0"/>
        <v>3</v>
      </c>
      <c r="AY11" s="65">
        <f t="shared" si="0"/>
        <v>6</v>
      </c>
      <c r="AZ11" s="65">
        <f t="shared" si="0"/>
        <v>8</v>
      </c>
      <c r="BA11" s="65">
        <f t="shared" si="0"/>
        <v>14</v>
      </c>
      <c r="BB11" s="65">
        <f t="shared" si="0"/>
        <v>17</v>
      </c>
      <c r="BC11" s="65">
        <f t="shared" si="0"/>
        <v>13</v>
      </c>
      <c r="BD11" s="65">
        <f t="shared" si="0"/>
        <v>3</v>
      </c>
      <c r="BE11" s="65">
        <f t="shared" si="0"/>
        <v>6</v>
      </c>
      <c r="BF11" s="65">
        <f t="shared" si="0"/>
        <v>18</v>
      </c>
      <c r="BG11" s="65">
        <f t="shared" si="1"/>
        <v>20</v>
      </c>
      <c r="BH11" s="65">
        <f t="shared" si="1"/>
        <v>27</v>
      </c>
      <c r="BI11" s="65">
        <f t="shared" si="1"/>
        <v>30</v>
      </c>
      <c r="BJ11" s="65">
        <f t="shared" si="1"/>
        <v>41</v>
      </c>
      <c r="BK11" s="65">
        <f t="shared" si="1"/>
        <v>40</v>
      </c>
      <c r="BL11" s="241">
        <f t="shared" si="1"/>
        <v>37</v>
      </c>
      <c r="BM11" s="241">
        <f t="shared" si="1"/>
        <v>30</v>
      </c>
      <c r="BN11" s="241">
        <f t="shared" si="1"/>
        <v>25</v>
      </c>
      <c r="BO11" s="267">
        <f t="shared" si="1"/>
        <v>21</v>
      </c>
      <c r="BP11" s="267">
        <f t="shared" si="1"/>
        <v>21</v>
      </c>
      <c r="BQ11" s="267">
        <f t="shared" si="2"/>
        <v>11</v>
      </c>
      <c r="BR11" s="267">
        <f t="shared" si="2"/>
        <v>-7</v>
      </c>
      <c r="BS11" s="267">
        <f t="shared" si="2"/>
        <v>-6</v>
      </c>
      <c r="BT11" s="267">
        <f t="shared" si="2"/>
        <v>-10</v>
      </c>
      <c r="BU11" s="267">
        <f t="shared" si="2"/>
        <v>-15</v>
      </c>
      <c r="BV11" s="267">
        <f t="shared" si="2"/>
        <v>-29</v>
      </c>
      <c r="BW11" s="267">
        <f t="shared" si="2"/>
        <v>-28</v>
      </c>
      <c r="BX11" s="267">
        <f t="shared" si="2"/>
        <v>-24</v>
      </c>
      <c r="BY11" s="267">
        <f t="shared" si="2"/>
        <v>-31</v>
      </c>
      <c r="BZ11" s="267">
        <f t="shared" si="2"/>
        <v>-32</v>
      </c>
      <c r="CA11" s="267">
        <f t="shared" si="2"/>
        <v>-18</v>
      </c>
      <c r="CB11" s="267">
        <f t="shared" si="2"/>
        <v>-10</v>
      </c>
      <c r="CC11" s="267">
        <f t="shared" si="2"/>
        <v>-8</v>
      </c>
      <c r="CD11" s="267">
        <f t="shared" si="2"/>
        <v>-9</v>
      </c>
      <c r="CE11" s="349"/>
      <c r="CF11" s="64">
        <f>IF(ISERROR(GETPIVOTDATA("VALUE",'CSS WK pvt'!$I$2,"DT_FILE",CF$8,"CD_CO",CF$6,"TRIM_CAT",TRIM(B11),"TRIM_LINE",A9))=TRUE,0,GETPIVOTDATA("VALUE",'CSS WK pvt'!$I$2,"DT_FILE",CF$8,"CD_CO",CF$6,"TRIM_CAT",TRIM(B11),"TRIM_LINE",A9))</f>
        <v>138</v>
      </c>
    </row>
    <row r="12" spans="1:84" s="59" customFormat="1" x14ac:dyDescent="0.3">
      <c r="A12" s="147"/>
      <c r="B12" s="60" t="s">
        <v>39</v>
      </c>
      <c r="C12" s="61">
        <v>1507</v>
      </c>
      <c r="D12" s="62">
        <v>1511</v>
      </c>
      <c r="E12" s="62">
        <v>1515</v>
      </c>
      <c r="F12" s="62">
        <v>1519</v>
      </c>
      <c r="G12" s="62">
        <v>1524</v>
      </c>
      <c r="H12" s="62">
        <v>1526</v>
      </c>
      <c r="I12" s="62">
        <v>1533</v>
      </c>
      <c r="J12" s="62">
        <v>1537</v>
      </c>
      <c r="K12" s="62">
        <v>1550</v>
      </c>
      <c r="L12" s="63">
        <v>1560</v>
      </c>
      <c r="M12" s="62">
        <v>1563</v>
      </c>
      <c r="N12" s="62">
        <v>1574</v>
      </c>
      <c r="O12" s="62">
        <v>1575</v>
      </c>
      <c r="P12" s="62">
        <v>1573</v>
      </c>
      <c r="Q12" s="62">
        <v>1583</v>
      </c>
      <c r="R12" s="62">
        <v>1586</v>
      </c>
      <c r="S12" s="62">
        <v>1589</v>
      </c>
      <c r="T12" s="62">
        <v>1584</v>
      </c>
      <c r="U12" s="198">
        <v>1583</v>
      </c>
      <c r="V12" s="198">
        <v>1585</v>
      </c>
      <c r="W12" s="198">
        <v>1590</v>
      </c>
      <c r="X12" s="63">
        <v>1591</v>
      </c>
      <c r="Y12" s="198">
        <v>1588</v>
      </c>
      <c r="Z12" s="198">
        <v>1591</v>
      </c>
      <c r="AA12" s="198">
        <v>1600</v>
      </c>
      <c r="AB12" s="198">
        <v>1596</v>
      </c>
      <c r="AC12" s="198">
        <v>1599</v>
      </c>
      <c r="AD12" s="198">
        <v>1605</v>
      </c>
      <c r="AE12" s="198">
        <v>1607</v>
      </c>
      <c r="AF12" s="198">
        <v>1607</v>
      </c>
      <c r="AG12" s="198">
        <v>1603</v>
      </c>
      <c r="AH12" s="198">
        <v>1602</v>
      </c>
      <c r="AI12" s="198">
        <v>1604</v>
      </c>
      <c r="AJ12" s="63">
        <v>1603</v>
      </c>
      <c r="AK12" s="211">
        <v>1604</v>
      </c>
      <c r="AL12" s="211">
        <v>1600</v>
      </c>
      <c r="AM12" s="211">
        <v>1604</v>
      </c>
      <c r="AN12" s="211">
        <v>1597</v>
      </c>
      <c r="AO12" s="211">
        <v>1597</v>
      </c>
      <c r="AP12" s="211">
        <v>1595</v>
      </c>
      <c r="AQ12" s="64">
        <v>1595</v>
      </c>
      <c r="AR12" s="211">
        <v>1596</v>
      </c>
      <c r="AS12" s="211">
        <v>1595</v>
      </c>
      <c r="AT12" s="211">
        <v>1601</v>
      </c>
      <c r="AU12" s="211">
        <v>1607</v>
      </c>
      <c r="AV12" s="107">
        <v>1600</v>
      </c>
      <c r="AW12" s="64">
        <f t="shared" si="0"/>
        <v>68</v>
      </c>
      <c r="AX12" s="65">
        <f t="shared" si="0"/>
        <v>62</v>
      </c>
      <c r="AY12" s="65">
        <f t="shared" si="0"/>
        <v>68</v>
      </c>
      <c r="AZ12" s="65">
        <f t="shared" si="0"/>
        <v>67</v>
      </c>
      <c r="BA12" s="65">
        <f t="shared" si="0"/>
        <v>65</v>
      </c>
      <c r="BB12" s="65">
        <f t="shared" si="0"/>
        <v>58</v>
      </c>
      <c r="BC12" s="65">
        <f t="shared" si="0"/>
        <v>50</v>
      </c>
      <c r="BD12" s="65">
        <f t="shared" si="0"/>
        <v>48</v>
      </c>
      <c r="BE12" s="65">
        <f t="shared" si="0"/>
        <v>40</v>
      </c>
      <c r="BF12" s="65">
        <f t="shared" si="0"/>
        <v>31</v>
      </c>
      <c r="BG12" s="65">
        <f t="shared" si="1"/>
        <v>25</v>
      </c>
      <c r="BH12" s="65">
        <f t="shared" si="1"/>
        <v>17</v>
      </c>
      <c r="BI12" s="65">
        <f t="shared" si="1"/>
        <v>25</v>
      </c>
      <c r="BJ12" s="65">
        <f t="shared" si="1"/>
        <v>23</v>
      </c>
      <c r="BK12" s="65">
        <f t="shared" si="1"/>
        <v>16</v>
      </c>
      <c r="BL12" s="241">
        <f t="shared" si="1"/>
        <v>19</v>
      </c>
      <c r="BM12" s="241">
        <f t="shared" si="1"/>
        <v>18</v>
      </c>
      <c r="BN12" s="241">
        <f t="shared" si="1"/>
        <v>23</v>
      </c>
      <c r="BO12" s="267">
        <f t="shared" si="1"/>
        <v>20</v>
      </c>
      <c r="BP12" s="267">
        <f t="shared" si="1"/>
        <v>17</v>
      </c>
      <c r="BQ12" s="267">
        <f t="shared" si="2"/>
        <v>14</v>
      </c>
      <c r="BR12" s="267">
        <f t="shared" si="2"/>
        <v>12</v>
      </c>
      <c r="BS12" s="267">
        <f t="shared" si="2"/>
        <v>16</v>
      </c>
      <c r="BT12" s="267">
        <f t="shared" si="2"/>
        <v>9</v>
      </c>
      <c r="BU12" s="267">
        <f t="shared" si="2"/>
        <v>4</v>
      </c>
      <c r="BV12" s="267">
        <f t="shared" si="2"/>
        <v>1</v>
      </c>
      <c r="BW12" s="267">
        <f t="shared" si="2"/>
        <v>-2</v>
      </c>
      <c r="BX12" s="267">
        <f t="shared" si="2"/>
        <v>-10</v>
      </c>
      <c r="BY12" s="267">
        <f t="shared" si="2"/>
        <v>-12</v>
      </c>
      <c r="BZ12" s="267">
        <f t="shared" si="2"/>
        <v>-11</v>
      </c>
      <c r="CA12" s="267">
        <f t="shared" si="2"/>
        <v>-8</v>
      </c>
      <c r="CB12" s="267">
        <f t="shared" si="2"/>
        <v>-1</v>
      </c>
      <c r="CC12" s="267">
        <f t="shared" si="2"/>
        <v>3</v>
      </c>
      <c r="CD12" s="267">
        <f t="shared" si="2"/>
        <v>-3</v>
      </c>
      <c r="CE12" s="349"/>
      <c r="CF12" s="64">
        <f>IF(ISERROR(GETPIVOTDATA("VALUE",'CSS WK pvt'!$I$2,"DT_FILE",CF$8,"CD_CO",CF$6,"TRIM_CAT",TRIM(B12),"TRIM_LINE",A9))=TRUE,0,GETPIVOTDATA("VALUE",'CSS WK pvt'!$I$2,"DT_FILE",CF$8,"CD_CO",CF$6,"TRIM_CAT",TRIM(B12),"TRIM_LINE",A9))</f>
        <v>1600</v>
      </c>
    </row>
    <row r="13" spans="1:84" s="59" customFormat="1" x14ac:dyDescent="0.3">
      <c r="A13" s="147"/>
      <c r="B13" s="60" t="s">
        <v>40</v>
      </c>
      <c r="C13" s="61">
        <v>78</v>
      </c>
      <c r="D13" s="62">
        <v>78</v>
      </c>
      <c r="E13" s="62">
        <v>78</v>
      </c>
      <c r="F13" s="62">
        <v>78</v>
      </c>
      <c r="G13" s="62">
        <v>78</v>
      </c>
      <c r="H13" s="62">
        <v>79</v>
      </c>
      <c r="I13" s="62">
        <v>79</v>
      </c>
      <c r="J13" s="62">
        <v>79</v>
      </c>
      <c r="K13" s="62">
        <v>79</v>
      </c>
      <c r="L13" s="63">
        <v>79</v>
      </c>
      <c r="M13" s="62">
        <v>79</v>
      </c>
      <c r="N13" s="62">
        <v>79</v>
      </c>
      <c r="O13" s="62">
        <v>79</v>
      </c>
      <c r="P13" s="62">
        <v>79</v>
      </c>
      <c r="Q13" s="62">
        <v>80</v>
      </c>
      <c r="R13" s="62">
        <v>79</v>
      </c>
      <c r="S13" s="62">
        <v>79</v>
      </c>
      <c r="T13" s="62">
        <v>79</v>
      </c>
      <c r="U13" s="198">
        <v>79</v>
      </c>
      <c r="V13" s="198">
        <v>79</v>
      </c>
      <c r="W13" s="198">
        <v>79</v>
      </c>
      <c r="X13" s="63">
        <v>78</v>
      </c>
      <c r="Y13" s="198">
        <v>79</v>
      </c>
      <c r="Z13" s="198">
        <v>78</v>
      </c>
      <c r="AA13" s="198">
        <v>78</v>
      </c>
      <c r="AB13" s="198">
        <v>78</v>
      </c>
      <c r="AC13" s="198">
        <v>78</v>
      </c>
      <c r="AD13" s="198">
        <v>78</v>
      </c>
      <c r="AE13" s="198">
        <v>77</v>
      </c>
      <c r="AF13" s="198">
        <v>79</v>
      </c>
      <c r="AG13" s="198">
        <v>77</v>
      </c>
      <c r="AH13" s="198">
        <v>78</v>
      </c>
      <c r="AI13" s="198">
        <v>77</v>
      </c>
      <c r="AJ13" s="63">
        <v>77</v>
      </c>
      <c r="AK13" s="211">
        <v>78</v>
      </c>
      <c r="AL13" s="211">
        <v>77</v>
      </c>
      <c r="AM13" s="211">
        <v>77</v>
      </c>
      <c r="AN13" s="211">
        <v>77</v>
      </c>
      <c r="AO13" s="211">
        <v>77</v>
      </c>
      <c r="AP13" s="211">
        <v>76</v>
      </c>
      <c r="AQ13" s="64">
        <v>76</v>
      </c>
      <c r="AR13" s="211">
        <v>76</v>
      </c>
      <c r="AS13" s="211">
        <v>77</v>
      </c>
      <c r="AT13" s="211">
        <v>77</v>
      </c>
      <c r="AU13" s="211">
        <v>77</v>
      </c>
      <c r="AV13" s="107">
        <v>77</v>
      </c>
      <c r="AW13" s="64">
        <f t="shared" si="0"/>
        <v>1</v>
      </c>
      <c r="AX13" s="65">
        <f t="shared" si="0"/>
        <v>1</v>
      </c>
      <c r="AY13" s="65">
        <f t="shared" si="0"/>
        <v>2</v>
      </c>
      <c r="AZ13" s="65">
        <f t="shared" si="0"/>
        <v>1</v>
      </c>
      <c r="BA13" s="65">
        <f t="shared" si="0"/>
        <v>1</v>
      </c>
      <c r="BB13" s="65">
        <f t="shared" si="0"/>
        <v>0</v>
      </c>
      <c r="BC13" s="65">
        <f t="shared" si="0"/>
        <v>0</v>
      </c>
      <c r="BD13" s="65">
        <f t="shared" si="0"/>
        <v>0</v>
      </c>
      <c r="BE13" s="65">
        <f t="shared" si="0"/>
        <v>0</v>
      </c>
      <c r="BF13" s="65">
        <f t="shared" si="0"/>
        <v>-1</v>
      </c>
      <c r="BG13" s="65">
        <f t="shared" si="1"/>
        <v>0</v>
      </c>
      <c r="BH13" s="65">
        <f t="shared" si="1"/>
        <v>-1</v>
      </c>
      <c r="BI13" s="65">
        <f t="shared" si="1"/>
        <v>-1</v>
      </c>
      <c r="BJ13" s="65">
        <f t="shared" si="1"/>
        <v>-1</v>
      </c>
      <c r="BK13" s="65">
        <f t="shared" si="1"/>
        <v>-2</v>
      </c>
      <c r="BL13" s="241">
        <f t="shared" si="1"/>
        <v>-1</v>
      </c>
      <c r="BM13" s="241">
        <f t="shared" si="1"/>
        <v>-2</v>
      </c>
      <c r="BN13" s="241">
        <f t="shared" si="1"/>
        <v>0</v>
      </c>
      <c r="BO13" s="267">
        <f t="shared" si="1"/>
        <v>-2</v>
      </c>
      <c r="BP13" s="267">
        <f t="shared" si="1"/>
        <v>-1</v>
      </c>
      <c r="BQ13" s="267">
        <f t="shared" si="2"/>
        <v>-2</v>
      </c>
      <c r="BR13" s="267">
        <f t="shared" si="2"/>
        <v>-1</v>
      </c>
      <c r="BS13" s="267">
        <f t="shared" si="2"/>
        <v>-1</v>
      </c>
      <c r="BT13" s="267">
        <f t="shared" si="2"/>
        <v>-1</v>
      </c>
      <c r="BU13" s="267">
        <f t="shared" si="2"/>
        <v>-1</v>
      </c>
      <c r="BV13" s="267">
        <f t="shared" si="2"/>
        <v>-1</v>
      </c>
      <c r="BW13" s="267">
        <f t="shared" si="2"/>
        <v>-1</v>
      </c>
      <c r="BX13" s="267">
        <f t="shared" si="2"/>
        <v>-2</v>
      </c>
      <c r="BY13" s="267">
        <f t="shared" si="2"/>
        <v>-1</v>
      </c>
      <c r="BZ13" s="267">
        <f t="shared" si="2"/>
        <v>-3</v>
      </c>
      <c r="CA13" s="267">
        <f t="shared" si="2"/>
        <v>0</v>
      </c>
      <c r="CB13" s="267">
        <f t="shared" si="2"/>
        <v>-1</v>
      </c>
      <c r="CC13" s="267">
        <f t="shared" si="2"/>
        <v>0</v>
      </c>
      <c r="CD13" s="267">
        <f t="shared" si="2"/>
        <v>0</v>
      </c>
      <c r="CE13" s="349"/>
      <c r="CF13" s="64">
        <f>IF(ISERROR(GETPIVOTDATA("VALUE",'CSS WK pvt'!$I$2,"DT_FILE",CF$8,"CD_CO",CF$6,"TRIM_CAT",TRIM(B13),"TRIM_LINE",A9))=TRUE,0,GETPIVOTDATA("VALUE",'CSS WK pvt'!$I$2,"DT_FILE",CF$8,"CD_CO",CF$6,"TRIM_CAT",TRIM(B13),"TRIM_LINE",A9))</f>
        <v>77</v>
      </c>
    </row>
    <row r="14" spans="1:84" s="59" customFormat="1" x14ac:dyDescent="0.3">
      <c r="A14" s="147"/>
      <c r="B14" s="60" t="s">
        <v>41</v>
      </c>
      <c r="C14" s="61">
        <v>11</v>
      </c>
      <c r="D14" s="62">
        <v>11</v>
      </c>
      <c r="E14" s="62">
        <v>11</v>
      </c>
      <c r="F14" s="62">
        <v>11</v>
      </c>
      <c r="G14" s="62">
        <v>11</v>
      </c>
      <c r="H14" s="62">
        <v>11</v>
      </c>
      <c r="I14" s="62">
        <v>11</v>
      </c>
      <c r="J14" s="62">
        <v>11</v>
      </c>
      <c r="K14" s="62">
        <v>11</v>
      </c>
      <c r="L14" s="63">
        <v>11</v>
      </c>
      <c r="M14" s="62">
        <v>11</v>
      </c>
      <c r="N14" s="62">
        <v>11</v>
      </c>
      <c r="O14" s="62">
        <v>11</v>
      </c>
      <c r="P14" s="62">
        <v>11</v>
      </c>
      <c r="Q14" s="62">
        <v>11</v>
      </c>
      <c r="R14" s="62">
        <v>11</v>
      </c>
      <c r="S14" s="62">
        <v>11</v>
      </c>
      <c r="T14" s="62">
        <v>11</v>
      </c>
      <c r="U14" s="198">
        <v>11</v>
      </c>
      <c r="V14" s="198">
        <v>11</v>
      </c>
      <c r="W14" s="198">
        <v>11</v>
      </c>
      <c r="X14" s="63">
        <v>11</v>
      </c>
      <c r="Y14" s="198">
        <v>11</v>
      </c>
      <c r="Z14" s="198">
        <v>11</v>
      </c>
      <c r="AA14" s="198">
        <v>11</v>
      </c>
      <c r="AB14" s="198">
        <v>11</v>
      </c>
      <c r="AC14" s="198">
        <v>11</v>
      </c>
      <c r="AD14" s="198">
        <v>11</v>
      </c>
      <c r="AE14" s="198">
        <v>11</v>
      </c>
      <c r="AF14" s="198">
        <v>11</v>
      </c>
      <c r="AG14" s="198">
        <v>11</v>
      </c>
      <c r="AH14" s="198">
        <v>11</v>
      </c>
      <c r="AI14" s="198">
        <v>11</v>
      </c>
      <c r="AJ14" s="63">
        <v>11</v>
      </c>
      <c r="AK14" s="211">
        <v>11</v>
      </c>
      <c r="AL14" s="211">
        <v>11</v>
      </c>
      <c r="AM14" s="211">
        <v>11</v>
      </c>
      <c r="AN14" s="211">
        <v>11</v>
      </c>
      <c r="AO14" s="211">
        <v>11</v>
      </c>
      <c r="AP14" s="211">
        <v>11</v>
      </c>
      <c r="AQ14" s="64">
        <v>11</v>
      </c>
      <c r="AR14" s="211">
        <v>11</v>
      </c>
      <c r="AS14" s="211">
        <v>11</v>
      </c>
      <c r="AT14" s="211">
        <v>11</v>
      </c>
      <c r="AU14" s="211">
        <v>11</v>
      </c>
      <c r="AV14" s="107">
        <v>11</v>
      </c>
      <c r="AW14" s="64">
        <f t="shared" si="0"/>
        <v>0</v>
      </c>
      <c r="AX14" s="65">
        <f t="shared" si="0"/>
        <v>0</v>
      </c>
      <c r="AY14" s="65">
        <f t="shared" si="0"/>
        <v>0</v>
      </c>
      <c r="AZ14" s="65">
        <f t="shared" si="0"/>
        <v>0</v>
      </c>
      <c r="BA14" s="65">
        <f t="shared" si="0"/>
        <v>0</v>
      </c>
      <c r="BB14" s="65">
        <f t="shared" si="0"/>
        <v>0</v>
      </c>
      <c r="BC14" s="65">
        <f t="shared" si="0"/>
        <v>0</v>
      </c>
      <c r="BD14" s="65">
        <f t="shared" si="0"/>
        <v>0</v>
      </c>
      <c r="BE14" s="65">
        <f t="shared" si="0"/>
        <v>0</v>
      </c>
      <c r="BF14" s="65">
        <f t="shared" si="0"/>
        <v>0</v>
      </c>
      <c r="BG14" s="65">
        <f t="shared" si="1"/>
        <v>0</v>
      </c>
      <c r="BH14" s="65">
        <f t="shared" si="1"/>
        <v>0</v>
      </c>
      <c r="BI14" s="65">
        <f t="shared" si="1"/>
        <v>0</v>
      </c>
      <c r="BJ14" s="65">
        <f t="shared" si="1"/>
        <v>0</v>
      </c>
      <c r="BK14" s="65">
        <f t="shared" si="1"/>
        <v>0</v>
      </c>
      <c r="BL14" s="241">
        <f t="shared" si="1"/>
        <v>0</v>
      </c>
      <c r="BM14" s="241">
        <f t="shared" si="1"/>
        <v>0</v>
      </c>
      <c r="BN14" s="241">
        <f t="shared" si="1"/>
        <v>0</v>
      </c>
      <c r="BO14" s="267">
        <f t="shared" si="1"/>
        <v>0</v>
      </c>
      <c r="BP14" s="267">
        <f t="shared" si="1"/>
        <v>0</v>
      </c>
      <c r="BQ14" s="267">
        <f t="shared" si="2"/>
        <v>0</v>
      </c>
      <c r="BR14" s="267">
        <f t="shared" si="2"/>
        <v>0</v>
      </c>
      <c r="BS14" s="267">
        <f t="shared" si="2"/>
        <v>0</v>
      </c>
      <c r="BT14" s="267">
        <f t="shared" si="2"/>
        <v>0</v>
      </c>
      <c r="BU14" s="267">
        <f t="shared" si="2"/>
        <v>0</v>
      </c>
      <c r="BV14" s="267">
        <f t="shared" si="2"/>
        <v>0</v>
      </c>
      <c r="BW14" s="267">
        <f t="shared" si="2"/>
        <v>0</v>
      </c>
      <c r="BX14" s="267">
        <f t="shared" si="2"/>
        <v>0</v>
      </c>
      <c r="BY14" s="267">
        <f t="shared" si="2"/>
        <v>0</v>
      </c>
      <c r="BZ14" s="267">
        <f t="shared" si="2"/>
        <v>0</v>
      </c>
      <c r="CA14" s="267">
        <f t="shared" si="2"/>
        <v>0</v>
      </c>
      <c r="CB14" s="267">
        <f t="shared" si="2"/>
        <v>0</v>
      </c>
      <c r="CC14" s="267">
        <f t="shared" si="2"/>
        <v>0</v>
      </c>
      <c r="CD14" s="267">
        <f t="shared" si="2"/>
        <v>0</v>
      </c>
      <c r="CE14" s="349"/>
      <c r="CF14" s="64">
        <f>IF(ISERROR(GETPIVOTDATA("VALUE",'CSS WK pvt'!$I$2,"DT_FILE",CF$8,"CD_CO",CF$6,"TRIM_CAT",TRIM(B14),"TRIM_LINE",A9))=TRUE,0,GETPIVOTDATA("VALUE",'CSS WK pvt'!$I$2,"DT_FILE",CF$8,"CD_CO",CF$6,"TRIM_CAT",TRIM(B14),"TRIM_LINE",A9))</f>
        <v>11</v>
      </c>
    </row>
    <row r="15" spans="1:84" s="73" customFormat="1" ht="15" thickBot="1" x14ac:dyDescent="0.35">
      <c r="A15" s="148"/>
      <c r="B15" s="67" t="s">
        <v>42</v>
      </c>
      <c r="C15" s="68">
        <f t="shared" ref="C15:Q15" si="3">SUM(C10:C14)</f>
        <v>13366</v>
      </c>
      <c r="D15" s="69">
        <f t="shared" si="3"/>
        <v>13382</v>
      </c>
      <c r="E15" s="69">
        <f t="shared" si="3"/>
        <v>13408</v>
      </c>
      <c r="F15" s="69">
        <f t="shared" si="3"/>
        <v>13437</v>
      </c>
      <c r="G15" s="69">
        <f t="shared" si="3"/>
        <v>13473</v>
      </c>
      <c r="H15" s="69">
        <f t="shared" si="3"/>
        <v>13481</v>
      </c>
      <c r="I15" s="69">
        <f t="shared" si="3"/>
        <v>13513</v>
      </c>
      <c r="J15" s="69">
        <f t="shared" si="3"/>
        <v>13517</v>
      </c>
      <c r="K15" s="69">
        <f t="shared" si="3"/>
        <v>13583</v>
      </c>
      <c r="L15" s="70">
        <f t="shared" si="3"/>
        <v>13648</v>
      </c>
      <c r="M15" s="69">
        <f t="shared" si="3"/>
        <v>13676</v>
      </c>
      <c r="N15" s="69">
        <f t="shared" si="3"/>
        <v>13728</v>
      </c>
      <c r="O15" s="69">
        <f t="shared" si="3"/>
        <v>13751</v>
      </c>
      <c r="P15" s="69">
        <f t="shared" si="3"/>
        <v>13749</v>
      </c>
      <c r="Q15" s="69">
        <f t="shared" si="3"/>
        <v>13796</v>
      </c>
      <c r="R15" s="69">
        <v>13815</v>
      </c>
      <c r="S15" s="69">
        <v>13837</v>
      </c>
      <c r="T15" s="69">
        <v>13827</v>
      </c>
      <c r="U15" s="199">
        <v>13809</v>
      </c>
      <c r="V15" s="199">
        <v>13798</v>
      </c>
      <c r="W15" s="199">
        <f>SUM(W10+W11+W12+W13+W14)</f>
        <v>13805</v>
      </c>
      <c r="X15" s="70">
        <f>SUM(X10+X11+X12+X13+X14)</f>
        <v>13788</v>
      </c>
      <c r="Y15" s="199">
        <v>13772</v>
      </c>
      <c r="Z15" s="199">
        <v>13805</v>
      </c>
      <c r="AA15" s="199">
        <v>13823</v>
      </c>
      <c r="AB15" s="199">
        <v>13828</v>
      </c>
      <c r="AC15" s="199">
        <v>13825</v>
      </c>
      <c r="AD15" s="199">
        <v>13822</v>
      </c>
      <c r="AE15" s="199">
        <v>13830</v>
      </c>
      <c r="AF15" s="199">
        <v>13858</v>
      </c>
      <c r="AG15" s="199">
        <v>13811</v>
      </c>
      <c r="AH15" s="199">
        <v>13804</v>
      </c>
      <c r="AI15" s="199">
        <v>13809</v>
      </c>
      <c r="AJ15" s="70">
        <v>13794</v>
      </c>
      <c r="AK15" s="292">
        <v>13817</v>
      </c>
      <c r="AL15" s="292">
        <v>13811</v>
      </c>
      <c r="AM15" s="292">
        <v>13816</v>
      </c>
      <c r="AN15" s="292">
        <v>13816</v>
      </c>
      <c r="AO15" s="292">
        <v>13838</v>
      </c>
      <c r="AP15" s="292">
        <v>13857</v>
      </c>
      <c r="AQ15" s="71">
        <v>13881</v>
      </c>
      <c r="AR15" s="292">
        <v>13861</v>
      </c>
      <c r="AS15" s="292">
        <v>13860</v>
      </c>
      <c r="AT15" s="292">
        <v>13890</v>
      </c>
      <c r="AU15" s="292">
        <v>13887</v>
      </c>
      <c r="AV15" s="309">
        <v>13885</v>
      </c>
      <c r="AW15" s="71">
        <f t="shared" ref="AW15:BA15" si="4">SUM(AW10:AW14)</f>
        <v>385</v>
      </c>
      <c r="AX15" s="72">
        <f t="shared" si="4"/>
        <v>367</v>
      </c>
      <c r="AY15" s="72">
        <f t="shared" si="4"/>
        <v>388</v>
      </c>
      <c r="AZ15" s="72">
        <f t="shared" si="4"/>
        <v>378</v>
      </c>
      <c r="BA15" s="72">
        <f t="shared" si="4"/>
        <v>364</v>
      </c>
      <c r="BB15" s="72">
        <f t="shared" ref="BB15:BJ15" si="5">SUM(BB10:BB14)</f>
        <v>346</v>
      </c>
      <c r="BC15" s="72">
        <f t="shared" si="5"/>
        <v>296</v>
      </c>
      <c r="BD15" s="72">
        <f t="shared" si="5"/>
        <v>281</v>
      </c>
      <c r="BE15" s="72">
        <f t="shared" si="5"/>
        <v>222</v>
      </c>
      <c r="BF15" s="72">
        <f t="shared" si="5"/>
        <v>140</v>
      </c>
      <c r="BG15" s="72">
        <f t="shared" si="5"/>
        <v>96</v>
      </c>
      <c r="BH15" s="72">
        <f t="shared" si="5"/>
        <v>77</v>
      </c>
      <c r="BI15" s="72">
        <f t="shared" si="5"/>
        <v>72</v>
      </c>
      <c r="BJ15" s="72">
        <f t="shared" si="5"/>
        <v>79</v>
      </c>
      <c r="BK15" s="72">
        <f t="shared" ref="BK15:BL15" si="6">SUM(BK10:BK14)</f>
        <v>29</v>
      </c>
      <c r="BL15" s="242">
        <f t="shared" si="6"/>
        <v>7</v>
      </c>
      <c r="BM15" s="242">
        <f t="shared" ref="BM15" si="7">SUM(BM10:BM14)</f>
        <v>-7</v>
      </c>
      <c r="BN15" s="242">
        <f t="shared" ref="BN15:BO15" si="8">SUM(BN10:BN14)</f>
        <v>31</v>
      </c>
      <c r="BO15" s="268">
        <f t="shared" si="8"/>
        <v>2</v>
      </c>
      <c r="BP15" s="268">
        <f t="shared" ref="BP15:BQ15" si="9">SUM(BP10:BP14)</f>
        <v>6</v>
      </c>
      <c r="BQ15" s="268">
        <f t="shared" si="9"/>
        <v>4</v>
      </c>
      <c r="BR15" s="268">
        <f t="shared" ref="BR15:BS15" si="10">SUM(BR10:BR14)</f>
        <v>6</v>
      </c>
      <c r="BS15" s="268">
        <f t="shared" si="10"/>
        <v>45</v>
      </c>
      <c r="BT15" s="268">
        <f t="shared" ref="BT15" si="11">SUM(BT10:BT14)</f>
        <v>6</v>
      </c>
      <c r="BU15" s="268">
        <f t="shared" ref="BU15" si="12">SUM(BU10:BU14)</f>
        <v>-7</v>
      </c>
      <c r="BV15" s="268">
        <f t="shared" ref="BV15" si="13">SUM(BV10:BV14)</f>
        <v>-12</v>
      </c>
      <c r="BW15" s="268">
        <f t="shared" ref="BW15" si="14">SUM(BW10:BW14)</f>
        <v>13</v>
      </c>
      <c r="BX15" s="268">
        <f t="shared" ref="BX15" si="15">SUM(BX10:BX14)</f>
        <v>35</v>
      </c>
      <c r="BY15" s="268">
        <f t="shared" ref="BY15" si="16">SUM(BY10:BY14)</f>
        <v>51</v>
      </c>
      <c r="BZ15" s="268">
        <f t="shared" ref="BZ15" si="17">SUM(BZ10:BZ14)</f>
        <v>3</v>
      </c>
      <c r="CA15" s="268">
        <f t="shared" ref="CA15" si="18">SUM(CA10:CA14)</f>
        <v>49</v>
      </c>
      <c r="CB15" s="268">
        <f t="shared" ref="CB15:CD15" si="19">SUM(CB10:CB14)</f>
        <v>86</v>
      </c>
      <c r="CC15" s="268">
        <f t="shared" ref="CC15:CD15" si="20">SUM(CC10:CC14)</f>
        <v>78</v>
      </c>
      <c r="CD15" s="268">
        <f t="shared" si="20"/>
        <v>91</v>
      </c>
      <c r="CE15" s="350"/>
      <c r="CF15" s="71">
        <f>SUM(CF10:CF14)</f>
        <v>13885</v>
      </c>
    </row>
    <row r="16" spans="1:84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349"/>
      <c r="CF16" s="78"/>
    </row>
    <row r="17" spans="1:84" s="59" customFormat="1" x14ac:dyDescent="0.3">
      <c r="A17" s="147"/>
      <c r="B17" s="60" t="s">
        <v>37</v>
      </c>
      <c r="C17" s="80">
        <v>982</v>
      </c>
      <c r="D17" s="81">
        <v>1102</v>
      </c>
      <c r="E17" s="81">
        <v>1100</v>
      </c>
      <c r="F17" s="81">
        <v>860</v>
      </c>
      <c r="G17" s="81">
        <v>1027</v>
      </c>
      <c r="H17" s="81">
        <v>812</v>
      </c>
      <c r="I17" s="81">
        <v>1026</v>
      </c>
      <c r="J17" s="81">
        <v>1193</v>
      </c>
      <c r="K17" s="81">
        <v>1422</v>
      </c>
      <c r="L17" s="82">
        <v>1350</v>
      </c>
      <c r="M17" s="81">
        <v>1225</v>
      </c>
      <c r="N17" s="81">
        <v>1138</v>
      </c>
      <c r="O17" s="81">
        <v>1313</v>
      </c>
      <c r="P17" s="81">
        <v>1549</v>
      </c>
      <c r="Q17" s="81">
        <v>1513</v>
      </c>
      <c r="R17" s="81">
        <v>1481</v>
      </c>
      <c r="S17" s="81">
        <v>1567</v>
      </c>
      <c r="T17" s="81">
        <v>1280</v>
      </c>
      <c r="U17" s="201">
        <v>1374</v>
      </c>
      <c r="V17" s="201">
        <v>1499</v>
      </c>
      <c r="W17" s="201">
        <v>1739</v>
      </c>
      <c r="X17" s="82">
        <v>1543</v>
      </c>
      <c r="Y17" s="201">
        <v>1392</v>
      </c>
      <c r="Z17" s="201">
        <v>1369</v>
      </c>
      <c r="AA17" s="201">
        <v>1269</v>
      </c>
      <c r="AB17" s="201">
        <v>1295</v>
      </c>
      <c r="AC17" s="201">
        <v>1179</v>
      </c>
      <c r="AD17" s="201">
        <v>1171</v>
      </c>
      <c r="AE17" s="201">
        <v>1138</v>
      </c>
      <c r="AF17" s="201">
        <v>1020</v>
      </c>
      <c r="AG17" s="201">
        <v>1096</v>
      </c>
      <c r="AH17" s="201">
        <v>1274</v>
      </c>
      <c r="AI17" s="201">
        <v>1201</v>
      </c>
      <c r="AJ17" s="82">
        <v>1216</v>
      </c>
      <c r="AK17" s="294">
        <v>1226</v>
      </c>
      <c r="AL17" s="294">
        <v>1109</v>
      </c>
      <c r="AM17" s="294">
        <v>1153</v>
      </c>
      <c r="AN17" s="294">
        <v>952</v>
      </c>
      <c r="AO17" s="294">
        <v>989</v>
      </c>
      <c r="AP17" s="294">
        <v>999</v>
      </c>
      <c r="AQ17" s="64">
        <v>1108</v>
      </c>
      <c r="AR17" s="294">
        <v>886</v>
      </c>
      <c r="AS17" s="294">
        <v>1053</v>
      </c>
      <c r="AT17" s="294">
        <v>1054</v>
      </c>
      <c r="AU17" s="294">
        <v>1166</v>
      </c>
      <c r="AV17" s="311">
        <v>1049</v>
      </c>
      <c r="AW17" s="83">
        <f t="shared" ref="AW17:BF21" si="21">O17-C17</f>
        <v>331</v>
      </c>
      <c r="AX17" s="84">
        <f t="shared" si="21"/>
        <v>447</v>
      </c>
      <c r="AY17" s="84">
        <f t="shared" si="21"/>
        <v>413</v>
      </c>
      <c r="AZ17" s="84">
        <f t="shared" si="21"/>
        <v>621</v>
      </c>
      <c r="BA17" s="84">
        <f t="shared" si="21"/>
        <v>540</v>
      </c>
      <c r="BB17" s="84">
        <f t="shared" si="21"/>
        <v>468</v>
      </c>
      <c r="BC17" s="84">
        <f t="shared" si="21"/>
        <v>348</v>
      </c>
      <c r="BD17" s="84">
        <f t="shared" si="21"/>
        <v>306</v>
      </c>
      <c r="BE17" s="84">
        <f t="shared" si="21"/>
        <v>317</v>
      </c>
      <c r="BF17" s="84">
        <f t="shared" si="21"/>
        <v>193</v>
      </c>
      <c r="BG17" s="84">
        <f t="shared" ref="BG17:BP21" si="22">Y17-M17</f>
        <v>167</v>
      </c>
      <c r="BH17" s="84">
        <f t="shared" si="22"/>
        <v>231</v>
      </c>
      <c r="BI17" s="84">
        <f t="shared" si="22"/>
        <v>-44</v>
      </c>
      <c r="BJ17" s="84">
        <f t="shared" si="22"/>
        <v>-254</v>
      </c>
      <c r="BK17" s="84">
        <f t="shared" si="22"/>
        <v>-334</v>
      </c>
      <c r="BL17" s="244">
        <f t="shared" si="22"/>
        <v>-310</v>
      </c>
      <c r="BM17" s="244">
        <f t="shared" si="22"/>
        <v>-429</v>
      </c>
      <c r="BN17" s="244">
        <f t="shared" si="22"/>
        <v>-260</v>
      </c>
      <c r="BO17" s="270">
        <f t="shared" si="22"/>
        <v>-278</v>
      </c>
      <c r="BP17" s="270">
        <f t="shared" si="22"/>
        <v>-225</v>
      </c>
      <c r="BQ17" s="270">
        <f t="shared" ref="BQ17:CD21" si="23">AI17-W17</f>
        <v>-538</v>
      </c>
      <c r="BR17" s="270">
        <f t="shared" si="23"/>
        <v>-327</v>
      </c>
      <c r="BS17" s="270">
        <f t="shared" si="23"/>
        <v>-166</v>
      </c>
      <c r="BT17" s="270">
        <f t="shared" si="23"/>
        <v>-260</v>
      </c>
      <c r="BU17" s="270">
        <f t="shared" si="23"/>
        <v>-116</v>
      </c>
      <c r="BV17" s="270">
        <f t="shared" si="23"/>
        <v>-343</v>
      </c>
      <c r="BW17" s="270">
        <f t="shared" si="23"/>
        <v>-190</v>
      </c>
      <c r="BX17" s="270">
        <f t="shared" si="23"/>
        <v>-172</v>
      </c>
      <c r="BY17" s="270">
        <f t="shared" si="23"/>
        <v>-30</v>
      </c>
      <c r="BZ17" s="270">
        <f t="shared" si="23"/>
        <v>-134</v>
      </c>
      <c r="CA17" s="270">
        <f t="shared" si="23"/>
        <v>-43</v>
      </c>
      <c r="CB17" s="270">
        <f t="shared" si="23"/>
        <v>-220</v>
      </c>
      <c r="CC17" s="270">
        <f t="shared" si="23"/>
        <v>-35</v>
      </c>
      <c r="CD17" s="270">
        <f t="shared" si="23"/>
        <v>-167</v>
      </c>
      <c r="CE17" s="349"/>
      <c r="CF17" s="64">
        <f>IF(ISERROR(GETPIVOTDATA("VALUE",'CSS WK pvt'!$I$2,"DT_FILE",CF$8,"CD_CO",CF$6,"TRIM_CAT",TRIM(B17),"TRIM_LINE",A16))=TRUE,0,GETPIVOTDATA("VALUE",'CSS WK pvt'!$I$2,"DT_FILE",CF$8,"CD_CO",CF$6,"TRIM_CAT",TRIM(B17),"TRIM_LINE",A16))</f>
        <v>1049</v>
      </c>
    </row>
    <row r="18" spans="1:84" s="59" customFormat="1" x14ac:dyDescent="0.3">
      <c r="A18" s="147"/>
      <c r="B18" s="60" t="s">
        <v>38</v>
      </c>
      <c r="C18" s="80">
        <v>38</v>
      </c>
      <c r="D18" s="81">
        <v>38</v>
      </c>
      <c r="E18" s="81">
        <v>43</v>
      </c>
      <c r="F18" s="81">
        <v>38</v>
      </c>
      <c r="G18" s="81">
        <v>38</v>
      </c>
      <c r="H18" s="81">
        <v>39</v>
      </c>
      <c r="I18" s="81">
        <v>37</v>
      </c>
      <c r="J18" s="81">
        <v>38</v>
      </c>
      <c r="K18" s="81">
        <v>47</v>
      </c>
      <c r="L18" s="82">
        <v>40</v>
      </c>
      <c r="M18" s="81">
        <v>38</v>
      </c>
      <c r="N18" s="81">
        <v>37</v>
      </c>
      <c r="O18" s="81">
        <v>46</v>
      </c>
      <c r="P18" s="81">
        <v>42</v>
      </c>
      <c r="Q18" s="81">
        <v>46</v>
      </c>
      <c r="R18" s="81">
        <v>45</v>
      </c>
      <c r="S18" s="81">
        <v>49</v>
      </c>
      <c r="T18" s="81">
        <v>45</v>
      </c>
      <c r="U18" s="201">
        <v>43</v>
      </c>
      <c r="V18" s="201">
        <v>38</v>
      </c>
      <c r="W18" s="201">
        <v>47</v>
      </c>
      <c r="X18" s="82">
        <v>42</v>
      </c>
      <c r="Y18" s="201">
        <v>42</v>
      </c>
      <c r="Z18" s="201">
        <v>52</v>
      </c>
      <c r="AA18" s="201">
        <v>54</v>
      </c>
      <c r="AB18" s="201">
        <v>56</v>
      </c>
      <c r="AC18" s="201">
        <v>54</v>
      </c>
      <c r="AD18" s="201">
        <v>51</v>
      </c>
      <c r="AE18" s="201">
        <v>54</v>
      </c>
      <c r="AF18" s="201">
        <v>48</v>
      </c>
      <c r="AG18" s="201">
        <v>53</v>
      </c>
      <c r="AH18" s="201">
        <v>45</v>
      </c>
      <c r="AI18" s="201">
        <v>30</v>
      </c>
      <c r="AJ18" s="82">
        <v>33</v>
      </c>
      <c r="AK18" s="294">
        <v>40</v>
      </c>
      <c r="AL18" s="294">
        <v>35</v>
      </c>
      <c r="AM18" s="294">
        <v>40</v>
      </c>
      <c r="AN18" s="294">
        <v>43</v>
      </c>
      <c r="AO18" s="294">
        <v>39</v>
      </c>
      <c r="AP18" s="294">
        <v>44</v>
      </c>
      <c r="AQ18" s="64">
        <v>40</v>
      </c>
      <c r="AR18" s="294">
        <v>29</v>
      </c>
      <c r="AS18" s="294">
        <v>40</v>
      </c>
      <c r="AT18" s="294">
        <v>31</v>
      </c>
      <c r="AU18" s="294">
        <v>33</v>
      </c>
      <c r="AV18" s="311">
        <v>38</v>
      </c>
      <c r="AW18" s="83">
        <f t="shared" si="21"/>
        <v>8</v>
      </c>
      <c r="AX18" s="84">
        <f t="shared" si="21"/>
        <v>4</v>
      </c>
      <c r="AY18" s="84">
        <f t="shared" si="21"/>
        <v>3</v>
      </c>
      <c r="AZ18" s="84">
        <f t="shared" si="21"/>
        <v>7</v>
      </c>
      <c r="BA18" s="84">
        <f t="shared" si="21"/>
        <v>11</v>
      </c>
      <c r="BB18" s="84">
        <f t="shared" si="21"/>
        <v>6</v>
      </c>
      <c r="BC18" s="84">
        <f t="shared" si="21"/>
        <v>6</v>
      </c>
      <c r="BD18" s="84">
        <f t="shared" si="21"/>
        <v>0</v>
      </c>
      <c r="BE18" s="84">
        <f t="shared" si="21"/>
        <v>0</v>
      </c>
      <c r="BF18" s="84">
        <f t="shared" si="21"/>
        <v>2</v>
      </c>
      <c r="BG18" s="84">
        <f t="shared" si="22"/>
        <v>4</v>
      </c>
      <c r="BH18" s="84">
        <f t="shared" si="22"/>
        <v>15</v>
      </c>
      <c r="BI18" s="84">
        <f t="shared" si="22"/>
        <v>8</v>
      </c>
      <c r="BJ18" s="84">
        <f t="shared" si="22"/>
        <v>14</v>
      </c>
      <c r="BK18" s="84">
        <f t="shared" si="22"/>
        <v>8</v>
      </c>
      <c r="BL18" s="244">
        <f t="shared" si="22"/>
        <v>6</v>
      </c>
      <c r="BM18" s="244">
        <f t="shared" si="22"/>
        <v>5</v>
      </c>
      <c r="BN18" s="244">
        <f t="shared" si="22"/>
        <v>3</v>
      </c>
      <c r="BO18" s="270">
        <f t="shared" si="22"/>
        <v>10</v>
      </c>
      <c r="BP18" s="270">
        <f t="shared" si="22"/>
        <v>7</v>
      </c>
      <c r="BQ18" s="270">
        <f t="shared" si="23"/>
        <v>-17</v>
      </c>
      <c r="BR18" s="270">
        <f t="shared" si="23"/>
        <v>-9</v>
      </c>
      <c r="BS18" s="270">
        <f t="shared" si="23"/>
        <v>-2</v>
      </c>
      <c r="BT18" s="270">
        <f t="shared" si="23"/>
        <v>-17</v>
      </c>
      <c r="BU18" s="270">
        <f t="shared" si="23"/>
        <v>-14</v>
      </c>
      <c r="BV18" s="270">
        <f t="shared" si="23"/>
        <v>-13</v>
      </c>
      <c r="BW18" s="270">
        <f t="shared" si="23"/>
        <v>-15</v>
      </c>
      <c r="BX18" s="270">
        <f t="shared" si="23"/>
        <v>-7</v>
      </c>
      <c r="BY18" s="270">
        <f t="shared" si="23"/>
        <v>-14</v>
      </c>
      <c r="BZ18" s="270">
        <f t="shared" si="23"/>
        <v>-19</v>
      </c>
      <c r="CA18" s="270">
        <f t="shared" si="23"/>
        <v>-13</v>
      </c>
      <c r="CB18" s="270">
        <f t="shared" si="23"/>
        <v>-14</v>
      </c>
      <c r="CC18" s="270">
        <f t="shared" si="23"/>
        <v>3</v>
      </c>
      <c r="CD18" s="270">
        <f t="shared" si="23"/>
        <v>5</v>
      </c>
      <c r="CE18" s="349"/>
      <c r="CF18" s="64">
        <f>IF(ISERROR(GETPIVOTDATA("VALUE",'CSS WK pvt'!$I$2,"DT_FILE",CF$8,"CD_CO",CF$6,"TRIM_CAT",TRIM(B18),"TRIM_LINE",A16))=TRUE,0,GETPIVOTDATA("VALUE",'CSS WK pvt'!$I$2,"DT_FILE",CF$8,"CD_CO",CF$6,"TRIM_CAT",TRIM(B18),"TRIM_LINE",A16))</f>
        <v>38</v>
      </c>
    </row>
    <row r="19" spans="1:84" s="59" customFormat="1" x14ac:dyDescent="0.3">
      <c r="A19" s="147"/>
      <c r="B19" s="60" t="s">
        <v>39</v>
      </c>
      <c r="C19" s="80">
        <v>238</v>
      </c>
      <c r="D19" s="81">
        <v>256</v>
      </c>
      <c r="E19" s="81">
        <v>174</v>
      </c>
      <c r="F19" s="81">
        <v>249</v>
      </c>
      <c r="G19" s="81">
        <v>205</v>
      </c>
      <c r="H19" s="81">
        <v>225</v>
      </c>
      <c r="I19" s="81">
        <v>132</v>
      </c>
      <c r="J19" s="81">
        <v>203</v>
      </c>
      <c r="K19" s="81">
        <v>308</v>
      </c>
      <c r="L19" s="82">
        <v>281</v>
      </c>
      <c r="M19" s="81">
        <v>280</v>
      </c>
      <c r="N19" s="81">
        <v>273</v>
      </c>
      <c r="O19" s="81">
        <v>232</v>
      </c>
      <c r="P19" s="81">
        <v>391</v>
      </c>
      <c r="Q19" s="81">
        <v>354</v>
      </c>
      <c r="R19" s="81">
        <v>200</v>
      </c>
      <c r="S19" s="81">
        <v>255</v>
      </c>
      <c r="T19" s="81">
        <v>157</v>
      </c>
      <c r="U19" s="201">
        <v>162</v>
      </c>
      <c r="V19" s="201">
        <v>232</v>
      </c>
      <c r="W19" s="201">
        <v>351</v>
      </c>
      <c r="X19" s="82">
        <v>296</v>
      </c>
      <c r="Y19" s="201">
        <v>201</v>
      </c>
      <c r="Z19" s="201">
        <v>159</v>
      </c>
      <c r="AA19" s="201">
        <v>160</v>
      </c>
      <c r="AB19" s="201">
        <v>180</v>
      </c>
      <c r="AC19" s="201">
        <v>150</v>
      </c>
      <c r="AD19" s="201">
        <v>168</v>
      </c>
      <c r="AE19" s="201">
        <v>165</v>
      </c>
      <c r="AF19" s="201">
        <v>138</v>
      </c>
      <c r="AG19" s="201">
        <v>166</v>
      </c>
      <c r="AH19" s="201">
        <v>229</v>
      </c>
      <c r="AI19" s="201">
        <v>294</v>
      </c>
      <c r="AJ19" s="82">
        <v>270</v>
      </c>
      <c r="AK19" s="294">
        <v>343</v>
      </c>
      <c r="AL19" s="294">
        <v>310</v>
      </c>
      <c r="AM19" s="294">
        <v>246</v>
      </c>
      <c r="AN19" s="294">
        <v>160</v>
      </c>
      <c r="AO19" s="294">
        <v>151</v>
      </c>
      <c r="AP19" s="294">
        <v>241</v>
      </c>
      <c r="AQ19" s="64">
        <v>301</v>
      </c>
      <c r="AR19" s="294">
        <v>209</v>
      </c>
      <c r="AS19" s="294">
        <v>253</v>
      </c>
      <c r="AT19" s="294">
        <v>285</v>
      </c>
      <c r="AU19" s="294">
        <v>355</v>
      </c>
      <c r="AV19" s="311">
        <v>302</v>
      </c>
      <c r="AW19" s="83">
        <f t="shared" si="21"/>
        <v>-6</v>
      </c>
      <c r="AX19" s="84">
        <f t="shared" si="21"/>
        <v>135</v>
      </c>
      <c r="AY19" s="84">
        <f t="shared" si="21"/>
        <v>180</v>
      </c>
      <c r="AZ19" s="84">
        <f t="shared" si="21"/>
        <v>-49</v>
      </c>
      <c r="BA19" s="84">
        <f t="shared" si="21"/>
        <v>50</v>
      </c>
      <c r="BB19" s="84">
        <f t="shared" si="21"/>
        <v>-68</v>
      </c>
      <c r="BC19" s="84">
        <f t="shared" si="21"/>
        <v>30</v>
      </c>
      <c r="BD19" s="84">
        <f t="shared" si="21"/>
        <v>29</v>
      </c>
      <c r="BE19" s="84">
        <f t="shared" si="21"/>
        <v>43</v>
      </c>
      <c r="BF19" s="84">
        <f t="shared" si="21"/>
        <v>15</v>
      </c>
      <c r="BG19" s="84">
        <f t="shared" si="22"/>
        <v>-79</v>
      </c>
      <c r="BH19" s="84">
        <f t="shared" si="22"/>
        <v>-114</v>
      </c>
      <c r="BI19" s="84">
        <f t="shared" si="22"/>
        <v>-72</v>
      </c>
      <c r="BJ19" s="84">
        <f t="shared" si="22"/>
        <v>-211</v>
      </c>
      <c r="BK19" s="84">
        <f t="shared" si="22"/>
        <v>-204</v>
      </c>
      <c r="BL19" s="244">
        <f t="shared" si="22"/>
        <v>-32</v>
      </c>
      <c r="BM19" s="244">
        <f t="shared" si="22"/>
        <v>-90</v>
      </c>
      <c r="BN19" s="244">
        <f t="shared" si="22"/>
        <v>-19</v>
      </c>
      <c r="BO19" s="270">
        <f t="shared" si="22"/>
        <v>4</v>
      </c>
      <c r="BP19" s="270">
        <f t="shared" si="22"/>
        <v>-3</v>
      </c>
      <c r="BQ19" s="270">
        <f t="shared" si="23"/>
        <v>-57</v>
      </c>
      <c r="BR19" s="270">
        <f t="shared" si="23"/>
        <v>-26</v>
      </c>
      <c r="BS19" s="270">
        <f t="shared" si="23"/>
        <v>142</v>
      </c>
      <c r="BT19" s="270">
        <f t="shared" si="23"/>
        <v>151</v>
      </c>
      <c r="BU19" s="270">
        <f t="shared" si="23"/>
        <v>86</v>
      </c>
      <c r="BV19" s="270">
        <f t="shared" si="23"/>
        <v>-20</v>
      </c>
      <c r="BW19" s="270">
        <f t="shared" si="23"/>
        <v>1</v>
      </c>
      <c r="BX19" s="270">
        <f t="shared" si="23"/>
        <v>73</v>
      </c>
      <c r="BY19" s="270">
        <f t="shared" si="23"/>
        <v>136</v>
      </c>
      <c r="BZ19" s="270">
        <f t="shared" si="23"/>
        <v>71</v>
      </c>
      <c r="CA19" s="270">
        <f t="shared" si="23"/>
        <v>87</v>
      </c>
      <c r="CB19" s="270">
        <f t="shared" si="23"/>
        <v>56</v>
      </c>
      <c r="CC19" s="270">
        <f t="shared" si="23"/>
        <v>61</v>
      </c>
      <c r="CD19" s="270">
        <f t="shared" si="23"/>
        <v>32</v>
      </c>
      <c r="CE19" s="349"/>
      <c r="CF19" s="64">
        <f>IF(ISERROR(GETPIVOTDATA("VALUE",'CSS WK pvt'!$I$2,"DT_FILE",CF$8,"CD_CO",CF$6,"TRIM_CAT",TRIM(B19),"TRIM_LINE",A16))=TRUE,0,GETPIVOTDATA("VALUE",'CSS WK pvt'!$I$2,"DT_FILE",CF$8,"CD_CO",CF$6,"TRIM_CAT",TRIM(B19),"TRIM_LINE",A16))</f>
        <v>302</v>
      </c>
    </row>
    <row r="20" spans="1:84" s="59" customFormat="1" x14ac:dyDescent="0.3">
      <c r="A20" s="147"/>
      <c r="B20" s="60" t="s">
        <v>40</v>
      </c>
      <c r="C20" s="80">
        <v>15</v>
      </c>
      <c r="D20" s="81">
        <v>16</v>
      </c>
      <c r="E20" s="81">
        <v>20</v>
      </c>
      <c r="F20" s="81">
        <v>12</v>
      </c>
      <c r="G20" s="81">
        <v>13</v>
      </c>
      <c r="H20" s="81">
        <v>18</v>
      </c>
      <c r="I20" s="81">
        <v>13</v>
      </c>
      <c r="J20" s="81">
        <v>12</v>
      </c>
      <c r="K20" s="81">
        <v>24</v>
      </c>
      <c r="L20" s="82">
        <v>20</v>
      </c>
      <c r="M20" s="81">
        <v>26</v>
      </c>
      <c r="N20" s="81">
        <v>26</v>
      </c>
      <c r="O20" s="81">
        <v>27</v>
      </c>
      <c r="P20" s="81">
        <v>30</v>
      </c>
      <c r="Q20" s="81">
        <v>29</v>
      </c>
      <c r="R20" s="81">
        <v>16</v>
      </c>
      <c r="S20" s="81">
        <v>20</v>
      </c>
      <c r="T20" s="81">
        <v>16</v>
      </c>
      <c r="U20" s="201">
        <v>13</v>
      </c>
      <c r="V20" s="201">
        <v>17</v>
      </c>
      <c r="W20" s="201">
        <v>25</v>
      </c>
      <c r="X20" s="82">
        <v>22</v>
      </c>
      <c r="Y20" s="201">
        <v>22</v>
      </c>
      <c r="Z20" s="201">
        <v>8</v>
      </c>
      <c r="AA20" s="201">
        <v>8</v>
      </c>
      <c r="AB20" s="201">
        <v>14</v>
      </c>
      <c r="AC20" s="201">
        <v>10</v>
      </c>
      <c r="AD20" s="201">
        <v>12</v>
      </c>
      <c r="AE20" s="201">
        <v>10</v>
      </c>
      <c r="AF20" s="201">
        <v>8</v>
      </c>
      <c r="AG20" s="201">
        <v>12</v>
      </c>
      <c r="AH20" s="201">
        <v>26</v>
      </c>
      <c r="AI20" s="201">
        <v>14</v>
      </c>
      <c r="AJ20" s="82">
        <v>19</v>
      </c>
      <c r="AK20" s="294">
        <v>33</v>
      </c>
      <c r="AL20" s="294">
        <v>28</v>
      </c>
      <c r="AM20" s="294">
        <v>15</v>
      </c>
      <c r="AN20" s="294">
        <v>9</v>
      </c>
      <c r="AO20" s="294">
        <v>16</v>
      </c>
      <c r="AP20" s="294">
        <v>8</v>
      </c>
      <c r="AQ20" s="64">
        <v>16</v>
      </c>
      <c r="AR20" s="294">
        <v>12</v>
      </c>
      <c r="AS20" s="294">
        <v>6</v>
      </c>
      <c r="AT20" s="294">
        <v>24</v>
      </c>
      <c r="AU20" s="294">
        <v>23</v>
      </c>
      <c r="AV20" s="311">
        <v>23</v>
      </c>
      <c r="AW20" s="83">
        <f t="shared" si="21"/>
        <v>12</v>
      </c>
      <c r="AX20" s="84">
        <f t="shared" si="21"/>
        <v>14</v>
      </c>
      <c r="AY20" s="84">
        <f t="shared" si="21"/>
        <v>9</v>
      </c>
      <c r="AZ20" s="84">
        <f t="shared" si="21"/>
        <v>4</v>
      </c>
      <c r="BA20" s="84">
        <f t="shared" si="21"/>
        <v>7</v>
      </c>
      <c r="BB20" s="84">
        <f t="shared" si="21"/>
        <v>-2</v>
      </c>
      <c r="BC20" s="84">
        <f t="shared" si="21"/>
        <v>0</v>
      </c>
      <c r="BD20" s="84">
        <f t="shared" si="21"/>
        <v>5</v>
      </c>
      <c r="BE20" s="84">
        <f t="shared" si="21"/>
        <v>1</v>
      </c>
      <c r="BF20" s="84">
        <f t="shared" si="21"/>
        <v>2</v>
      </c>
      <c r="BG20" s="84">
        <f t="shared" si="22"/>
        <v>-4</v>
      </c>
      <c r="BH20" s="84">
        <f t="shared" si="22"/>
        <v>-18</v>
      </c>
      <c r="BI20" s="84">
        <f t="shared" si="22"/>
        <v>-19</v>
      </c>
      <c r="BJ20" s="84">
        <f t="shared" si="22"/>
        <v>-16</v>
      </c>
      <c r="BK20" s="84">
        <f t="shared" si="22"/>
        <v>-19</v>
      </c>
      <c r="BL20" s="244">
        <f t="shared" si="22"/>
        <v>-4</v>
      </c>
      <c r="BM20" s="244">
        <f t="shared" si="22"/>
        <v>-10</v>
      </c>
      <c r="BN20" s="244">
        <f t="shared" si="22"/>
        <v>-8</v>
      </c>
      <c r="BO20" s="270">
        <f t="shared" si="22"/>
        <v>-1</v>
      </c>
      <c r="BP20" s="270">
        <f t="shared" si="22"/>
        <v>9</v>
      </c>
      <c r="BQ20" s="270">
        <f t="shared" si="23"/>
        <v>-11</v>
      </c>
      <c r="BR20" s="270">
        <f t="shared" si="23"/>
        <v>-3</v>
      </c>
      <c r="BS20" s="270">
        <f t="shared" si="23"/>
        <v>11</v>
      </c>
      <c r="BT20" s="270">
        <f t="shared" si="23"/>
        <v>20</v>
      </c>
      <c r="BU20" s="270">
        <f t="shared" si="23"/>
        <v>7</v>
      </c>
      <c r="BV20" s="270">
        <f t="shared" si="23"/>
        <v>-5</v>
      </c>
      <c r="BW20" s="270">
        <f t="shared" si="23"/>
        <v>6</v>
      </c>
      <c r="BX20" s="270">
        <f t="shared" si="23"/>
        <v>-4</v>
      </c>
      <c r="BY20" s="270">
        <f t="shared" si="23"/>
        <v>6</v>
      </c>
      <c r="BZ20" s="270">
        <f t="shared" si="23"/>
        <v>4</v>
      </c>
      <c r="CA20" s="270">
        <f t="shared" si="23"/>
        <v>-6</v>
      </c>
      <c r="CB20" s="270">
        <f t="shared" si="23"/>
        <v>-2</v>
      </c>
      <c r="CC20" s="270">
        <f t="shared" si="23"/>
        <v>9</v>
      </c>
      <c r="CD20" s="270">
        <f t="shared" si="23"/>
        <v>4</v>
      </c>
      <c r="CE20" s="349"/>
      <c r="CF20" s="64">
        <f>IF(ISERROR(GETPIVOTDATA("VALUE",'CSS WK pvt'!$I$2,"DT_FILE",CF$8,"CD_CO",CF$6,"TRIM_CAT",TRIM(B20),"TRIM_LINE",A16))=TRUE,0,GETPIVOTDATA("VALUE",'CSS WK pvt'!$I$2,"DT_FILE",CF$8,"CD_CO",CF$6,"TRIM_CAT",TRIM(B20),"TRIM_LINE",A16))</f>
        <v>23</v>
      </c>
    </row>
    <row r="21" spans="1:84" s="59" customFormat="1" x14ac:dyDescent="0.3">
      <c r="A21" s="147"/>
      <c r="B21" s="60" t="s">
        <v>41</v>
      </c>
      <c r="C21" s="80">
        <v>1</v>
      </c>
      <c r="D21" s="81">
        <v>4</v>
      </c>
      <c r="E21" s="81"/>
      <c r="F21" s="81">
        <v>5</v>
      </c>
      <c r="G21" s="81">
        <v>4</v>
      </c>
      <c r="H21" s="81">
        <v>2</v>
      </c>
      <c r="I21" s="81">
        <v>3</v>
      </c>
      <c r="J21" s="81">
        <v>3</v>
      </c>
      <c r="K21" s="81">
        <v>3</v>
      </c>
      <c r="L21" s="82">
        <v>1</v>
      </c>
      <c r="M21" s="81">
        <v>2</v>
      </c>
      <c r="N21" s="81">
        <v>6</v>
      </c>
      <c r="O21" s="81">
        <v>2</v>
      </c>
      <c r="P21" s="81">
        <v>4</v>
      </c>
      <c r="Q21" s="81">
        <v>5</v>
      </c>
      <c r="R21" s="81">
        <v>3</v>
      </c>
      <c r="S21" s="81">
        <v>1</v>
      </c>
      <c r="T21" s="81">
        <v>3</v>
      </c>
      <c r="U21" s="201">
        <v>4</v>
      </c>
      <c r="V21" s="201">
        <v>4</v>
      </c>
      <c r="W21" s="201">
        <v>3</v>
      </c>
      <c r="X21" s="82">
        <v>3</v>
      </c>
      <c r="Y21" s="201">
        <v>1</v>
      </c>
      <c r="Z21" s="201">
        <v>5</v>
      </c>
      <c r="AA21" s="201">
        <v>1</v>
      </c>
      <c r="AB21" s="201">
        <v>4</v>
      </c>
      <c r="AC21" s="201">
        <v>2</v>
      </c>
      <c r="AD21" s="201">
        <v>2</v>
      </c>
      <c r="AE21" s="201">
        <v>3</v>
      </c>
      <c r="AF21" s="201">
        <v>5</v>
      </c>
      <c r="AG21" s="201">
        <v>3</v>
      </c>
      <c r="AH21" s="201">
        <v>5</v>
      </c>
      <c r="AI21" s="201">
        <v>4</v>
      </c>
      <c r="AJ21" s="82">
        <v>3</v>
      </c>
      <c r="AK21" s="294">
        <v>6</v>
      </c>
      <c r="AL21" s="294">
        <v>6</v>
      </c>
      <c r="AM21" s="294">
        <v>4</v>
      </c>
      <c r="AN21" s="294">
        <v>3</v>
      </c>
      <c r="AO21" s="294">
        <v>4</v>
      </c>
      <c r="AP21" s="294">
        <v>4</v>
      </c>
      <c r="AQ21" s="64">
        <v>2</v>
      </c>
      <c r="AR21" s="294">
        <v>3</v>
      </c>
      <c r="AS21" s="294">
        <v>5</v>
      </c>
      <c r="AT21" s="294">
        <v>4</v>
      </c>
      <c r="AU21" s="294">
        <v>3</v>
      </c>
      <c r="AV21" s="311">
        <v>4</v>
      </c>
      <c r="AW21" s="83">
        <f t="shared" si="21"/>
        <v>1</v>
      </c>
      <c r="AX21" s="84">
        <f t="shared" si="21"/>
        <v>0</v>
      </c>
      <c r="AY21" s="84">
        <f t="shared" si="21"/>
        <v>5</v>
      </c>
      <c r="AZ21" s="84">
        <f t="shared" si="21"/>
        <v>-2</v>
      </c>
      <c r="BA21" s="84">
        <f t="shared" si="21"/>
        <v>-3</v>
      </c>
      <c r="BB21" s="84">
        <f t="shared" si="21"/>
        <v>1</v>
      </c>
      <c r="BC21" s="84">
        <f t="shared" si="21"/>
        <v>1</v>
      </c>
      <c r="BD21" s="84">
        <f t="shared" si="21"/>
        <v>1</v>
      </c>
      <c r="BE21" s="84">
        <f t="shared" si="21"/>
        <v>0</v>
      </c>
      <c r="BF21" s="84">
        <f t="shared" si="21"/>
        <v>2</v>
      </c>
      <c r="BG21" s="84">
        <f t="shared" si="22"/>
        <v>-1</v>
      </c>
      <c r="BH21" s="84">
        <f t="shared" si="22"/>
        <v>-1</v>
      </c>
      <c r="BI21" s="84">
        <f t="shared" si="22"/>
        <v>-1</v>
      </c>
      <c r="BJ21" s="84">
        <f t="shared" si="22"/>
        <v>0</v>
      </c>
      <c r="BK21" s="84">
        <f t="shared" si="22"/>
        <v>-3</v>
      </c>
      <c r="BL21" s="244">
        <f t="shared" si="22"/>
        <v>-1</v>
      </c>
      <c r="BM21" s="244">
        <f t="shared" si="22"/>
        <v>2</v>
      </c>
      <c r="BN21" s="244">
        <f t="shared" si="22"/>
        <v>2</v>
      </c>
      <c r="BO21" s="270">
        <f t="shared" si="22"/>
        <v>-1</v>
      </c>
      <c r="BP21" s="270">
        <f t="shared" si="22"/>
        <v>1</v>
      </c>
      <c r="BQ21" s="270">
        <f t="shared" si="23"/>
        <v>1</v>
      </c>
      <c r="BR21" s="270">
        <f t="shared" si="23"/>
        <v>0</v>
      </c>
      <c r="BS21" s="270">
        <f t="shared" si="23"/>
        <v>5</v>
      </c>
      <c r="BT21" s="270">
        <f t="shared" si="23"/>
        <v>1</v>
      </c>
      <c r="BU21" s="270">
        <f t="shared" si="23"/>
        <v>3</v>
      </c>
      <c r="BV21" s="270">
        <f t="shared" si="23"/>
        <v>-1</v>
      </c>
      <c r="BW21" s="270">
        <f t="shared" si="23"/>
        <v>2</v>
      </c>
      <c r="BX21" s="270">
        <f t="shared" si="23"/>
        <v>2</v>
      </c>
      <c r="BY21" s="270">
        <f t="shared" si="23"/>
        <v>-1</v>
      </c>
      <c r="BZ21" s="270">
        <f t="shared" si="23"/>
        <v>-2</v>
      </c>
      <c r="CA21" s="270">
        <f t="shared" si="23"/>
        <v>2</v>
      </c>
      <c r="CB21" s="270">
        <f t="shared" si="23"/>
        <v>-1</v>
      </c>
      <c r="CC21" s="270">
        <f t="shared" si="23"/>
        <v>-1</v>
      </c>
      <c r="CD21" s="270">
        <f t="shared" si="23"/>
        <v>1</v>
      </c>
      <c r="CE21" s="349"/>
      <c r="CF21" s="64">
        <f>IF(ISERROR(GETPIVOTDATA("VALUE",'CSS WK pvt'!$I$2,"DT_FILE",CF$8,"CD_CO",CF$6,"TRIM_CAT",TRIM(B21),"TRIM_LINE",A16))=TRUE,0,GETPIVOTDATA("VALUE",'CSS WK pvt'!$I$2,"DT_FILE",CF$8,"CD_CO",CF$6,"TRIM_CAT",TRIM(B21),"TRIM_LINE",A16))</f>
        <v>4</v>
      </c>
    </row>
    <row r="22" spans="1:84" s="73" customFormat="1" x14ac:dyDescent="0.3">
      <c r="A22" s="149"/>
      <c r="B22" s="60" t="s">
        <v>42</v>
      </c>
      <c r="C22" s="137">
        <f t="shared" ref="C22:Q22" si="24">SUM(C17:C21)</f>
        <v>1274</v>
      </c>
      <c r="D22" s="138">
        <f t="shared" si="24"/>
        <v>1416</v>
      </c>
      <c r="E22" s="138">
        <f t="shared" si="24"/>
        <v>1337</v>
      </c>
      <c r="F22" s="138">
        <f t="shared" si="24"/>
        <v>1164</v>
      </c>
      <c r="G22" s="138">
        <f t="shared" si="24"/>
        <v>1287</v>
      </c>
      <c r="H22" s="138">
        <f t="shared" si="24"/>
        <v>1096</v>
      </c>
      <c r="I22" s="138">
        <f t="shared" si="24"/>
        <v>1211</v>
      </c>
      <c r="J22" s="138">
        <f t="shared" si="24"/>
        <v>1449</v>
      </c>
      <c r="K22" s="138">
        <f t="shared" si="24"/>
        <v>1804</v>
      </c>
      <c r="L22" s="139">
        <f t="shared" si="24"/>
        <v>1692</v>
      </c>
      <c r="M22" s="138">
        <f t="shared" si="24"/>
        <v>1571</v>
      </c>
      <c r="N22" s="138">
        <f t="shared" si="24"/>
        <v>1480</v>
      </c>
      <c r="O22" s="138">
        <f t="shared" si="24"/>
        <v>1620</v>
      </c>
      <c r="P22" s="138">
        <f t="shared" si="24"/>
        <v>2016</v>
      </c>
      <c r="Q22" s="138">
        <f t="shared" si="24"/>
        <v>1947</v>
      </c>
      <c r="R22" s="138">
        <v>1745</v>
      </c>
      <c r="S22" s="138">
        <v>1892</v>
      </c>
      <c r="T22" s="138">
        <v>1501</v>
      </c>
      <c r="U22" s="202">
        <v>1596</v>
      </c>
      <c r="V22" s="202">
        <v>1790</v>
      </c>
      <c r="W22" s="202">
        <f>SUM(W17+W18+W19+W20+W21)</f>
        <v>2165</v>
      </c>
      <c r="X22" s="139">
        <f>SUM(X17+X18+X19+X20+X21)</f>
        <v>1906</v>
      </c>
      <c r="Y22" s="202">
        <v>1658</v>
      </c>
      <c r="Z22" s="202">
        <v>1593</v>
      </c>
      <c r="AA22" s="202">
        <v>1492</v>
      </c>
      <c r="AB22" s="202">
        <v>1549</v>
      </c>
      <c r="AC22" s="202">
        <v>1395</v>
      </c>
      <c r="AD22" s="202">
        <v>1404</v>
      </c>
      <c r="AE22" s="202">
        <v>1370</v>
      </c>
      <c r="AF22" s="202">
        <v>1219</v>
      </c>
      <c r="AG22" s="202">
        <v>1330</v>
      </c>
      <c r="AH22" s="202">
        <v>1579</v>
      </c>
      <c r="AI22" s="202">
        <v>1543</v>
      </c>
      <c r="AJ22" s="139">
        <v>1541</v>
      </c>
      <c r="AK22" s="295">
        <v>1648</v>
      </c>
      <c r="AL22" s="295">
        <v>1488</v>
      </c>
      <c r="AM22" s="295">
        <v>1458</v>
      </c>
      <c r="AN22" s="295">
        <v>1167</v>
      </c>
      <c r="AO22" s="295">
        <v>1199</v>
      </c>
      <c r="AP22" s="295">
        <v>1296</v>
      </c>
      <c r="AQ22" s="85">
        <v>1467</v>
      </c>
      <c r="AR22" s="295">
        <v>1139</v>
      </c>
      <c r="AS22" s="295">
        <v>1357</v>
      </c>
      <c r="AT22" s="295">
        <v>1398</v>
      </c>
      <c r="AU22" s="295">
        <v>1580</v>
      </c>
      <c r="AV22" s="312">
        <v>1416</v>
      </c>
      <c r="AW22" s="85">
        <f t="shared" ref="AW22:BA22" si="25">SUM(AW17:AW21)</f>
        <v>346</v>
      </c>
      <c r="AX22" s="140">
        <f t="shared" si="25"/>
        <v>600</v>
      </c>
      <c r="AY22" s="140">
        <f t="shared" si="25"/>
        <v>610</v>
      </c>
      <c r="AZ22" s="140">
        <f t="shared" si="25"/>
        <v>581</v>
      </c>
      <c r="BA22" s="140">
        <f t="shared" si="25"/>
        <v>605</v>
      </c>
      <c r="BB22" s="140">
        <f t="shared" ref="BB22:BJ22" si="26">SUM(BB17:BB21)</f>
        <v>405</v>
      </c>
      <c r="BC22" s="140">
        <f t="shared" si="26"/>
        <v>385</v>
      </c>
      <c r="BD22" s="140">
        <f t="shared" si="26"/>
        <v>341</v>
      </c>
      <c r="BE22" s="140">
        <f t="shared" si="26"/>
        <v>361</v>
      </c>
      <c r="BF22" s="140">
        <f t="shared" si="26"/>
        <v>214</v>
      </c>
      <c r="BG22" s="140">
        <f t="shared" si="26"/>
        <v>87</v>
      </c>
      <c r="BH22" s="140">
        <f t="shared" si="26"/>
        <v>113</v>
      </c>
      <c r="BI22" s="140">
        <f t="shared" si="26"/>
        <v>-128</v>
      </c>
      <c r="BJ22" s="140">
        <f t="shared" si="26"/>
        <v>-467</v>
      </c>
      <c r="BK22" s="140">
        <f t="shared" ref="BK22:BL22" si="27">SUM(BK17:BK21)</f>
        <v>-552</v>
      </c>
      <c r="BL22" s="245">
        <f t="shared" si="27"/>
        <v>-341</v>
      </c>
      <c r="BM22" s="245">
        <f t="shared" ref="BM22" si="28">SUM(BM17:BM21)</f>
        <v>-522</v>
      </c>
      <c r="BN22" s="245">
        <f t="shared" ref="BN22:BO22" si="29">SUM(BN17:BN21)</f>
        <v>-282</v>
      </c>
      <c r="BO22" s="271">
        <f t="shared" si="29"/>
        <v>-266</v>
      </c>
      <c r="BP22" s="271">
        <f t="shared" ref="BP22:BQ22" si="30">SUM(BP17:BP21)</f>
        <v>-211</v>
      </c>
      <c r="BQ22" s="271">
        <f t="shared" si="30"/>
        <v>-622</v>
      </c>
      <c r="BR22" s="271">
        <f t="shared" ref="BR22:BS22" si="31">SUM(BR17:BR21)</f>
        <v>-365</v>
      </c>
      <c r="BS22" s="271">
        <f t="shared" si="31"/>
        <v>-10</v>
      </c>
      <c r="BT22" s="271">
        <f t="shared" ref="BT22" si="32">SUM(BT17:BT21)</f>
        <v>-105</v>
      </c>
      <c r="BU22" s="271">
        <f t="shared" ref="BU22" si="33">SUM(BU17:BU21)</f>
        <v>-34</v>
      </c>
      <c r="BV22" s="271">
        <f t="shared" ref="BV22" si="34">SUM(BV17:BV21)</f>
        <v>-382</v>
      </c>
      <c r="BW22" s="271">
        <f t="shared" ref="BW22" si="35">SUM(BW17:BW21)</f>
        <v>-196</v>
      </c>
      <c r="BX22" s="271">
        <f t="shared" ref="BX22" si="36">SUM(BX17:BX21)</f>
        <v>-108</v>
      </c>
      <c r="BY22" s="271">
        <f t="shared" ref="BY22" si="37">SUM(BY17:BY21)</f>
        <v>97</v>
      </c>
      <c r="BZ22" s="271">
        <f t="shared" ref="BZ22" si="38">SUM(BZ17:BZ21)</f>
        <v>-80</v>
      </c>
      <c r="CA22" s="271">
        <f t="shared" ref="CA22" si="39">SUM(CA17:CA21)</f>
        <v>27</v>
      </c>
      <c r="CB22" s="271">
        <f t="shared" ref="CB22:CD22" si="40">SUM(CB17:CB21)</f>
        <v>-181</v>
      </c>
      <c r="CC22" s="271">
        <f t="shared" ref="CC22:CD22" si="41">SUM(CC17:CC21)</f>
        <v>37</v>
      </c>
      <c r="CD22" s="271">
        <f t="shared" si="41"/>
        <v>-125</v>
      </c>
      <c r="CE22" s="350"/>
      <c r="CF22" s="85">
        <f>SUM(CF17:CF21)</f>
        <v>1416</v>
      </c>
    </row>
    <row r="23" spans="1:84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272"/>
      <c r="CE23" s="349"/>
      <c r="CF23" s="90"/>
    </row>
    <row r="24" spans="1:84" s="59" customFormat="1" x14ac:dyDescent="0.3">
      <c r="A24" s="145"/>
      <c r="B24" s="60" t="s">
        <v>37</v>
      </c>
      <c r="C24" s="80">
        <v>585</v>
      </c>
      <c r="D24" s="81">
        <v>667</v>
      </c>
      <c r="E24" s="81">
        <v>642</v>
      </c>
      <c r="F24" s="81">
        <v>454</v>
      </c>
      <c r="G24" s="81">
        <v>622</v>
      </c>
      <c r="H24" s="81">
        <v>430</v>
      </c>
      <c r="I24" s="81">
        <v>666</v>
      </c>
      <c r="J24" s="81">
        <v>762</v>
      </c>
      <c r="K24" s="81">
        <v>994</v>
      </c>
      <c r="L24" s="82">
        <v>844</v>
      </c>
      <c r="M24" s="81">
        <v>696</v>
      </c>
      <c r="N24" s="81">
        <v>718</v>
      </c>
      <c r="O24" s="81">
        <v>742</v>
      </c>
      <c r="P24" s="81">
        <v>752</v>
      </c>
      <c r="Q24" s="81">
        <v>683</v>
      </c>
      <c r="R24" s="81">
        <v>647</v>
      </c>
      <c r="S24" s="81">
        <v>781</v>
      </c>
      <c r="T24" s="81">
        <v>580</v>
      </c>
      <c r="U24" s="201">
        <v>634</v>
      </c>
      <c r="V24" s="201">
        <v>744</v>
      </c>
      <c r="W24" s="201">
        <v>940</v>
      </c>
      <c r="X24" s="82">
        <v>759</v>
      </c>
      <c r="Y24" s="201">
        <v>629</v>
      </c>
      <c r="Z24" s="201">
        <v>640</v>
      </c>
      <c r="AA24" s="201">
        <v>547</v>
      </c>
      <c r="AB24" s="201">
        <v>603</v>
      </c>
      <c r="AC24" s="201">
        <v>525</v>
      </c>
      <c r="AD24" s="201">
        <v>561</v>
      </c>
      <c r="AE24" s="201">
        <v>595</v>
      </c>
      <c r="AF24" s="201">
        <v>542</v>
      </c>
      <c r="AG24" s="201">
        <v>613</v>
      </c>
      <c r="AH24" s="201">
        <v>786</v>
      </c>
      <c r="AI24" s="201">
        <v>647</v>
      </c>
      <c r="AJ24" s="82">
        <v>636</v>
      </c>
      <c r="AK24" s="294">
        <v>710</v>
      </c>
      <c r="AL24" s="294">
        <v>594</v>
      </c>
      <c r="AM24" s="294">
        <v>634</v>
      </c>
      <c r="AN24" s="294">
        <v>400</v>
      </c>
      <c r="AO24" s="294">
        <v>514</v>
      </c>
      <c r="AP24" s="294">
        <v>555</v>
      </c>
      <c r="AQ24" s="64">
        <v>718</v>
      </c>
      <c r="AR24" s="294">
        <v>477</v>
      </c>
      <c r="AS24" s="294">
        <v>649</v>
      </c>
      <c r="AT24" s="294">
        <v>670</v>
      </c>
      <c r="AU24" s="294">
        <v>707</v>
      </c>
      <c r="AV24" s="311">
        <v>579</v>
      </c>
      <c r="AW24" s="83">
        <f t="shared" ref="AW24:BF28" si="42">O24-C24</f>
        <v>157</v>
      </c>
      <c r="AX24" s="84">
        <f t="shared" si="42"/>
        <v>85</v>
      </c>
      <c r="AY24" s="84">
        <f t="shared" si="42"/>
        <v>41</v>
      </c>
      <c r="AZ24" s="84">
        <f t="shared" si="42"/>
        <v>193</v>
      </c>
      <c r="BA24" s="84">
        <f t="shared" si="42"/>
        <v>159</v>
      </c>
      <c r="BB24" s="84">
        <f t="shared" si="42"/>
        <v>150</v>
      </c>
      <c r="BC24" s="84">
        <f t="shared" si="42"/>
        <v>-32</v>
      </c>
      <c r="BD24" s="84">
        <f t="shared" si="42"/>
        <v>-18</v>
      </c>
      <c r="BE24" s="84">
        <f t="shared" si="42"/>
        <v>-54</v>
      </c>
      <c r="BF24" s="84">
        <f t="shared" si="42"/>
        <v>-85</v>
      </c>
      <c r="BG24" s="84">
        <f t="shared" ref="BG24:BP28" si="43">Y24-M24</f>
        <v>-67</v>
      </c>
      <c r="BH24" s="84">
        <f t="shared" si="43"/>
        <v>-78</v>
      </c>
      <c r="BI24" s="84">
        <f t="shared" si="43"/>
        <v>-195</v>
      </c>
      <c r="BJ24" s="84">
        <f t="shared" si="43"/>
        <v>-149</v>
      </c>
      <c r="BK24" s="84">
        <f t="shared" si="43"/>
        <v>-158</v>
      </c>
      <c r="BL24" s="244">
        <f t="shared" si="43"/>
        <v>-86</v>
      </c>
      <c r="BM24" s="244">
        <f t="shared" si="43"/>
        <v>-186</v>
      </c>
      <c r="BN24" s="244">
        <f t="shared" si="43"/>
        <v>-38</v>
      </c>
      <c r="BO24" s="270">
        <f t="shared" si="43"/>
        <v>-21</v>
      </c>
      <c r="BP24" s="270">
        <f t="shared" si="43"/>
        <v>42</v>
      </c>
      <c r="BQ24" s="270">
        <f t="shared" ref="BQ24:CD28" si="44">AI24-W24</f>
        <v>-293</v>
      </c>
      <c r="BR24" s="270">
        <f t="shared" si="44"/>
        <v>-123</v>
      </c>
      <c r="BS24" s="270">
        <f t="shared" si="44"/>
        <v>81</v>
      </c>
      <c r="BT24" s="270">
        <f t="shared" si="44"/>
        <v>-46</v>
      </c>
      <c r="BU24" s="270">
        <f t="shared" si="44"/>
        <v>87</v>
      </c>
      <c r="BV24" s="270">
        <f t="shared" si="44"/>
        <v>-203</v>
      </c>
      <c r="BW24" s="270">
        <f t="shared" si="44"/>
        <v>-11</v>
      </c>
      <c r="BX24" s="270">
        <f t="shared" si="44"/>
        <v>-6</v>
      </c>
      <c r="BY24" s="270">
        <f t="shared" si="44"/>
        <v>123</v>
      </c>
      <c r="BZ24" s="270">
        <f t="shared" si="44"/>
        <v>-65</v>
      </c>
      <c r="CA24" s="270">
        <f t="shared" si="44"/>
        <v>36</v>
      </c>
      <c r="CB24" s="270">
        <f t="shared" si="44"/>
        <v>-116</v>
      </c>
      <c r="CC24" s="270">
        <f t="shared" si="44"/>
        <v>60</v>
      </c>
      <c r="CD24" s="270">
        <f t="shared" si="44"/>
        <v>-57</v>
      </c>
      <c r="CE24" s="349"/>
      <c r="CF24" s="64">
        <f>IF(ISERROR(GETPIVOTDATA("VALUE",'CSS WK pvt'!$I$2,"DT_FILE",CF$8,"CD_CO",CF$6,"TRIM_CAT",TRIM(B24),"TRIM_LINE",A23))=TRUE,0,GETPIVOTDATA("VALUE",'CSS WK pvt'!$I$2,"DT_FILE",CF$8,"CD_CO",CF$6,"TRIM_CAT",TRIM(B24),"TRIM_LINE",A23))</f>
        <v>579</v>
      </c>
    </row>
    <row r="25" spans="1:84" s="59" customFormat="1" x14ac:dyDescent="0.3">
      <c r="A25" s="145"/>
      <c r="B25" s="60" t="s">
        <v>38</v>
      </c>
      <c r="C25" s="80">
        <v>9</v>
      </c>
      <c r="D25" s="81">
        <v>7</v>
      </c>
      <c r="E25" s="81">
        <v>12</v>
      </c>
      <c r="F25" s="81">
        <v>10</v>
      </c>
      <c r="G25" s="81">
        <v>10</v>
      </c>
      <c r="H25" s="81">
        <v>18</v>
      </c>
      <c r="I25" s="81">
        <v>15</v>
      </c>
      <c r="J25" s="81">
        <v>10</v>
      </c>
      <c r="K25" s="81">
        <v>21</v>
      </c>
      <c r="L25" s="82">
        <v>9</v>
      </c>
      <c r="M25" s="81">
        <v>10</v>
      </c>
      <c r="N25" s="81">
        <v>9</v>
      </c>
      <c r="O25" s="81">
        <v>18</v>
      </c>
      <c r="P25" s="81">
        <v>10</v>
      </c>
      <c r="Q25" s="81">
        <v>13</v>
      </c>
      <c r="R25" s="81">
        <v>10</v>
      </c>
      <c r="S25" s="81">
        <v>9</v>
      </c>
      <c r="T25" s="81">
        <v>10</v>
      </c>
      <c r="U25" s="201">
        <v>6</v>
      </c>
      <c r="V25" s="201">
        <v>8</v>
      </c>
      <c r="W25" s="201">
        <v>15</v>
      </c>
      <c r="X25" s="82">
        <v>5</v>
      </c>
      <c r="Y25" s="201">
        <v>10</v>
      </c>
      <c r="Z25" s="201">
        <v>14</v>
      </c>
      <c r="AA25" s="201">
        <v>11</v>
      </c>
      <c r="AB25" s="201">
        <v>10</v>
      </c>
      <c r="AC25" s="201">
        <v>8</v>
      </c>
      <c r="AD25" s="201">
        <v>7</v>
      </c>
      <c r="AE25" s="201">
        <v>14</v>
      </c>
      <c r="AF25" s="201">
        <v>5</v>
      </c>
      <c r="AG25" s="201">
        <v>12</v>
      </c>
      <c r="AH25" s="201">
        <v>8</v>
      </c>
      <c r="AI25" s="201">
        <v>5</v>
      </c>
      <c r="AJ25" s="82">
        <v>6</v>
      </c>
      <c r="AK25" s="294">
        <v>10</v>
      </c>
      <c r="AL25" s="294">
        <v>5</v>
      </c>
      <c r="AM25" s="294">
        <v>13</v>
      </c>
      <c r="AN25" s="294">
        <v>12</v>
      </c>
      <c r="AO25" s="294">
        <v>5</v>
      </c>
      <c r="AP25" s="294">
        <v>11</v>
      </c>
      <c r="AQ25" s="64">
        <v>10</v>
      </c>
      <c r="AR25" s="294">
        <v>9</v>
      </c>
      <c r="AS25" s="294">
        <v>17</v>
      </c>
      <c r="AT25" s="294">
        <v>9</v>
      </c>
      <c r="AU25" s="294">
        <v>8</v>
      </c>
      <c r="AV25" s="311">
        <v>16</v>
      </c>
      <c r="AW25" s="83">
        <f t="shared" si="42"/>
        <v>9</v>
      </c>
      <c r="AX25" s="84">
        <f t="shared" si="42"/>
        <v>3</v>
      </c>
      <c r="AY25" s="84">
        <f t="shared" si="42"/>
        <v>1</v>
      </c>
      <c r="AZ25" s="84">
        <f t="shared" si="42"/>
        <v>0</v>
      </c>
      <c r="BA25" s="84">
        <f t="shared" si="42"/>
        <v>-1</v>
      </c>
      <c r="BB25" s="84">
        <f t="shared" si="42"/>
        <v>-8</v>
      </c>
      <c r="BC25" s="84">
        <f t="shared" si="42"/>
        <v>-9</v>
      </c>
      <c r="BD25" s="84">
        <f t="shared" si="42"/>
        <v>-2</v>
      </c>
      <c r="BE25" s="84">
        <f t="shared" si="42"/>
        <v>-6</v>
      </c>
      <c r="BF25" s="84">
        <f t="shared" si="42"/>
        <v>-4</v>
      </c>
      <c r="BG25" s="84">
        <f t="shared" si="43"/>
        <v>0</v>
      </c>
      <c r="BH25" s="84">
        <f t="shared" si="43"/>
        <v>5</v>
      </c>
      <c r="BI25" s="84">
        <f t="shared" si="43"/>
        <v>-7</v>
      </c>
      <c r="BJ25" s="84">
        <f t="shared" si="43"/>
        <v>0</v>
      </c>
      <c r="BK25" s="84">
        <f t="shared" si="43"/>
        <v>-5</v>
      </c>
      <c r="BL25" s="244">
        <f t="shared" si="43"/>
        <v>-3</v>
      </c>
      <c r="BM25" s="244">
        <f t="shared" si="43"/>
        <v>5</v>
      </c>
      <c r="BN25" s="244">
        <f t="shared" si="43"/>
        <v>-5</v>
      </c>
      <c r="BO25" s="270">
        <f t="shared" si="43"/>
        <v>6</v>
      </c>
      <c r="BP25" s="270">
        <f t="shared" si="43"/>
        <v>0</v>
      </c>
      <c r="BQ25" s="270">
        <f t="shared" si="44"/>
        <v>-10</v>
      </c>
      <c r="BR25" s="270">
        <f t="shared" si="44"/>
        <v>1</v>
      </c>
      <c r="BS25" s="270">
        <f t="shared" si="44"/>
        <v>0</v>
      </c>
      <c r="BT25" s="270">
        <f t="shared" si="44"/>
        <v>-9</v>
      </c>
      <c r="BU25" s="270">
        <f t="shared" si="44"/>
        <v>2</v>
      </c>
      <c r="BV25" s="270">
        <f t="shared" si="44"/>
        <v>2</v>
      </c>
      <c r="BW25" s="270">
        <f t="shared" si="44"/>
        <v>-3</v>
      </c>
      <c r="BX25" s="270">
        <f t="shared" si="44"/>
        <v>4</v>
      </c>
      <c r="BY25" s="270">
        <f t="shared" si="44"/>
        <v>-4</v>
      </c>
      <c r="BZ25" s="270">
        <f t="shared" si="44"/>
        <v>4</v>
      </c>
      <c r="CA25" s="270">
        <f t="shared" si="44"/>
        <v>5</v>
      </c>
      <c r="CB25" s="270">
        <f t="shared" si="44"/>
        <v>1</v>
      </c>
      <c r="CC25" s="270">
        <f t="shared" si="44"/>
        <v>3</v>
      </c>
      <c r="CD25" s="270">
        <f t="shared" si="44"/>
        <v>10</v>
      </c>
      <c r="CE25" s="349"/>
      <c r="CF25" s="64">
        <f>IF(ISERROR(GETPIVOTDATA("VALUE",'CSS WK pvt'!$I$2,"DT_FILE",CF$8,"CD_CO",CF$6,"TRIM_CAT",TRIM(B25),"TRIM_LINE",A23))=TRUE,0,GETPIVOTDATA("VALUE",'CSS WK pvt'!$I$2,"DT_FILE",CF$8,"CD_CO",CF$6,"TRIM_CAT",TRIM(B25),"TRIM_LINE",A23))</f>
        <v>16</v>
      </c>
    </row>
    <row r="26" spans="1:84" s="59" customFormat="1" x14ac:dyDescent="0.3">
      <c r="A26" s="145"/>
      <c r="B26" s="60" t="s">
        <v>39</v>
      </c>
      <c r="C26" s="80">
        <v>165</v>
      </c>
      <c r="D26" s="81">
        <v>202</v>
      </c>
      <c r="E26" s="81">
        <v>110</v>
      </c>
      <c r="F26" s="81">
        <v>180</v>
      </c>
      <c r="G26" s="81">
        <v>146</v>
      </c>
      <c r="H26" s="81">
        <v>148</v>
      </c>
      <c r="I26" s="81">
        <v>84</v>
      </c>
      <c r="J26" s="81">
        <v>154</v>
      </c>
      <c r="K26" s="81">
        <v>251</v>
      </c>
      <c r="L26" s="82">
        <v>214</v>
      </c>
      <c r="M26" s="81">
        <v>213</v>
      </c>
      <c r="N26" s="81">
        <v>211</v>
      </c>
      <c r="O26" s="81">
        <v>168</v>
      </c>
      <c r="P26" s="81">
        <v>257</v>
      </c>
      <c r="Q26" s="81">
        <v>218</v>
      </c>
      <c r="R26" s="81">
        <v>81</v>
      </c>
      <c r="S26" s="81">
        <v>164</v>
      </c>
      <c r="T26" s="81">
        <v>78</v>
      </c>
      <c r="U26" s="201">
        <v>87</v>
      </c>
      <c r="V26" s="201">
        <v>156</v>
      </c>
      <c r="W26" s="201">
        <v>269</v>
      </c>
      <c r="X26" s="82">
        <v>222</v>
      </c>
      <c r="Y26" s="201">
        <v>124</v>
      </c>
      <c r="Z26" s="201">
        <v>82</v>
      </c>
      <c r="AA26" s="201">
        <v>83</v>
      </c>
      <c r="AB26" s="201">
        <v>101</v>
      </c>
      <c r="AC26" s="201">
        <v>82</v>
      </c>
      <c r="AD26" s="201">
        <v>96</v>
      </c>
      <c r="AE26" s="201">
        <v>110</v>
      </c>
      <c r="AF26" s="201">
        <v>86</v>
      </c>
      <c r="AG26" s="201">
        <v>112</v>
      </c>
      <c r="AH26" s="201">
        <v>179</v>
      </c>
      <c r="AI26" s="201">
        <v>228</v>
      </c>
      <c r="AJ26" s="82">
        <v>173</v>
      </c>
      <c r="AK26" s="294">
        <v>263</v>
      </c>
      <c r="AL26" s="294">
        <v>240</v>
      </c>
      <c r="AM26" s="294">
        <v>160</v>
      </c>
      <c r="AN26" s="294">
        <v>87</v>
      </c>
      <c r="AO26" s="294">
        <v>80</v>
      </c>
      <c r="AP26" s="294">
        <v>174</v>
      </c>
      <c r="AQ26" s="64">
        <v>165</v>
      </c>
      <c r="AR26" s="294">
        <v>153</v>
      </c>
      <c r="AS26" s="294">
        <v>185</v>
      </c>
      <c r="AT26" s="294">
        <v>216</v>
      </c>
      <c r="AU26" s="294">
        <v>212</v>
      </c>
      <c r="AV26" s="311">
        <v>187</v>
      </c>
      <c r="AW26" s="83">
        <f t="shared" si="42"/>
        <v>3</v>
      </c>
      <c r="AX26" s="84">
        <f t="shared" si="42"/>
        <v>55</v>
      </c>
      <c r="AY26" s="84">
        <f t="shared" si="42"/>
        <v>108</v>
      </c>
      <c r="AZ26" s="84">
        <f t="shared" si="42"/>
        <v>-99</v>
      </c>
      <c r="BA26" s="84">
        <f t="shared" si="42"/>
        <v>18</v>
      </c>
      <c r="BB26" s="84">
        <f t="shared" si="42"/>
        <v>-70</v>
      </c>
      <c r="BC26" s="84">
        <f t="shared" si="42"/>
        <v>3</v>
      </c>
      <c r="BD26" s="84">
        <f t="shared" si="42"/>
        <v>2</v>
      </c>
      <c r="BE26" s="84">
        <f t="shared" si="42"/>
        <v>18</v>
      </c>
      <c r="BF26" s="84">
        <f t="shared" si="42"/>
        <v>8</v>
      </c>
      <c r="BG26" s="84">
        <f t="shared" si="43"/>
        <v>-89</v>
      </c>
      <c r="BH26" s="84">
        <f t="shared" si="43"/>
        <v>-129</v>
      </c>
      <c r="BI26" s="84">
        <f t="shared" si="43"/>
        <v>-85</v>
      </c>
      <c r="BJ26" s="84">
        <f t="shared" si="43"/>
        <v>-156</v>
      </c>
      <c r="BK26" s="84">
        <f t="shared" si="43"/>
        <v>-136</v>
      </c>
      <c r="BL26" s="244">
        <f t="shared" si="43"/>
        <v>15</v>
      </c>
      <c r="BM26" s="244">
        <f t="shared" si="43"/>
        <v>-54</v>
      </c>
      <c r="BN26" s="244">
        <f t="shared" si="43"/>
        <v>8</v>
      </c>
      <c r="BO26" s="270">
        <f t="shared" si="43"/>
        <v>25</v>
      </c>
      <c r="BP26" s="270">
        <f t="shared" si="43"/>
        <v>23</v>
      </c>
      <c r="BQ26" s="270">
        <f t="shared" si="44"/>
        <v>-41</v>
      </c>
      <c r="BR26" s="270">
        <f t="shared" si="44"/>
        <v>-49</v>
      </c>
      <c r="BS26" s="270">
        <f t="shared" si="44"/>
        <v>139</v>
      </c>
      <c r="BT26" s="270">
        <f t="shared" si="44"/>
        <v>158</v>
      </c>
      <c r="BU26" s="270">
        <f t="shared" si="44"/>
        <v>77</v>
      </c>
      <c r="BV26" s="270">
        <f t="shared" si="44"/>
        <v>-14</v>
      </c>
      <c r="BW26" s="270">
        <f t="shared" si="44"/>
        <v>-2</v>
      </c>
      <c r="BX26" s="270">
        <f t="shared" si="44"/>
        <v>78</v>
      </c>
      <c r="BY26" s="270">
        <f t="shared" si="44"/>
        <v>55</v>
      </c>
      <c r="BZ26" s="270">
        <f t="shared" si="44"/>
        <v>67</v>
      </c>
      <c r="CA26" s="270">
        <f t="shared" si="44"/>
        <v>73</v>
      </c>
      <c r="CB26" s="270">
        <f t="shared" si="44"/>
        <v>37</v>
      </c>
      <c r="CC26" s="270">
        <f t="shared" si="44"/>
        <v>-16</v>
      </c>
      <c r="CD26" s="270">
        <f t="shared" si="44"/>
        <v>14</v>
      </c>
      <c r="CE26" s="349"/>
      <c r="CF26" s="64">
        <f>IF(ISERROR(GETPIVOTDATA("VALUE",'CSS WK pvt'!$I$2,"DT_FILE",CF$8,"CD_CO",CF$6,"TRIM_CAT",TRIM(B26),"TRIM_LINE",A23))=TRUE,0,GETPIVOTDATA("VALUE",'CSS WK pvt'!$I$2,"DT_FILE",CF$8,"CD_CO",CF$6,"TRIM_CAT",TRIM(B26),"TRIM_LINE",A23))</f>
        <v>187</v>
      </c>
    </row>
    <row r="27" spans="1:84" s="59" customFormat="1" x14ac:dyDescent="0.3">
      <c r="A27" s="145"/>
      <c r="B27" s="60" t="s">
        <v>40</v>
      </c>
      <c r="C27" s="80">
        <v>10</v>
      </c>
      <c r="D27" s="81">
        <v>14</v>
      </c>
      <c r="E27" s="81">
        <v>17</v>
      </c>
      <c r="F27" s="81">
        <v>10</v>
      </c>
      <c r="G27" s="81">
        <v>11</v>
      </c>
      <c r="H27" s="81">
        <v>14</v>
      </c>
      <c r="I27" s="81">
        <v>10</v>
      </c>
      <c r="J27" s="81">
        <v>11</v>
      </c>
      <c r="K27" s="81">
        <v>20</v>
      </c>
      <c r="L27" s="82">
        <v>16</v>
      </c>
      <c r="M27" s="81">
        <v>21</v>
      </c>
      <c r="N27" s="81">
        <v>22</v>
      </c>
      <c r="O27" s="81">
        <v>23</v>
      </c>
      <c r="P27" s="81">
        <v>14</v>
      </c>
      <c r="Q27" s="81">
        <v>22</v>
      </c>
      <c r="R27" s="81">
        <v>14</v>
      </c>
      <c r="S27" s="81">
        <v>16</v>
      </c>
      <c r="T27" s="81">
        <v>11</v>
      </c>
      <c r="U27" s="201">
        <v>8</v>
      </c>
      <c r="V27" s="201">
        <v>11</v>
      </c>
      <c r="W27" s="201">
        <v>20</v>
      </c>
      <c r="X27" s="82">
        <v>15</v>
      </c>
      <c r="Y27" s="201">
        <v>17</v>
      </c>
      <c r="Z27" s="201">
        <v>7</v>
      </c>
      <c r="AA27" s="201">
        <v>6</v>
      </c>
      <c r="AB27" s="201">
        <v>11</v>
      </c>
      <c r="AC27" s="201">
        <v>8</v>
      </c>
      <c r="AD27" s="201">
        <v>11</v>
      </c>
      <c r="AE27" s="201">
        <v>10</v>
      </c>
      <c r="AF27" s="201">
        <v>7</v>
      </c>
      <c r="AG27" s="201">
        <v>10</v>
      </c>
      <c r="AH27" s="201">
        <v>25</v>
      </c>
      <c r="AI27" s="201">
        <v>13</v>
      </c>
      <c r="AJ27" s="82">
        <v>13</v>
      </c>
      <c r="AK27" s="294">
        <v>29</v>
      </c>
      <c r="AL27" s="294">
        <v>24</v>
      </c>
      <c r="AM27" s="294">
        <v>11</v>
      </c>
      <c r="AN27" s="294">
        <v>5</v>
      </c>
      <c r="AO27" s="294">
        <v>14</v>
      </c>
      <c r="AP27" s="294">
        <v>6</v>
      </c>
      <c r="AQ27" s="64">
        <v>15</v>
      </c>
      <c r="AR27" s="294">
        <v>11</v>
      </c>
      <c r="AS27" s="294">
        <v>2</v>
      </c>
      <c r="AT27" s="294">
        <v>21</v>
      </c>
      <c r="AU27" s="294">
        <v>22</v>
      </c>
      <c r="AV27" s="311">
        <v>18</v>
      </c>
      <c r="AW27" s="83">
        <f t="shared" si="42"/>
        <v>13</v>
      </c>
      <c r="AX27" s="84">
        <f t="shared" si="42"/>
        <v>0</v>
      </c>
      <c r="AY27" s="84">
        <f t="shared" si="42"/>
        <v>5</v>
      </c>
      <c r="AZ27" s="84">
        <f t="shared" si="42"/>
        <v>4</v>
      </c>
      <c r="BA27" s="84">
        <f t="shared" si="42"/>
        <v>5</v>
      </c>
      <c r="BB27" s="84">
        <f t="shared" si="42"/>
        <v>-3</v>
      </c>
      <c r="BC27" s="84">
        <f t="shared" si="42"/>
        <v>-2</v>
      </c>
      <c r="BD27" s="84">
        <f t="shared" si="42"/>
        <v>0</v>
      </c>
      <c r="BE27" s="84">
        <f t="shared" si="42"/>
        <v>0</v>
      </c>
      <c r="BF27" s="84">
        <f t="shared" si="42"/>
        <v>-1</v>
      </c>
      <c r="BG27" s="84">
        <f t="shared" si="43"/>
        <v>-4</v>
      </c>
      <c r="BH27" s="84">
        <f t="shared" si="43"/>
        <v>-15</v>
      </c>
      <c r="BI27" s="84">
        <f t="shared" si="43"/>
        <v>-17</v>
      </c>
      <c r="BJ27" s="84">
        <f t="shared" si="43"/>
        <v>-3</v>
      </c>
      <c r="BK27" s="84">
        <f t="shared" si="43"/>
        <v>-14</v>
      </c>
      <c r="BL27" s="244">
        <f t="shared" si="43"/>
        <v>-3</v>
      </c>
      <c r="BM27" s="244">
        <f t="shared" si="43"/>
        <v>-6</v>
      </c>
      <c r="BN27" s="244">
        <f t="shared" si="43"/>
        <v>-4</v>
      </c>
      <c r="BO27" s="270">
        <f t="shared" si="43"/>
        <v>2</v>
      </c>
      <c r="BP27" s="270">
        <f t="shared" si="43"/>
        <v>14</v>
      </c>
      <c r="BQ27" s="270">
        <f t="shared" si="44"/>
        <v>-7</v>
      </c>
      <c r="BR27" s="270">
        <f t="shared" si="44"/>
        <v>-2</v>
      </c>
      <c r="BS27" s="270">
        <f t="shared" si="44"/>
        <v>12</v>
      </c>
      <c r="BT27" s="270">
        <f t="shared" si="44"/>
        <v>17</v>
      </c>
      <c r="BU27" s="270">
        <f t="shared" si="44"/>
        <v>5</v>
      </c>
      <c r="BV27" s="270">
        <f t="shared" si="44"/>
        <v>-6</v>
      </c>
      <c r="BW27" s="270">
        <f t="shared" si="44"/>
        <v>6</v>
      </c>
      <c r="BX27" s="270">
        <f t="shared" si="44"/>
        <v>-5</v>
      </c>
      <c r="BY27" s="270">
        <f t="shared" si="44"/>
        <v>5</v>
      </c>
      <c r="BZ27" s="270">
        <f t="shared" si="44"/>
        <v>4</v>
      </c>
      <c r="CA27" s="270">
        <f t="shared" si="44"/>
        <v>-8</v>
      </c>
      <c r="CB27" s="270">
        <f t="shared" si="44"/>
        <v>-4</v>
      </c>
      <c r="CC27" s="270">
        <f t="shared" si="44"/>
        <v>9</v>
      </c>
      <c r="CD27" s="270">
        <f t="shared" si="44"/>
        <v>5</v>
      </c>
      <c r="CE27" s="349"/>
      <c r="CF27" s="64">
        <f>IF(ISERROR(GETPIVOTDATA("VALUE",'CSS WK pvt'!$I$2,"DT_FILE",CF$8,"CD_CO",CF$6,"TRIM_CAT",TRIM(B27),"TRIM_LINE",A23))=TRUE,0,GETPIVOTDATA("VALUE",'CSS WK pvt'!$I$2,"DT_FILE",CF$8,"CD_CO",CF$6,"TRIM_CAT",TRIM(B27),"TRIM_LINE",A23))</f>
        <v>18</v>
      </c>
    </row>
    <row r="28" spans="1:84" s="59" customFormat="1" x14ac:dyDescent="0.3">
      <c r="A28" s="145"/>
      <c r="B28" s="60" t="s">
        <v>41</v>
      </c>
      <c r="C28" s="80">
        <v>1</v>
      </c>
      <c r="D28" s="81">
        <v>4</v>
      </c>
      <c r="E28" s="81"/>
      <c r="F28" s="81">
        <v>5</v>
      </c>
      <c r="G28" s="81">
        <v>3</v>
      </c>
      <c r="H28" s="81">
        <v>2</v>
      </c>
      <c r="I28" s="81">
        <v>3</v>
      </c>
      <c r="J28" s="81">
        <v>3</v>
      </c>
      <c r="K28" s="81">
        <v>3</v>
      </c>
      <c r="L28" s="82">
        <v>1</v>
      </c>
      <c r="M28" s="81">
        <v>2</v>
      </c>
      <c r="N28" s="81">
        <v>6</v>
      </c>
      <c r="O28" s="81"/>
      <c r="P28" s="81">
        <v>2</v>
      </c>
      <c r="Q28" s="81">
        <v>3</v>
      </c>
      <c r="R28" s="81">
        <v>3</v>
      </c>
      <c r="S28" s="81">
        <v>0</v>
      </c>
      <c r="T28" s="81">
        <v>3</v>
      </c>
      <c r="U28" s="201">
        <v>4</v>
      </c>
      <c r="V28" s="201">
        <v>2</v>
      </c>
      <c r="W28" s="201">
        <v>2</v>
      </c>
      <c r="X28" s="82">
        <v>2</v>
      </c>
      <c r="Y28" s="201">
        <v>1</v>
      </c>
      <c r="Z28" s="201">
        <v>5</v>
      </c>
      <c r="AA28" s="201">
        <v>0</v>
      </c>
      <c r="AB28" s="201">
        <v>4</v>
      </c>
      <c r="AC28" s="201">
        <v>1</v>
      </c>
      <c r="AD28" s="201">
        <v>1</v>
      </c>
      <c r="AE28" s="201">
        <v>2</v>
      </c>
      <c r="AF28" s="201">
        <v>4</v>
      </c>
      <c r="AG28" s="201">
        <v>2</v>
      </c>
      <c r="AH28" s="201">
        <v>2</v>
      </c>
      <c r="AI28" s="201">
        <v>1</v>
      </c>
      <c r="AJ28" s="82">
        <v>1</v>
      </c>
      <c r="AK28" s="294">
        <v>5</v>
      </c>
      <c r="AL28" s="294">
        <v>4</v>
      </c>
      <c r="AM28" s="294">
        <v>2</v>
      </c>
      <c r="AN28" s="294">
        <v>1</v>
      </c>
      <c r="AO28" s="294">
        <v>2</v>
      </c>
      <c r="AP28" s="294">
        <v>1</v>
      </c>
      <c r="AQ28" s="64">
        <v>0</v>
      </c>
      <c r="AR28" s="294">
        <v>2</v>
      </c>
      <c r="AS28" s="294">
        <v>2</v>
      </c>
      <c r="AT28" s="294">
        <v>3</v>
      </c>
      <c r="AU28" s="294">
        <v>2</v>
      </c>
      <c r="AV28" s="311">
        <v>3</v>
      </c>
      <c r="AW28" s="83">
        <f t="shared" si="42"/>
        <v>-1</v>
      </c>
      <c r="AX28" s="84">
        <f t="shared" si="42"/>
        <v>-2</v>
      </c>
      <c r="AY28" s="84">
        <f t="shared" si="42"/>
        <v>3</v>
      </c>
      <c r="AZ28" s="84">
        <f t="shared" si="42"/>
        <v>-2</v>
      </c>
      <c r="BA28" s="84">
        <f t="shared" si="42"/>
        <v>-3</v>
      </c>
      <c r="BB28" s="84">
        <f t="shared" si="42"/>
        <v>1</v>
      </c>
      <c r="BC28" s="84">
        <f t="shared" si="42"/>
        <v>1</v>
      </c>
      <c r="BD28" s="84">
        <f t="shared" si="42"/>
        <v>-1</v>
      </c>
      <c r="BE28" s="84">
        <f t="shared" si="42"/>
        <v>-1</v>
      </c>
      <c r="BF28" s="84">
        <f t="shared" si="42"/>
        <v>1</v>
      </c>
      <c r="BG28" s="84">
        <f t="shared" si="43"/>
        <v>-1</v>
      </c>
      <c r="BH28" s="84">
        <f t="shared" si="43"/>
        <v>-1</v>
      </c>
      <c r="BI28" s="84">
        <f t="shared" si="43"/>
        <v>0</v>
      </c>
      <c r="BJ28" s="84">
        <f t="shared" si="43"/>
        <v>2</v>
      </c>
      <c r="BK28" s="84">
        <f t="shared" si="43"/>
        <v>-2</v>
      </c>
      <c r="BL28" s="244">
        <f t="shared" si="43"/>
        <v>-2</v>
      </c>
      <c r="BM28" s="244">
        <f t="shared" si="43"/>
        <v>2</v>
      </c>
      <c r="BN28" s="244">
        <f t="shared" si="43"/>
        <v>1</v>
      </c>
      <c r="BO28" s="270">
        <f t="shared" si="43"/>
        <v>-2</v>
      </c>
      <c r="BP28" s="270">
        <f t="shared" si="43"/>
        <v>0</v>
      </c>
      <c r="BQ28" s="270">
        <f t="shared" si="44"/>
        <v>-1</v>
      </c>
      <c r="BR28" s="270">
        <f t="shared" si="44"/>
        <v>-1</v>
      </c>
      <c r="BS28" s="270">
        <f t="shared" si="44"/>
        <v>4</v>
      </c>
      <c r="BT28" s="270">
        <f t="shared" si="44"/>
        <v>-1</v>
      </c>
      <c r="BU28" s="270">
        <f t="shared" si="44"/>
        <v>2</v>
      </c>
      <c r="BV28" s="270">
        <f t="shared" si="44"/>
        <v>-3</v>
      </c>
      <c r="BW28" s="270">
        <f t="shared" si="44"/>
        <v>1</v>
      </c>
      <c r="BX28" s="270">
        <f t="shared" si="44"/>
        <v>0</v>
      </c>
      <c r="BY28" s="270">
        <f t="shared" si="44"/>
        <v>-2</v>
      </c>
      <c r="BZ28" s="270">
        <f t="shared" si="44"/>
        <v>-2</v>
      </c>
      <c r="CA28" s="270">
        <f t="shared" si="44"/>
        <v>0</v>
      </c>
      <c r="CB28" s="270">
        <f t="shared" si="44"/>
        <v>1</v>
      </c>
      <c r="CC28" s="270">
        <f t="shared" si="44"/>
        <v>1</v>
      </c>
      <c r="CD28" s="270">
        <f t="shared" si="44"/>
        <v>2</v>
      </c>
      <c r="CE28" s="349"/>
      <c r="CF28" s="64">
        <f>IF(ISERROR(GETPIVOTDATA("VALUE",'CSS WK pvt'!$I$2,"DT_FILE",CF$8,"CD_CO",CF$6,"TRIM_CAT",TRIM(B28),"TRIM_LINE",A23))=TRUE,0,GETPIVOTDATA("VALUE",'CSS WK pvt'!$I$2,"DT_FILE",CF$8,"CD_CO",CF$6,"TRIM_CAT",TRIM(B28),"TRIM_LINE",A23))</f>
        <v>3</v>
      </c>
    </row>
    <row r="29" spans="1:84" s="73" customFormat="1" x14ac:dyDescent="0.3">
      <c r="A29" s="149"/>
      <c r="B29" s="60" t="s">
        <v>42</v>
      </c>
      <c r="C29" s="137">
        <f t="shared" ref="C29:Q29" si="45">SUM(C24:C28)</f>
        <v>770</v>
      </c>
      <c r="D29" s="138">
        <f t="shared" si="45"/>
        <v>894</v>
      </c>
      <c r="E29" s="138">
        <f t="shared" si="45"/>
        <v>781</v>
      </c>
      <c r="F29" s="138">
        <f t="shared" si="45"/>
        <v>659</v>
      </c>
      <c r="G29" s="138">
        <f t="shared" si="45"/>
        <v>792</v>
      </c>
      <c r="H29" s="138">
        <f t="shared" si="45"/>
        <v>612</v>
      </c>
      <c r="I29" s="138">
        <f t="shared" si="45"/>
        <v>778</v>
      </c>
      <c r="J29" s="138">
        <f t="shared" si="45"/>
        <v>940</v>
      </c>
      <c r="K29" s="138">
        <f t="shared" si="45"/>
        <v>1289</v>
      </c>
      <c r="L29" s="139">
        <f t="shared" si="45"/>
        <v>1084</v>
      </c>
      <c r="M29" s="138">
        <f t="shared" si="45"/>
        <v>942</v>
      </c>
      <c r="N29" s="138">
        <f t="shared" si="45"/>
        <v>966</v>
      </c>
      <c r="O29" s="138">
        <f t="shared" si="45"/>
        <v>951</v>
      </c>
      <c r="P29" s="138">
        <f t="shared" si="45"/>
        <v>1035</v>
      </c>
      <c r="Q29" s="138">
        <f t="shared" si="45"/>
        <v>939</v>
      </c>
      <c r="R29" s="138">
        <v>755</v>
      </c>
      <c r="S29" s="138">
        <v>970</v>
      </c>
      <c r="T29" s="138">
        <v>682</v>
      </c>
      <c r="U29" s="202">
        <v>739</v>
      </c>
      <c r="V29" s="202">
        <v>921</v>
      </c>
      <c r="W29" s="202">
        <f>SUM(W24+W25+W26+W27+W28)</f>
        <v>1246</v>
      </c>
      <c r="X29" s="139">
        <f>SUM(X24+X25+X26+X27+X28)</f>
        <v>1003</v>
      </c>
      <c r="Y29" s="202">
        <v>781</v>
      </c>
      <c r="Z29" s="202">
        <v>748</v>
      </c>
      <c r="AA29" s="202">
        <v>647</v>
      </c>
      <c r="AB29" s="202">
        <v>729</v>
      </c>
      <c r="AC29" s="202">
        <v>624</v>
      </c>
      <c r="AD29" s="202">
        <v>676</v>
      </c>
      <c r="AE29" s="202">
        <v>731</v>
      </c>
      <c r="AF29" s="202">
        <v>644</v>
      </c>
      <c r="AG29" s="202">
        <v>749</v>
      </c>
      <c r="AH29" s="202">
        <v>1000</v>
      </c>
      <c r="AI29" s="202">
        <v>894</v>
      </c>
      <c r="AJ29" s="139">
        <v>829</v>
      </c>
      <c r="AK29" s="295">
        <v>1017</v>
      </c>
      <c r="AL29" s="295">
        <v>867</v>
      </c>
      <c r="AM29" s="295">
        <v>820</v>
      </c>
      <c r="AN29" s="295">
        <v>505</v>
      </c>
      <c r="AO29" s="295">
        <v>615</v>
      </c>
      <c r="AP29" s="295">
        <v>747</v>
      </c>
      <c r="AQ29" s="85">
        <v>908</v>
      </c>
      <c r="AR29" s="295">
        <v>652</v>
      </c>
      <c r="AS29" s="295">
        <v>855</v>
      </c>
      <c r="AT29" s="295">
        <v>919</v>
      </c>
      <c r="AU29" s="295">
        <v>951</v>
      </c>
      <c r="AV29" s="312">
        <v>803</v>
      </c>
      <c r="AW29" s="85">
        <f t="shared" ref="AW29:BA29" si="46">SUM(AW24:AW28)</f>
        <v>181</v>
      </c>
      <c r="AX29" s="140">
        <f t="shared" si="46"/>
        <v>141</v>
      </c>
      <c r="AY29" s="140">
        <f t="shared" si="46"/>
        <v>158</v>
      </c>
      <c r="AZ29" s="140">
        <f t="shared" si="46"/>
        <v>96</v>
      </c>
      <c r="BA29" s="140">
        <f t="shared" si="46"/>
        <v>178</v>
      </c>
      <c r="BB29" s="140">
        <f t="shared" ref="BB29:BJ29" si="47">SUM(BB24:BB28)</f>
        <v>70</v>
      </c>
      <c r="BC29" s="140">
        <f t="shared" si="47"/>
        <v>-39</v>
      </c>
      <c r="BD29" s="140">
        <f t="shared" si="47"/>
        <v>-19</v>
      </c>
      <c r="BE29" s="140">
        <f t="shared" si="47"/>
        <v>-43</v>
      </c>
      <c r="BF29" s="140">
        <f t="shared" si="47"/>
        <v>-81</v>
      </c>
      <c r="BG29" s="140">
        <f t="shared" si="47"/>
        <v>-161</v>
      </c>
      <c r="BH29" s="140">
        <f t="shared" si="47"/>
        <v>-218</v>
      </c>
      <c r="BI29" s="140">
        <f t="shared" si="47"/>
        <v>-304</v>
      </c>
      <c r="BJ29" s="140">
        <f t="shared" si="47"/>
        <v>-306</v>
      </c>
      <c r="BK29" s="140">
        <f t="shared" ref="BK29:BL29" si="48">SUM(BK24:BK28)</f>
        <v>-315</v>
      </c>
      <c r="BL29" s="245">
        <f t="shared" si="48"/>
        <v>-79</v>
      </c>
      <c r="BM29" s="245">
        <f t="shared" ref="BM29" si="49">SUM(BM24:BM28)</f>
        <v>-239</v>
      </c>
      <c r="BN29" s="245">
        <f t="shared" ref="BN29:BO29" si="50">SUM(BN24:BN28)</f>
        <v>-38</v>
      </c>
      <c r="BO29" s="271">
        <f t="shared" si="50"/>
        <v>10</v>
      </c>
      <c r="BP29" s="271">
        <f t="shared" ref="BP29:BQ29" si="51">SUM(BP24:BP28)</f>
        <v>79</v>
      </c>
      <c r="BQ29" s="271">
        <f t="shared" si="51"/>
        <v>-352</v>
      </c>
      <c r="BR29" s="271">
        <f t="shared" ref="BR29:BS29" si="52">SUM(BR24:BR28)</f>
        <v>-174</v>
      </c>
      <c r="BS29" s="271">
        <f t="shared" si="52"/>
        <v>236</v>
      </c>
      <c r="BT29" s="271">
        <f t="shared" ref="BT29" si="53">SUM(BT24:BT28)</f>
        <v>119</v>
      </c>
      <c r="BU29" s="271">
        <f t="shared" ref="BU29" si="54">SUM(BU24:BU28)</f>
        <v>173</v>
      </c>
      <c r="BV29" s="271">
        <f t="shared" ref="BV29" si="55">SUM(BV24:BV28)</f>
        <v>-224</v>
      </c>
      <c r="BW29" s="271">
        <f t="shared" ref="BW29" si="56">SUM(BW24:BW28)</f>
        <v>-9</v>
      </c>
      <c r="BX29" s="271">
        <f t="shared" ref="BX29" si="57">SUM(BX24:BX28)</f>
        <v>71</v>
      </c>
      <c r="BY29" s="271">
        <f t="shared" ref="BY29" si="58">SUM(BY24:BY28)</f>
        <v>177</v>
      </c>
      <c r="BZ29" s="271">
        <f t="shared" ref="BZ29" si="59">SUM(BZ24:BZ28)</f>
        <v>8</v>
      </c>
      <c r="CA29" s="271">
        <f t="shared" ref="CA29" si="60">SUM(CA24:CA28)</f>
        <v>106</v>
      </c>
      <c r="CB29" s="271">
        <f t="shared" ref="CB29:CD29" si="61">SUM(CB24:CB28)</f>
        <v>-81</v>
      </c>
      <c r="CC29" s="271">
        <f t="shared" ref="CC29:CD29" si="62">SUM(CC24:CC28)</f>
        <v>57</v>
      </c>
      <c r="CD29" s="271">
        <f t="shared" si="62"/>
        <v>-26</v>
      </c>
      <c r="CE29" s="350"/>
      <c r="CF29" s="85">
        <f>SUM(CF24:CF28)</f>
        <v>803</v>
      </c>
    </row>
    <row r="30" spans="1:84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349"/>
      <c r="CF30" s="90"/>
    </row>
    <row r="31" spans="1:84" s="59" customFormat="1" x14ac:dyDescent="0.3">
      <c r="A31" s="147"/>
      <c r="B31" s="60" t="s">
        <v>37</v>
      </c>
      <c r="C31" s="80">
        <v>162</v>
      </c>
      <c r="D31" s="81">
        <v>167</v>
      </c>
      <c r="E31" s="81">
        <v>198</v>
      </c>
      <c r="F31" s="81">
        <v>157</v>
      </c>
      <c r="G31" s="81">
        <v>166</v>
      </c>
      <c r="H31" s="81">
        <v>192</v>
      </c>
      <c r="I31" s="81">
        <v>162</v>
      </c>
      <c r="J31" s="81">
        <v>229</v>
      </c>
      <c r="K31" s="81">
        <v>182</v>
      </c>
      <c r="L31" s="82">
        <v>263</v>
      </c>
      <c r="M31" s="81">
        <v>243</v>
      </c>
      <c r="N31" s="81">
        <v>145</v>
      </c>
      <c r="O31" s="81">
        <v>260</v>
      </c>
      <c r="P31" s="81">
        <v>364</v>
      </c>
      <c r="Q31" s="81">
        <v>294</v>
      </c>
      <c r="R31" s="81">
        <v>246</v>
      </c>
      <c r="S31" s="81">
        <v>222</v>
      </c>
      <c r="T31" s="81">
        <v>167</v>
      </c>
      <c r="U31" s="201">
        <v>219</v>
      </c>
      <c r="V31" s="201">
        <v>247</v>
      </c>
      <c r="W31" s="201">
        <v>288</v>
      </c>
      <c r="X31" s="82">
        <v>231</v>
      </c>
      <c r="Y31" s="201">
        <v>190</v>
      </c>
      <c r="Z31" s="201">
        <v>209</v>
      </c>
      <c r="AA31" s="201">
        <v>183</v>
      </c>
      <c r="AB31" s="201">
        <v>194</v>
      </c>
      <c r="AC31" s="201">
        <v>169</v>
      </c>
      <c r="AD31" s="201">
        <v>173</v>
      </c>
      <c r="AE31" s="201">
        <v>149</v>
      </c>
      <c r="AF31" s="201">
        <v>125</v>
      </c>
      <c r="AG31" s="201">
        <v>169</v>
      </c>
      <c r="AH31" s="201">
        <v>165</v>
      </c>
      <c r="AI31" s="201">
        <v>219</v>
      </c>
      <c r="AJ31" s="82">
        <v>211</v>
      </c>
      <c r="AK31" s="294">
        <v>155</v>
      </c>
      <c r="AL31" s="294">
        <v>177</v>
      </c>
      <c r="AM31" s="294">
        <v>179</v>
      </c>
      <c r="AN31" s="294">
        <v>226</v>
      </c>
      <c r="AO31" s="294">
        <v>158</v>
      </c>
      <c r="AP31" s="294">
        <v>164</v>
      </c>
      <c r="AQ31" s="64">
        <v>125</v>
      </c>
      <c r="AR31" s="294">
        <v>146</v>
      </c>
      <c r="AS31" s="294">
        <v>147</v>
      </c>
      <c r="AT31" s="294">
        <v>132</v>
      </c>
      <c r="AU31" s="294">
        <v>197</v>
      </c>
      <c r="AV31" s="311">
        <v>209</v>
      </c>
      <c r="AW31" s="83">
        <f t="shared" ref="AW31:BF35" si="63">O31-C31</f>
        <v>98</v>
      </c>
      <c r="AX31" s="84">
        <f t="shared" si="63"/>
        <v>197</v>
      </c>
      <c r="AY31" s="84">
        <f t="shared" si="63"/>
        <v>96</v>
      </c>
      <c r="AZ31" s="84">
        <f t="shared" si="63"/>
        <v>89</v>
      </c>
      <c r="BA31" s="84">
        <f t="shared" si="63"/>
        <v>56</v>
      </c>
      <c r="BB31" s="84">
        <f t="shared" si="63"/>
        <v>-25</v>
      </c>
      <c r="BC31" s="84">
        <f t="shared" si="63"/>
        <v>57</v>
      </c>
      <c r="BD31" s="84">
        <f t="shared" si="63"/>
        <v>18</v>
      </c>
      <c r="BE31" s="84">
        <f t="shared" si="63"/>
        <v>106</v>
      </c>
      <c r="BF31" s="84">
        <f t="shared" si="63"/>
        <v>-32</v>
      </c>
      <c r="BG31" s="84">
        <f t="shared" ref="BG31:BP35" si="64">Y31-M31</f>
        <v>-53</v>
      </c>
      <c r="BH31" s="84">
        <f t="shared" si="64"/>
        <v>64</v>
      </c>
      <c r="BI31" s="84">
        <f t="shared" si="64"/>
        <v>-77</v>
      </c>
      <c r="BJ31" s="84">
        <f t="shared" si="64"/>
        <v>-170</v>
      </c>
      <c r="BK31" s="84">
        <f t="shared" si="64"/>
        <v>-125</v>
      </c>
      <c r="BL31" s="244">
        <f t="shared" si="64"/>
        <v>-73</v>
      </c>
      <c r="BM31" s="244">
        <f t="shared" si="64"/>
        <v>-73</v>
      </c>
      <c r="BN31" s="244">
        <f t="shared" si="64"/>
        <v>-42</v>
      </c>
      <c r="BO31" s="270">
        <f t="shared" si="64"/>
        <v>-50</v>
      </c>
      <c r="BP31" s="270">
        <f t="shared" si="64"/>
        <v>-82</v>
      </c>
      <c r="BQ31" s="270">
        <f t="shared" ref="BQ31:CD35" si="65">AI31-W31</f>
        <v>-69</v>
      </c>
      <c r="BR31" s="270">
        <f t="shared" si="65"/>
        <v>-20</v>
      </c>
      <c r="BS31" s="270">
        <f t="shared" si="65"/>
        <v>-35</v>
      </c>
      <c r="BT31" s="270">
        <f t="shared" si="65"/>
        <v>-32</v>
      </c>
      <c r="BU31" s="270">
        <f t="shared" si="65"/>
        <v>-4</v>
      </c>
      <c r="BV31" s="270">
        <f t="shared" si="65"/>
        <v>32</v>
      </c>
      <c r="BW31" s="270">
        <f t="shared" si="65"/>
        <v>-11</v>
      </c>
      <c r="BX31" s="270">
        <f t="shared" si="65"/>
        <v>-9</v>
      </c>
      <c r="BY31" s="270">
        <f t="shared" si="65"/>
        <v>-24</v>
      </c>
      <c r="BZ31" s="270">
        <f t="shared" si="65"/>
        <v>21</v>
      </c>
      <c r="CA31" s="270">
        <f t="shared" si="65"/>
        <v>-22</v>
      </c>
      <c r="CB31" s="270">
        <f t="shared" si="65"/>
        <v>-33</v>
      </c>
      <c r="CC31" s="270">
        <f t="shared" si="65"/>
        <v>-22</v>
      </c>
      <c r="CD31" s="270">
        <f t="shared" si="65"/>
        <v>-2</v>
      </c>
      <c r="CE31" s="349"/>
      <c r="CF31" s="64">
        <f>IF(ISERROR(GETPIVOTDATA("VALUE",'CSS WK pvt'!$I$2,"DT_FILE",CF$8,"CD_CO",CF$6,"TRIM_CAT",TRIM(B31),"TRIM_LINE",A30))=TRUE,0,GETPIVOTDATA("VALUE",'CSS WK pvt'!$I$2,"DT_FILE",CF$8,"CD_CO",CF$6,"TRIM_CAT",TRIM(B31),"TRIM_LINE",A30))</f>
        <v>209</v>
      </c>
    </row>
    <row r="32" spans="1:84" s="59" customFormat="1" x14ac:dyDescent="0.3">
      <c r="A32" s="147"/>
      <c r="B32" s="60" t="s">
        <v>38</v>
      </c>
      <c r="C32" s="80">
        <v>7</v>
      </c>
      <c r="D32" s="81">
        <v>6</v>
      </c>
      <c r="E32" s="81">
        <v>5</v>
      </c>
      <c r="F32" s="81">
        <v>5</v>
      </c>
      <c r="G32" s="81">
        <v>4</v>
      </c>
      <c r="H32" s="81">
        <v>4</v>
      </c>
      <c r="I32" s="81">
        <v>4</v>
      </c>
      <c r="J32" s="81">
        <v>10</v>
      </c>
      <c r="K32" s="81">
        <v>3</v>
      </c>
      <c r="L32" s="82">
        <v>8</v>
      </c>
      <c r="M32" s="81">
        <v>5</v>
      </c>
      <c r="N32" s="81">
        <v>7</v>
      </c>
      <c r="O32" s="81">
        <v>3</v>
      </c>
      <c r="P32" s="81">
        <v>9</v>
      </c>
      <c r="Q32" s="81">
        <v>4</v>
      </c>
      <c r="R32" s="81">
        <v>5</v>
      </c>
      <c r="S32" s="81">
        <v>6</v>
      </c>
      <c r="T32" s="81">
        <v>3</v>
      </c>
      <c r="U32" s="201">
        <v>4</v>
      </c>
      <c r="V32" s="201">
        <v>3</v>
      </c>
      <c r="W32" s="201">
        <v>2</v>
      </c>
      <c r="X32" s="82">
        <v>6</v>
      </c>
      <c r="Y32" s="201">
        <v>3</v>
      </c>
      <c r="Z32" s="201">
        <v>2</v>
      </c>
      <c r="AA32" s="201">
        <v>5</v>
      </c>
      <c r="AB32" s="201">
        <v>7</v>
      </c>
      <c r="AC32" s="201">
        <v>3</v>
      </c>
      <c r="AD32" s="201">
        <v>1</v>
      </c>
      <c r="AE32" s="201">
        <v>2</v>
      </c>
      <c r="AF32" s="201">
        <v>4</v>
      </c>
      <c r="AG32" s="201">
        <v>4</v>
      </c>
      <c r="AH32" s="201">
        <v>6</v>
      </c>
      <c r="AI32" s="201">
        <v>1</v>
      </c>
      <c r="AJ32" s="82">
        <v>1</v>
      </c>
      <c r="AK32" s="294">
        <v>3</v>
      </c>
      <c r="AL32" s="294">
        <v>3</v>
      </c>
      <c r="AM32" s="294">
        <v>2</v>
      </c>
      <c r="AN32" s="294">
        <v>5</v>
      </c>
      <c r="AO32" s="294">
        <v>4</v>
      </c>
      <c r="AP32" s="294">
        <v>2</v>
      </c>
      <c r="AQ32" s="64">
        <v>5</v>
      </c>
      <c r="AR32" s="294">
        <v>1</v>
      </c>
      <c r="AS32" s="294">
        <v>3</v>
      </c>
      <c r="AT32" s="294">
        <v>2</v>
      </c>
      <c r="AU32" s="294">
        <v>6</v>
      </c>
      <c r="AV32" s="311">
        <v>6</v>
      </c>
      <c r="AW32" s="83">
        <f t="shared" si="63"/>
        <v>-4</v>
      </c>
      <c r="AX32" s="84">
        <f t="shared" si="63"/>
        <v>3</v>
      </c>
      <c r="AY32" s="84">
        <f t="shared" si="63"/>
        <v>-1</v>
      </c>
      <c r="AZ32" s="84">
        <f t="shared" si="63"/>
        <v>0</v>
      </c>
      <c r="BA32" s="84">
        <f t="shared" si="63"/>
        <v>2</v>
      </c>
      <c r="BB32" s="84">
        <f t="shared" si="63"/>
        <v>-1</v>
      </c>
      <c r="BC32" s="84">
        <f t="shared" si="63"/>
        <v>0</v>
      </c>
      <c r="BD32" s="84">
        <f t="shared" si="63"/>
        <v>-7</v>
      </c>
      <c r="BE32" s="84">
        <f t="shared" si="63"/>
        <v>-1</v>
      </c>
      <c r="BF32" s="84">
        <f t="shared" si="63"/>
        <v>-2</v>
      </c>
      <c r="BG32" s="84">
        <f t="shared" si="64"/>
        <v>-2</v>
      </c>
      <c r="BH32" s="84">
        <f t="shared" si="64"/>
        <v>-5</v>
      </c>
      <c r="BI32" s="84">
        <f t="shared" si="64"/>
        <v>2</v>
      </c>
      <c r="BJ32" s="84">
        <f t="shared" si="64"/>
        <v>-2</v>
      </c>
      <c r="BK32" s="84">
        <f t="shared" si="64"/>
        <v>-1</v>
      </c>
      <c r="BL32" s="244">
        <f t="shared" si="64"/>
        <v>-4</v>
      </c>
      <c r="BM32" s="244">
        <f t="shared" si="64"/>
        <v>-4</v>
      </c>
      <c r="BN32" s="244">
        <f t="shared" si="64"/>
        <v>1</v>
      </c>
      <c r="BO32" s="270">
        <f t="shared" si="64"/>
        <v>0</v>
      </c>
      <c r="BP32" s="270">
        <f t="shared" si="64"/>
        <v>3</v>
      </c>
      <c r="BQ32" s="270">
        <f t="shared" si="65"/>
        <v>-1</v>
      </c>
      <c r="BR32" s="270">
        <f t="shared" si="65"/>
        <v>-5</v>
      </c>
      <c r="BS32" s="270">
        <f t="shared" si="65"/>
        <v>0</v>
      </c>
      <c r="BT32" s="270">
        <f t="shared" si="65"/>
        <v>1</v>
      </c>
      <c r="BU32" s="270">
        <f t="shared" si="65"/>
        <v>-3</v>
      </c>
      <c r="BV32" s="270">
        <f t="shared" si="65"/>
        <v>-2</v>
      </c>
      <c r="BW32" s="270">
        <f t="shared" si="65"/>
        <v>1</v>
      </c>
      <c r="BX32" s="270">
        <f t="shared" si="65"/>
        <v>1</v>
      </c>
      <c r="BY32" s="270">
        <f t="shared" si="65"/>
        <v>3</v>
      </c>
      <c r="BZ32" s="270">
        <f t="shared" si="65"/>
        <v>-3</v>
      </c>
      <c r="CA32" s="270">
        <f t="shared" si="65"/>
        <v>-1</v>
      </c>
      <c r="CB32" s="270">
        <f t="shared" si="65"/>
        <v>-4</v>
      </c>
      <c r="CC32" s="270">
        <f t="shared" si="65"/>
        <v>5</v>
      </c>
      <c r="CD32" s="270">
        <f t="shared" si="65"/>
        <v>5</v>
      </c>
      <c r="CE32" s="349"/>
      <c r="CF32" s="64">
        <f>IF(ISERROR(GETPIVOTDATA("VALUE",'CSS WK pvt'!$I$2,"DT_FILE",CF$8,"CD_CO",CF$6,"TRIM_CAT",TRIM(B32),"TRIM_LINE",A30))=TRUE,0,GETPIVOTDATA("VALUE",'CSS WK pvt'!$I$2,"DT_FILE",CF$8,"CD_CO",CF$6,"TRIM_CAT",TRIM(B32),"TRIM_LINE",A30))</f>
        <v>6</v>
      </c>
    </row>
    <row r="33" spans="1:84" s="59" customFormat="1" x14ac:dyDescent="0.3">
      <c r="A33" s="147"/>
      <c r="B33" s="60" t="s">
        <v>39</v>
      </c>
      <c r="C33" s="80">
        <v>55</v>
      </c>
      <c r="D33" s="81">
        <v>31</v>
      </c>
      <c r="E33" s="81">
        <v>34</v>
      </c>
      <c r="F33" s="81">
        <v>38</v>
      </c>
      <c r="G33" s="81">
        <v>20</v>
      </c>
      <c r="H33" s="81">
        <v>52</v>
      </c>
      <c r="I33" s="81">
        <v>31</v>
      </c>
      <c r="J33" s="81">
        <v>26</v>
      </c>
      <c r="K33" s="81">
        <v>39</v>
      </c>
      <c r="L33" s="82">
        <v>35</v>
      </c>
      <c r="M33" s="81">
        <v>38</v>
      </c>
      <c r="N33" s="81">
        <v>39</v>
      </c>
      <c r="O33" s="81">
        <v>35</v>
      </c>
      <c r="P33" s="81">
        <v>79</v>
      </c>
      <c r="Q33" s="81">
        <v>51</v>
      </c>
      <c r="R33" s="81">
        <v>50</v>
      </c>
      <c r="S33" s="81">
        <v>20</v>
      </c>
      <c r="T33" s="81">
        <v>21</v>
      </c>
      <c r="U33" s="201">
        <v>22</v>
      </c>
      <c r="V33" s="201">
        <v>35</v>
      </c>
      <c r="W33" s="201">
        <v>41</v>
      </c>
      <c r="X33" s="82">
        <v>30</v>
      </c>
      <c r="Y33" s="201">
        <v>28</v>
      </c>
      <c r="Z33" s="201">
        <v>31</v>
      </c>
      <c r="AA33" s="201">
        <v>22</v>
      </c>
      <c r="AB33" s="201">
        <v>36</v>
      </c>
      <c r="AC33" s="201">
        <v>19</v>
      </c>
      <c r="AD33" s="201">
        <v>33</v>
      </c>
      <c r="AE33" s="201">
        <v>24</v>
      </c>
      <c r="AF33" s="201">
        <v>16</v>
      </c>
      <c r="AG33" s="201">
        <v>24</v>
      </c>
      <c r="AH33" s="201">
        <v>16</v>
      </c>
      <c r="AI33" s="201">
        <v>34</v>
      </c>
      <c r="AJ33" s="82">
        <v>66</v>
      </c>
      <c r="AK33" s="294">
        <v>34</v>
      </c>
      <c r="AL33" s="294">
        <v>30</v>
      </c>
      <c r="AM33" s="294">
        <v>51</v>
      </c>
      <c r="AN33" s="294">
        <v>39</v>
      </c>
      <c r="AO33" s="294">
        <v>38</v>
      </c>
      <c r="AP33" s="294">
        <v>33</v>
      </c>
      <c r="AQ33" s="64">
        <v>105</v>
      </c>
      <c r="AR33" s="294">
        <v>25</v>
      </c>
      <c r="AS33" s="294">
        <v>31</v>
      </c>
      <c r="AT33" s="294">
        <v>28</v>
      </c>
      <c r="AU33" s="294">
        <v>108</v>
      </c>
      <c r="AV33" s="311">
        <v>80</v>
      </c>
      <c r="AW33" s="83">
        <f t="shared" si="63"/>
        <v>-20</v>
      </c>
      <c r="AX33" s="84">
        <f t="shared" si="63"/>
        <v>48</v>
      </c>
      <c r="AY33" s="84">
        <f t="shared" si="63"/>
        <v>17</v>
      </c>
      <c r="AZ33" s="84">
        <f t="shared" si="63"/>
        <v>12</v>
      </c>
      <c r="BA33" s="84">
        <f t="shared" si="63"/>
        <v>0</v>
      </c>
      <c r="BB33" s="84">
        <f t="shared" si="63"/>
        <v>-31</v>
      </c>
      <c r="BC33" s="84">
        <f t="shared" si="63"/>
        <v>-9</v>
      </c>
      <c r="BD33" s="84">
        <f t="shared" si="63"/>
        <v>9</v>
      </c>
      <c r="BE33" s="84">
        <f t="shared" si="63"/>
        <v>2</v>
      </c>
      <c r="BF33" s="84">
        <f t="shared" si="63"/>
        <v>-5</v>
      </c>
      <c r="BG33" s="84">
        <f t="shared" si="64"/>
        <v>-10</v>
      </c>
      <c r="BH33" s="84">
        <f t="shared" si="64"/>
        <v>-8</v>
      </c>
      <c r="BI33" s="84">
        <f t="shared" si="64"/>
        <v>-13</v>
      </c>
      <c r="BJ33" s="84">
        <f t="shared" si="64"/>
        <v>-43</v>
      </c>
      <c r="BK33" s="84">
        <f t="shared" si="64"/>
        <v>-32</v>
      </c>
      <c r="BL33" s="244">
        <f t="shared" si="64"/>
        <v>-17</v>
      </c>
      <c r="BM33" s="244">
        <f t="shared" si="64"/>
        <v>4</v>
      </c>
      <c r="BN33" s="244">
        <f t="shared" si="64"/>
        <v>-5</v>
      </c>
      <c r="BO33" s="270">
        <f t="shared" si="64"/>
        <v>2</v>
      </c>
      <c r="BP33" s="270">
        <f t="shared" si="64"/>
        <v>-19</v>
      </c>
      <c r="BQ33" s="270">
        <f t="shared" si="65"/>
        <v>-7</v>
      </c>
      <c r="BR33" s="270">
        <f t="shared" si="65"/>
        <v>36</v>
      </c>
      <c r="BS33" s="270">
        <f t="shared" si="65"/>
        <v>6</v>
      </c>
      <c r="BT33" s="270">
        <f t="shared" si="65"/>
        <v>-1</v>
      </c>
      <c r="BU33" s="270">
        <f t="shared" si="65"/>
        <v>29</v>
      </c>
      <c r="BV33" s="270">
        <f t="shared" si="65"/>
        <v>3</v>
      </c>
      <c r="BW33" s="270">
        <f t="shared" si="65"/>
        <v>19</v>
      </c>
      <c r="BX33" s="270">
        <f t="shared" si="65"/>
        <v>0</v>
      </c>
      <c r="BY33" s="270">
        <f t="shared" si="65"/>
        <v>81</v>
      </c>
      <c r="BZ33" s="270">
        <f t="shared" si="65"/>
        <v>9</v>
      </c>
      <c r="CA33" s="270">
        <f t="shared" si="65"/>
        <v>7</v>
      </c>
      <c r="CB33" s="270">
        <f t="shared" si="65"/>
        <v>12</v>
      </c>
      <c r="CC33" s="270">
        <f t="shared" si="65"/>
        <v>74</v>
      </c>
      <c r="CD33" s="270">
        <f t="shared" si="65"/>
        <v>14</v>
      </c>
      <c r="CE33" s="349"/>
      <c r="CF33" s="64">
        <f>IF(ISERROR(GETPIVOTDATA("VALUE",'CSS WK pvt'!$I$2,"DT_FILE",CF$8,"CD_CO",CF$6,"TRIM_CAT",TRIM(B33),"TRIM_LINE",A30))=TRUE,0,GETPIVOTDATA("VALUE",'CSS WK pvt'!$I$2,"DT_FILE",CF$8,"CD_CO",CF$6,"TRIM_CAT",TRIM(B33),"TRIM_LINE",A30))</f>
        <v>80</v>
      </c>
    </row>
    <row r="34" spans="1:84" s="59" customFormat="1" x14ac:dyDescent="0.3">
      <c r="A34" s="147"/>
      <c r="B34" s="60" t="s">
        <v>40</v>
      </c>
      <c r="C34" s="80">
        <v>4</v>
      </c>
      <c r="D34" s="81"/>
      <c r="E34" s="81">
        <v>2</v>
      </c>
      <c r="F34" s="81">
        <v>1</v>
      </c>
      <c r="G34" s="81">
        <v>2</v>
      </c>
      <c r="H34" s="81">
        <v>3</v>
      </c>
      <c r="I34" s="81">
        <v>1</v>
      </c>
      <c r="J34" s="81"/>
      <c r="K34" s="81">
        <v>3</v>
      </c>
      <c r="L34" s="82">
        <v>3</v>
      </c>
      <c r="M34" s="81">
        <v>4</v>
      </c>
      <c r="N34" s="81">
        <v>2</v>
      </c>
      <c r="O34" s="81"/>
      <c r="P34" s="81">
        <v>12</v>
      </c>
      <c r="Q34" s="81">
        <v>4</v>
      </c>
      <c r="R34" s="81">
        <v>0</v>
      </c>
      <c r="S34" s="81">
        <v>1</v>
      </c>
      <c r="T34" s="81">
        <v>3</v>
      </c>
      <c r="U34" s="201">
        <v>2</v>
      </c>
      <c r="V34" s="201">
        <v>2</v>
      </c>
      <c r="W34" s="201">
        <v>2</v>
      </c>
      <c r="X34" s="82">
        <v>4</v>
      </c>
      <c r="Y34" s="201">
        <v>2</v>
      </c>
      <c r="Z34" s="201">
        <v>0</v>
      </c>
      <c r="AA34" s="201">
        <v>1</v>
      </c>
      <c r="AB34" s="201">
        <v>2</v>
      </c>
      <c r="AC34" s="201">
        <v>1</v>
      </c>
      <c r="AD34" s="201">
        <v>1</v>
      </c>
      <c r="AE34" s="201">
        <v>0</v>
      </c>
      <c r="AF34" s="201">
        <v>1</v>
      </c>
      <c r="AG34" s="201">
        <v>2</v>
      </c>
      <c r="AH34" s="201">
        <v>1</v>
      </c>
      <c r="AI34" s="201">
        <v>1</v>
      </c>
      <c r="AJ34" s="82">
        <v>5</v>
      </c>
      <c r="AK34" s="294">
        <v>2</v>
      </c>
      <c r="AL34" s="294">
        <v>3</v>
      </c>
      <c r="AM34" s="294">
        <v>4</v>
      </c>
      <c r="AN34" s="294">
        <v>4</v>
      </c>
      <c r="AO34" s="294">
        <v>2</v>
      </c>
      <c r="AP34" s="294">
        <v>2</v>
      </c>
      <c r="AQ34" s="64">
        <v>1</v>
      </c>
      <c r="AR34" s="294">
        <v>0</v>
      </c>
      <c r="AS34" s="294">
        <v>2</v>
      </c>
      <c r="AT34" s="294">
        <v>1</v>
      </c>
      <c r="AU34" s="294">
        <v>0</v>
      </c>
      <c r="AV34" s="311">
        <v>4</v>
      </c>
      <c r="AW34" s="83">
        <f t="shared" si="63"/>
        <v>-4</v>
      </c>
      <c r="AX34" s="84">
        <f t="shared" si="63"/>
        <v>12</v>
      </c>
      <c r="AY34" s="84">
        <f t="shared" si="63"/>
        <v>2</v>
      </c>
      <c r="AZ34" s="84">
        <f t="shared" si="63"/>
        <v>-1</v>
      </c>
      <c r="BA34" s="84">
        <f t="shared" si="63"/>
        <v>-1</v>
      </c>
      <c r="BB34" s="84">
        <f t="shared" si="63"/>
        <v>0</v>
      </c>
      <c r="BC34" s="84">
        <f t="shared" si="63"/>
        <v>1</v>
      </c>
      <c r="BD34" s="84">
        <f t="shared" si="63"/>
        <v>2</v>
      </c>
      <c r="BE34" s="84">
        <f t="shared" si="63"/>
        <v>-1</v>
      </c>
      <c r="BF34" s="84">
        <f t="shared" si="63"/>
        <v>1</v>
      </c>
      <c r="BG34" s="84">
        <f t="shared" si="64"/>
        <v>-2</v>
      </c>
      <c r="BH34" s="84">
        <f t="shared" si="64"/>
        <v>-2</v>
      </c>
      <c r="BI34" s="84">
        <f t="shared" si="64"/>
        <v>1</v>
      </c>
      <c r="BJ34" s="84">
        <f t="shared" si="64"/>
        <v>-10</v>
      </c>
      <c r="BK34" s="84">
        <f t="shared" si="64"/>
        <v>-3</v>
      </c>
      <c r="BL34" s="244">
        <f t="shared" si="64"/>
        <v>1</v>
      </c>
      <c r="BM34" s="244">
        <f t="shared" si="64"/>
        <v>-1</v>
      </c>
      <c r="BN34" s="244">
        <f t="shared" si="64"/>
        <v>-2</v>
      </c>
      <c r="BO34" s="270">
        <f t="shared" si="64"/>
        <v>0</v>
      </c>
      <c r="BP34" s="270">
        <f t="shared" si="64"/>
        <v>-1</v>
      </c>
      <c r="BQ34" s="270">
        <f t="shared" si="65"/>
        <v>-1</v>
      </c>
      <c r="BR34" s="270">
        <f t="shared" si="65"/>
        <v>1</v>
      </c>
      <c r="BS34" s="270">
        <f t="shared" si="65"/>
        <v>0</v>
      </c>
      <c r="BT34" s="270">
        <f t="shared" si="65"/>
        <v>3</v>
      </c>
      <c r="BU34" s="270">
        <f t="shared" si="65"/>
        <v>3</v>
      </c>
      <c r="BV34" s="270">
        <f t="shared" si="65"/>
        <v>2</v>
      </c>
      <c r="BW34" s="270">
        <f t="shared" si="65"/>
        <v>1</v>
      </c>
      <c r="BX34" s="270">
        <f t="shared" si="65"/>
        <v>1</v>
      </c>
      <c r="BY34" s="270">
        <f t="shared" si="65"/>
        <v>1</v>
      </c>
      <c r="BZ34" s="270">
        <f t="shared" si="65"/>
        <v>-1</v>
      </c>
      <c r="CA34" s="270">
        <f t="shared" si="65"/>
        <v>0</v>
      </c>
      <c r="CB34" s="270">
        <f t="shared" si="65"/>
        <v>0</v>
      </c>
      <c r="CC34" s="270">
        <f t="shared" si="65"/>
        <v>-1</v>
      </c>
      <c r="CD34" s="270">
        <f t="shared" si="65"/>
        <v>-1</v>
      </c>
      <c r="CE34" s="349"/>
      <c r="CF34" s="64">
        <f>IF(ISERROR(GETPIVOTDATA("VALUE",'CSS WK pvt'!$I$2,"DT_FILE",CF$8,"CD_CO",CF$6,"TRIM_CAT",TRIM(B34),"TRIM_LINE",A30))=TRUE,0,GETPIVOTDATA("VALUE",'CSS WK pvt'!$I$2,"DT_FILE",CF$8,"CD_CO",CF$6,"TRIM_CAT",TRIM(B34),"TRIM_LINE",A30))</f>
        <v>4</v>
      </c>
    </row>
    <row r="35" spans="1:84" s="59" customFormat="1" x14ac:dyDescent="0.3">
      <c r="A35" s="147"/>
      <c r="B35" s="60" t="s">
        <v>41</v>
      </c>
      <c r="C35" s="80"/>
      <c r="D35" s="81"/>
      <c r="E35" s="81"/>
      <c r="F35" s="81"/>
      <c r="G35" s="81">
        <v>1</v>
      </c>
      <c r="H35" s="81"/>
      <c r="I35" s="81"/>
      <c r="J35" s="81"/>
      <c r="K35" s="81"/>
      <c r="L35" s="82"/>
      <c r="M35" s="81"/>
      <c r="N35" s="81"/>
      <c r="O35" s="81">
        <v>2</v>
      </c>
      <c r="P35" s="81">
        <v>2</v>
      </c>
      <c r="Q35" s="81">
        <v>2</v>
      </c>
      <c r="R35" s="81">
        <v>0</v>
      </c>
      <c r="S35" s="81">
        <v>1</v>
      </c>
      <c r="T35" s="81">
        <v>0</v>
      </c>
      <c r="U35" s="201">
        <v>0</v>
      </c>
      <c r="V35" s="201">
        <v>2</v>
      </c>
      <c r="W35" s="201">
        <v>1</v>
      </c>
      <c r="X35" s="82">
        <v>1</v>
      </c>
      <c r="Y35" s="201">
        <v>0</v>
      </c>
      <c r="Z35" s="201">
        <v>0</v>
      </c>
      <c r="AA35" s="201">
        <v>1</v>
      </c>
      <c r="AB35" s="201">
        <v>0</v>
      </c>
      <c r="AC35" s="201">
        <v>1</v>
      </c>
      <c r="AD35" s="201">
        <v>1</v>
      </c>
      <c r="AE35" s="201">
        <v>1</v>
      </c>
      <c r="AF35" s="201">
        <v>1</v>
      </c>
      <c r="AG35" s="201">
        <v>0</v>
      </c>
      <c r="AH35" s="201">
        <v>2</v>
      </c>
      <c r="AI35" s="201">
        <v>1</v>
      </c>
      <c r="AJ35" s="82">
        <v>0</v>
      </c>
      <c r="AK35" s="294">
        <v>0</v>
      </c>
      <c r="AL35" s="294">
        <v>1</v>
      </c>
      <c r="AM35" s="294">
        <v>0</v>
      </c>
      <c r="AN35" s="294">
        <v>0</v>
      </c>
      <c r="AO35" s="294">
        <v>0</v>
      </c>
      <c r="AP35" s="294">
        <v>1</v>
      </c>
      <c r="AQ35" s="64">
        <v>0</v>
      </c>
      <c r="AR35" s="294">
        <v>0</v>
      </c>
      <c r="AS35" s="294">
        <v>2</v>
      </c>
      <c r="AT35" s="294">
        <v>0</v>
      </c>
      <c r="AU35" s="294">
        <v>0</v>
      </c>
      <c r="AV35" s="311">
        <v>1</v>
      </c>
      <c r="AW35" s="83">
        <f t="shared" si="63"/>
        <v>2</v>
      </c>
      <c r="AX35" s="84">
        <f t="shared" si="63"/>
        <v>2</v>
      </c>
      <c r="AY35" s="84">
        <f t="shared" si="63"/>
        <v>2</v>
      </c>
      <c r="AZ35" s="84">
        <f t="shared" si="63"/>
        <v>0</v>
      </c>
      <c r="BA35" s="84">
        <f t="shared" si="63"/>
        <v>0</v>
      </c>
      <c r="BB35" s="84">
        <f t="shared" si="63"/>
        <v>0</v>
      </c>
      <c r="BC35" s="84">
        <f t="shared" si="63"/>
        <v>0</v>
      </c>
      <c r="BD35" s="84">
        <f t="shared" si="63"/>
        <v>2</v>
      </c>
      <c r="BE35" s="84">
        <f t="shared" si="63"/>
        <v>1</v>
      </c>
      <c r="BF35" s="84">
        <f t="shared" si="63"/>
        <v>1</v>
      </c>
      <c r="BG35" s="84">
        <f t="shared" si="64"/>
        <v>0</v>
      </c>
      <c r="BH35" s="84">
        <f t="shared" si="64"/>
        <v>0</v>
      </c>
      <c r="BI35" s="84">
        <f t="shared" si="64"/>
        <v>-1</v>
      </c>
      <c r="BJ35" s="84">
        <f t="shared" si="64"/>
        <v>-2</v>
      </c>
      <c r="BK35" s="84">
        <f t="shared" si="64"/>
        <v>-1</v>
      </c>
      <c r="BL35" s="244">
        <f t="shared" si="64"/>
        <v>1</v>
      </c>
      <c r="BM35" s="244">
        <f t="shared" si="64"/>
        <v>0</v>
      </c>
      <c r="BN35" s="244">
        <f t="shared" si="64"/>
        <v>1</v>
      </c>
      <c r="BO35" s="270">
        <f t="shared" si="64"/>
        <v>0</v>
      </c>
      <c r="BP35" s="270">
        <f t="shared" si="64"/>
        <v>0</v>
      </c>
      <c r="BQ35" s="270">
        <f t="shared" si="65"/>
        <v>0</v>
      </c>
      <c r="BR35" s="270">
        <f t="shared" si="65"/>
        <v>-1</v>
      </c>
      <c r="BS35" s="270">
        <f t="shared" si="65"/>
        <v>0</v>
      </c>
      <c r="BT35" s="270">
        <f t="shared" si="65"/>
        <v>1</v>
      </c>
      <c r="BU35" s="270">
        <f t="shared" si="65"/>
        <v>-1</v>
      </c>
      <c r="BV35" s="270">
        <f t="shared" si="65"/>
        <v>0</v>
      </c>
      <c r="BW35" s="270">
        <f t="shared" si="65"/>
        <v>-1</v>
      </c>
      <c r="BX35" s="270">
        <f t="shared" si="65"/>
        <v>0</v>
      </c>
      <c r="BY35" s="270">
        <f t="shared" si="65"/>
        <v>-1</v>
      </c>
      <c r="BZ35" s="270">
        <f t="shared" si="65"/>
        <v>-1</v>
      </c>
      <c r="CA35" s="270">
        <f t="shared" si="65"/>
        <v>2</v>
      </c>
      <c r="CB35" s="270">
        <f t="shared" si="65"/>
        <v>-2</v>
      </c>
      <c r="CC35" s="270">
        <f t="shared" si="65"/>
        <v>-1</v>
      </c>
      <c r="CD35" s="270">
        <f t="shared" si="65"/>
        <v>1</v>
      </c>
      <c r="CE35" s="349"/>
      <c r="CF35" s="64">
        <f>IF(ISERROR(GETPIVOTDATA("VALUE",'CSS WK pvt'!$I$2,"DT_FILE",CF$8,"CD_CO",CF$6,"TRIM_CAT",TRIM(B35),"TRIM_LINE",A30))=TRUE,0,GETPIVOTDATA("VALUE",'CSS WK pvt'!$I$2,"DT_FILE",CF$8,"CD_CO",CF$6,"TRIM_CAT",TRIM(B35),"TRIM_LINE",A30))</f>
        <v>1</v>
      </c>
    </row>
    <row r="36" spans="1:84" s="73" customFormat="1" x14ac:dyDescent="0.3">
      <c r="A36" s="148"/>
      <c r="B36" s="60" t="s">
        <v>42</v>
      </c>
      <c r="C36" s="137">
        <f t="shared" ref="C36:Q36" si="66">SUM(C31:C35)</f>
        <v>228</v>
      </c>
      <c r="D36" s="138">
        <f t="shared" si="66"/>
        <v>204</v>
      </c>
      <c r="E36" s="138">
        <f t="shared" si="66"/>
        <v>239</v>
      </c>
      <c r="F36" s="138">
        <f t="shared" si="66"/>
        <v>201</v>
      </c>
      <c r="G36" s="138">
        <f t="shared" si="66"/>
        <v>193</v>
      </c>
      <c r="H36" s="138">
        <f t="shared" si="66"/>
        <v>251</v>
      </c>
      <c r="I36" s="138">
        <f t="shared" si="66"/>
        <v>198</v>
      </c>
      <c r="J36" s="138">
        <f t="shared" si="66"/>
        <v>265</v>
      </c>
      <c r="K36" s="138">
        <f t="shared" si="66"/>
        <v>227</v>
      </c>
      <c r="L36" s="139">
        <f t="shared" si="66"/>
        <v>309</v>
      </c>
      <c r="M36" s="138">
        <f t="shared" si="66"/>
        <v>290</v>
      </c>
      <c r="N36" s="138">
        <f t="shared" si="66"/>
        <v>193</v>
      </c>
      <c r="O36" s="138">
        <f t="shared" si="66"/>
        <v>300</v>
      </c>
      <c r="P36" s="138">
        <f t="shared" si="66"/>
        <v>466</v>
      </c>
      <c r="Q36" s="138">
        <f t="shared" si="66"/>
        <v>355</v>
      </c>
      <c r="R36" s="138">
        <v>301</v>
      </c>
      <c r="S36" s="138">
        <v>250</v>
      </c>
      <c r="T36" s="138">
        <v>194</v>
      </c>
      <c r="U36" s="202">
        <v>247</v>
      </c>
      <c r="V36" s="202">
        <v>289</v>
      </c>
      <c r="W36" s="202">
        <f>SUM(W31+W32+W33+W34+W35)</f>
        <v>334</v>
      </c>
      <c r="X36" s="139">
        <f>SUM(X31+X32+X33+X34+X35)</f>
        <v>272</v>
      </c>
      <c r="Y36" s="202">
        <v>223</v>
      </c>
      <c r="Z36" s="202">
        <v>242</v>
      </c>
      <c r="AA36" s="202">
        <v>212</v>
      </c>
      <c r="AB36" s="202">
        <v>239</v>
      </c>
      <c r="AC36" s="202">
        <v>193</v>
      </c>
      <c r="AD36" s="202">
        <v>209</v>
      </c>
      <c r="AE36" s="202">
        <v>176</v>
      </c>
      <c r="AF36" s="202">
        <v>147</v>
      </c>
      <c r="AG36" s="202">
        <v>199</v>
      </c>
      <c r="AH36" s="202">
        <v>190</v>
      </c>
      <c r="AI36" s="202">
        <v>256</v>
      </c>
      <c r="AJ36" s="139">
        <v>283</v>
      </c>
      <c r="AK36" s="295">
        <v>194</v>
      </c>
      <c r="AL36" s="295">
        <v>214</v>
      </c>
      <c r="AM36" s="295">
        <v>236</v>
      </c>
      <c r="AN36" s="295">
        <v>274</v>
      </c>
      <c r="AO36" s="295">
        <v>202</v>
      </c>
      <c r="AP36" s="295">
        <v>202</v>
      </c>
      <c r="AQ36" s="85">
        <v>236</v>
      </c>
      <c r="AR36" s="295">
        <v>172</v>
      </c>
      <c r="AS36" s="295">
        <v>185</v>
      </c>
      <c r="AT36" s="295">
        <v>163</v>
      </c>
      <c r="AU36" s="295">
        <v>311</v>
      </c>
      <c r="AV36" s="312">
        <v>300</v>
      </c>
      <c r="AW36" s="85">
        <f t="shared" ref="AW36:BA36" si="67">SUM(AW31:AW35)</f>
        <v>72</v>
      </c>
      <c r="AX36" s="140">
        <f t="shared" si="67"/>
        <v>262</v>
      </c>
      <c r="AY36" s="140">
        <f t="shared" si="67"/>
        <v>116</v>
      </c>
      <c r="AZ36" s="140">
        <f t="shared" si="67"/>
        <v>100</v>
      </c>
      <c r="BA36" s="140">
        <f t="shared" si="67"/>
        <v>57</v>
      </c>
      <c r="BB36" s="140">
        <f t="shared" ref="BB36:BJ36" si="68">SUM(BB31:BB35)</f>
        <v>-57</v>
      </c>
      <c r="BC36" s="140">
        <f t="shared" si="68"/>
        <v>49</v>
      </c>
      <c r="BD36" s="140">
        <f t="shared" si="68"/>
        <v>24</v>
      </c>
      <c r="BE36" s="140">
        <f t="shared" si="68"/>
        <v>107</v>
      </c>
      <c r="BF36" s="140">
        <f t="shared" si="68"/>
        <v>-37</v>
      </c>
      <c r="BG36" s="140">
        <f t="shared" si="68"/>
        <v>-67</v>
      </c>
      <c r="BH36" s="140">
        <f t="shared" si="68"/>
        <v>49</v>
      </c>
      <c r="BI36" s="140">
        <f t="shared" si="68"/>
        <v>-88</v>
      </c>
      <c r="BJ36" s="140">
        <f t="shared" si="68"/>
        <v>-227</v>
      </c>
      <c r="BK36" s="140">
        <f t="shared" ref="BK36:BL36" si="69">SUM(BK31:BK35)</f>
        <v>-162</v>
      </c>
      <c r="BL36" s="245">
        <f t="shared" si="69"/>
        <v>-92</v>
      </c>
      <c r="BM36" s="245">
        <f t="shared" ref="BM36" si="70">SUM(BM31:BM35)</f>
        <v>-74</v>
      </c>
      <c r="BN36" s="245">
        <f t="shared" ref="BN36:BO36" si="71">SUM(BN31:BN35)</f>
        <v>-47</v>
      </c>
      <c r="BO36" s="271">
        <f t="shared" si="71"/>
        <v>-48</v>
      </c>
      <c r="BP36" s="271">
        <f t="shared" ref="BP36:BQ36" si="72">SUM(BP31:BP35)</f>
        <v>-99</v>
      </c>
      <c r="BQ36" s="271">
        <f t="shared" si="72"/>
        <v>-78</v>
      </c>
      <c r="BR36" s="271">
        <f t="shared" ref="BR36:BS36" si="73">SUM(BR31:BR35)</f>
        <v>11</v>
      </c>
      <c r="BS36" s="271">
        <f t="shared" si="73"/>
        <v>-29</v>
      </c>
      <c r="BT36" s="271">
        <f t="shared" ref="BT36" si="74">SUM(BT31:BT35)</f>
        <v>-28</v>
      </c>
      <c r="BU36" s="271">
        <f t="shared" ref="BU36" si="75">SUM(BU31:BU35)</f>
        <v>24</v>
      </c>
      <c r="BV36" s="271">
        <f t="shared" ref="BV36" si="76">SUM(BV31:BV35)</f>
        <v>35</v>
      </c>
      <c r="BW36" s="271">
        <f t="shared" ref="BW36" si="77">SUM(BW31:BW35)</f>
        <v>9</v>
      </c>
      <c r="BX36" s="271">
        <f t="shared" ref="BX36" si="78">SUM(BX31:BX35)</f>
        <v>-7</v>
      </c>
      <c r="BY36" s="271">
        <f t="shared" ref="BY36" si="79">SUM(BY31:BY35)</f>
        <v>60</v>
      </c>
      <c r="BZ36" s="271">
        <f t="shared" ref="BZ36" si="80">SUM(BZ31:BZ35)</f>
        <v>25</v>
      </c>
      <c r="CA36" s="271">
        <f t="shared" ref="CA36" si="81">SUM(CA31:CA35)</f>
        <v>-14</v>
      </c>
      <c r="CB36" s="271">
        <f t="shared" ref="CB36:CD36" si="82">SUM(CB31:CB35)</f>
        <v>-27</v>
      </c>
      <c r="CC36" s="271">
        <f t="shared" ref="CC36:CD36" si="83">SUM(CC31:CC35)</f>
        <v>55</v>
      </c>
      <c r="CD36" s="271">
        <f t="shared" si="83"/>
        <v>17</v>
      </c>
      <c r="CE36" s="350"/>
      <c r="CF36" s="85">
        <f>SUM(CF31:CF35)</f>
        <v>300</v>
      </c>
    </row>
    <row r="37" spans="1:84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349"/>
      <c r="CF37" s="90"/>
    </row>
    <row r="38" spans="1:84" s="59" customFormat="1" x14ac:dyDescent="0.3">
      <c r="A38" s="147"/>
      <c r="B38" s="60" t="s">
        <v>37</v>
      </c>
      <c r="C38" s="80">
        <v>235</v>
      </c>
      <c r="D38" s="81">
        <v>268</v>
      </c>
      <c r="E38" s="81">
        <v>260</v>
      </c>
      <c r="F38" s="81">
        <v>249</v>
      </c>
      <c r="G38" s="81">
        <v>239</v>
      </c>
      <c r="H38" s="81">
        <v>190</v>
      </c>
      <c r="I38" s="81">
        <v>198</v>
      </c>
      <c r="J38" s="81">
        <v>202</v>
      </c>
      <c r="K38" s="81">
        <v>246</v>
      </c>
      <c r="L38" s="82">
        <v>243</v>
      </c>
      <c r="M38" s="81">
        <v>286</v>
      </c>
      <c r="N38" s="81">
        <v>275</v>
      </c>
      <c r="O38" s="81">
        <v>311</v>
      </c>
      <c r="P38" s="81">
        <v>433</v>
      </c>
      <c r="Q38" s="81">
        <v>536</v>
      </c>
      <c r="R38" s="81">
        <v>588</v>
      </c>
      <c r="S38" s="81">
        <v>564</v>
      </c>
      <c r="T38" s="81">
        <v>533</v>
      </c>
      <c r="U38" s="201">
        <v>521</v>
      </c>
      <c r="V38" s="201">
        <v>508</v>
      </c>
      <c r="W38" s="201">
        <v>511</v>
      </c>
      <c r="X38" s="82">
        <v>553</v>
      </c>
      <c r="Y38" s="201">
        <v>573</v>
      </c>
      <c r="Z38" s="201">
        <v>520</v>
      </c>
      <c r="AA38" s="201">
        <v>539</v>
      </c>
      <c r="AB38" s="201">
        <v>498</v>
      </c>
      <c r="AC38" s="201">
        <v>485</v>
      </c>
      <c r="AD38" s="201">
        <v>437</v>
      </c>
      <c r="AE38" s="201">
        <v>394</v>
      </c>
      <c r="AF38" s="201">
        <v>353</v>
      </c>
      <c r="AG38" s="201">
        <v>314</v>
      </c>
      <c r="AH38" s="201">
        <v>323</v>
      </c>
      <c r="AI38" s="201">
        <v>335</v>
      </c>
      <c r="AJ38" s="82">
        <v>369</v>
      </c>
      <c r="AK38" s="294">
        <v>361</v>
      </c>
      <c r="AL38" s="294">
        <v>338</v>
      </c>
      <c r="AM38" s="294">
        <v>340</v>
      </c>
      <c r="AN38" s="294">
        <v>326</v>
      </c>
      <c r="AO38" s="294">
        <v>317</v>
      </c>
      <c r="AP38" s="294">
        <v>280</v>
      </c>
      <c r="AQ38" s="64">
        <v>265</v>
      </c>
      <c r="AR38" s="294">
        <v>263</v>
      </c>
      <c r="AS38" s="294">
        <v>257</v>
      </c>
      <c r="AT38" s="294">
        <v>252</v>
      </c>
      <c r="AU38" s="294">
        <v>262</v>
      </c>
      <c r="AV38" s="311">
        <v>261</v>
      </c>
      <c r="AW38" s="83">
        <f t="shared" ref="AW38:BF42" si="84">O38-C38</f>
        <v>76</v>
      </c>
      <c r="AX38" s="84">
        <f t="shared" si="84"/>
        <v>165</v>
      </c>
      <c r="AY38" s="84">
        <f t="shared" si="84"/>
        <v>276</v>
      </c>
      <c r="AZ38" s="84">
        <f t="shared" si="84"/>
        <v>339</v>
      </c>
      <c r="BA38" s="84">
        <f t="shared" si="84"/>
        <v>325</v>
      </c>
      <c r="BB38" s="84">
        <f t="shared" si="84"/>
        <v>343</v>
      </c>
      <c r="BC38" s="84">
        <f t="shared" si="84"/>
        <v>323</v>
      </c>
      <c r="BD38" s="84">
        <f t="shared" si="84"/>
        <v>306</v>
      </c>
      <c r="BE38" s="84">
        <f t="shared" si="84"/>
        <v>265</v>
      </c>
      <c r="BF38" s="84">
        <f t="shared" si="84"/>
        <v>310</v>
      </c>
      <c r="BG38" s="84">
        <f t="shared" ref="BG38:BP42" si="85">Y38-M38</f>
        <v>287</v>
      </c>
      <c r="BH38" s="84">
        <f t="shared" si="85"/>
        <v>245</v>
      </c>
      <c r="BI38" s="84">
        <f t="shared" si="85"/>
        <v>228</v>
      </c>
      <c r="BJ38" s="84">
        <f t="shared" si="85"/>
        <v>65</v>
      </c>
      <c r="BK38" s="84">
        <f t="shared" si="85"/>
        <v>-51</v>
      </c>
      <c r="BL38" s="244">
        <f t="shared" si="85"/>
        <v>-151</v>
      </c>
      <c r="BM38" s="244">
        <f t="shared" si="85"/>
        <v>-170</v>
      </c>
      <c r="BN38" s="244">
        <f t="shared" si="85"/>
        <v>-180</v>
      </c>
      <c r="BO38" s="270">
        <f t="shared" si="85"/>
        <v>-207</v>
      </c>
      <c r="BP38" s="270">
        <f t="shared" si="85"/>
        <v>-185</v>
      </c>
      <c r="BQ38" s="270">
        <f t="shared" ref="BQ38:CD42" si="86">AI38-W38</f>
        <v>-176</v>
      </c>
      <c r="BR38" s="270">
        <f t="shared" si="86"/>
        <v>-184</v>
      </c>
      <c r="BS38" s="270">
        <f t="shared" si="86"/>
        <v>-212</v>
      </c>
      <c r="BT38" s="270">
        <f t="shared" si="86"/>
        <v>-182</v>
      </c>
      <c r="BU38" s="270">
        <f t="shared" si="86"/>
        <v>-199</v>
      </c>
      <c r="BV38" s="270">
        <f t="shared" si="86"/>
        <v>-172</v>
      </c>
      <c r="BW38" s="270">
        <f t="shared" si="86"/>
        <v>-168</v>
      </c>
      <c r="BX38" s="270">
        <f t="shared" si="86"/>
        <v>-157</v>
      </c>
      <c r="BY38" s="270">
        <f t="shared" si="86"/>
        <v>-129</v>
      </c>
      <c r="BZ38" s="270">
        <f t="shared" si="86"/>
        <v>-90</v>
      </c>
      <c r="CA38" s="270">
        <f t="shared" si="86"/>
        <v>-57</v>
      </c>
      <c r="CB38" s="270">
        <f t="shared" si="86"/>
        <v>-71</v>
      </c>
      <c r="CC38" s="270">
        <f t="shared" si="86"/>
        <v>-73</v>
      </c>
      <c r="CD38" s="270">
        <f t="shared" si="86"/>
        <v>-108</v>
      </c>
      <c r="CE38" s="349"/>
      <c r="CF38" s="64">
        <f>IF(ISERROR(GETPIVOTDATA("VALUE",'CSS WK pvt'!$I$2,"DT_FILE",CF$8,"CD_CO",CF$6,"TRIM_CAT",TRIM(B38),"TRIM_LINE",A37))=TRUE,0,GETPIVOTDATA("VALUE",'CSS WK pvt'!$I$2,"DT_FILE",CF$8,"CD_CO",CF$6,"TRIM_CAT",TRIM(B38),"TRIM_LINE",A37))</f>
        <v>261</v>
      </c>
    </row>
    <row r="39" spans="1:84" s="59" customFormat="1" x14ac:dyDescent="0.3">
      <c r="A39" s="147"/>
      <c r="B39" s="60" t="s">
        <v>38</v>
      </c>
      <c r="C39" s="80">
        <v>22</v>
      </c>
      <c r="D39" s="81">
        <v>25</v>
      </c>
      <c r="E39" s="81">
        <v>26</v>
      </c>
      <c r="F39" s="81">
        <v>23</v>
      </c>
      <c r="G39" s="81">
        <v>24</v>
      </c>
      <c r="H39" s="81">
        <v>17</v>
      </c>
      <c r="I39" s="81">
        <v>18</v>
      </c>
      <c r="J39" s="81">
        <v>18</v>
      </c>
      <c r="K39" s="81">
        <v>23</v>
      </c>
      <c r="L39" s="82">
        <v>23</v>
      </c>
      <c r="M39" s="81">
        <v>23</v>
      </c>
      <c r="N39" s="81">
        <v>21</v>
      </c>
      <c r="O39" s="81">
        <v>25</v>
      </c>
      <c r="P39" s="81">
        <v>23</v>
      </c>
      <c r="Q39" s="81">
        <v>29</v>
      </c>
      <c r="R39" s="81">
        <v>30</v>
      </c>
      <c r="S39" s="81">
        <v>34</v>
      </c>
      <c r="T39" s="81">
        <v>32</v>
      </c>
      <c r="U39" s="201">
        <v>33</v>
      </c>
      <c r="V39" s="201">
        <v>27</v>
      </c>
      <c r="W39" s="201">
        <v>30</v>
      </c>
      <c r="X39" s="82">
        <v>31</v>
      </c>
      <c r="Y39" s="201">
        <v>29</v>
      </c>
      <c r="Z39" s="201">
        <v>36</v>
      </c>
      <c r="AA39" s="201">
        <v>38</v>
      </c>
      <c r="AB39" s="201">
        <v>39</v>
      </c>
      <c r="AC39" s="201">
        <v>43</v>
      </c>
      <c r="AD39" s="201">
        <v>43</v>
      </c>
      <c r="AE39" s="201">
        <v>38</v>
      </c>
      <c r="AF39" s="201">
        <v>39</v>
      </c>
      <c r="AG39" s="201">
        <v>37</v>
      </c>
      <c r="AH39" s="201">
        <v>31</v>
      </c>
      <c r="AI39" s="201">
        <v>24</v>
      </c>
      <c r="AJ39" s="82">
        <v>26</v>
      </c>
      <c r="AK39" s="294">
        <v>27</v>
      </c>
      <c r="AL39" s="294">
        <v>27</v>
      </c>
      <c r="AM39" s="294">
        <v>25</v>
      </c>
      <c r="AN39" s="294">
        <v>26</v>
      </c>
      <c r="AO39" s="294">
        <v>30</v>
      </c>
      <c r="AP39" s="294">
        <v>31</v>
      </c>
      <c r="AQ39" s="64">
        <v>25</v>
      </c>
      <c r="AR39" s="294">
        <v>19</v>
      </c>
      <c r="AS39" s="294">
        <v>20</v>
      </c>
      <c r="AT39" s="294">
        <v>20</v>
      </c>
      <c r="AU39" s="294">
        <v>19</v>
      </c>
      <c r="AV39" s="311">
        <v>16</v>
      </c>
      <c r="AW39" s="83">
        <f t="shared" si="84"/>
        <v>3</v>
      </c>
      <c r="AX39" s="84">
        <f t="shared" si="84"/>
        <v>-2</v>
      </c>
      <c r="AY39" s="84">
        <f t="shared" si="84"/>
        <v>3</v>
      </c>
      <c r="AZ39" s="84">
        <f t="shared" si="84"/>
        <v>7</v>
      </c>
      <c r="BA39" s="84">
        <f t="shared" si="84"/>
        <v>10</v>
      </c>
      <c r="BB39" s="84">
        <f t="shared" si="84"/>
        <v>15</v>
      </c>
      <c r="BC39" s="84">
        <f t="shared" si="84"/>
        <v>15</v>
      </c>
      <c r="BD39" s="84">
        <f t="shared" si="84"/>
        <v>9</v>
      </c>
      <c r="BE39" s="84">
        <f t="shared" si="84"/>
        <v>7</v>
      </c>
      <c r="BF39" s="84">
        <f t="shared" si="84"/>
        <v>8</v>
      </c>
      <c r="BG39" s="84">
        <f t="shared" si="85"/>
        <v>6</v>
      </c>
      <c r="BH39" s="84">
        <f t="shared" si="85"/>
        <v>15</v>
      </c>
      <c r="BI39" s="84">
        <f t="shared" si="85"/>
        <v>13</v>
      </c>
      <c r="BJ39" s="84">
        <f t="shared" si="85"/>
        <v>16</v>
      </c>
      <c r="BK39" s="84">
        <f t="shared" si="85"/>
        <v>14</v>
      </c>
      <c r="BL39" s="244">
        <f t="shared" si="85"/>
        <v>13</v>
      </c>
      <c r="BM39" s="244">
        <f t="shared" si="85"/>
        <v>4</v>
      </c>
      <c r="BN39" s="244">
        <f t="shared" si="85"/>
        <v>7</v>
      </c>
      <c r="BO39" s="270">
        <f t="shared" si="85"/>
        <v>4</v>
      </c>
      <c r="BP39" s="270">
        <f t="shared" si="85"/>
        <v>4</v>
      </c>
      <c r="BQ39" s="270">
        <f t="shared" si="86"/>
        <v>-6</v>
      </c>
      <c r="BR39" s="270">
        <f t="shared" si="86"/>
        <v>-5</v>
      </c>
      <c r="BS39" s="270">
        <f t="shared" si="86"/>
        <v>-2</v>
      </c>
      <c r="BT39" s="270">
        <f t="shared" si="86"/>
        <v>-9</v>
      </c>
      <c r="BU39" s="270">
        <f t="shared" si="86"/>
        <v>-13</v>
      </c>
      <c r="BV39" s="270">
        <f t="shared" si="86"/>
        <v>-13</v>
      </c>
      <c r="BW39" s="270">
        <f t="shared" si="86"/>
        <v>-13</v>
      </c>
      <c r="BX39" s="270">
        <f t="shared" si="86"/>
        <v>-12</v>
      </c>
      <c r="BY39" s="270">
        <f t="shared" si="86"/>
        <v>-13</v>
      </c>
      <c r="BZ39" s="270">
        <f t="shared" si="86"/>
        <v>-20</v>
      </c>
      <c r="CA39" s="270">
        <f t="shared" si="86"/>
        <v>-17</v>
      </c>
      <c r="CB39" s="270">
        <f t="shared" si="86"/>
        <v>-11</v>
      </c>
      <c r="CC39" s="270">
        <f t="shared" si="86"/>
        <v>-5</v>
      </c>
      <c r="CD39" s="270">
        <f t="shared" si="86"/>
        <v>-10</v>
      </c>
      <c r="CE39" s="349"/>
      <c r="CF39" s="64">
        <f>IF(ISERROR(GETPIVOTDATA("VALUE",'CSS WK pvt'!$I$2,"DT_FILE",CF$8,"CD_CO",CF$6,"TRIM_CAT",TRIM(B39),"TRIM_LINE",A37))=TRUE,0,GETPIVOTDATA("VALUE",'CSS WK pvt'!$I$2,"DT_FILE",CF$8,"CD_CO",CF$6,"TRIM_CAT",TRIM(B39),"TRIM_LINE",A37))</f>
        <v>16</v>
      </c>
    </row>
    <row r="40" spans="1:84" s="59" customFormat="1" x14ac:dyDescent="0.3">
      <c r="A40" s="147"/>
      <c r="B40" s="60" t="s">
        <v>39</v>
      </c>
      <c r="C40" s="80">
        <v>18</v>
      </c>
      <c r="D40" s="81">
        <v>23</v>
      </c>
      <c r="E40" s="81">
        <v>30</v>
      </c>
      <c r="F40" s="81">
        <v>31</v>
      </c>
      <c r="G40" s="81">
        <v>39</v>
      </c>
      <c r="H40" s="81">
        <v>25</v>
      </c>
      <c r="I40" s="81">
        <v>17</v>
      </c>
      <c r="J40" s="81">
        <v>23</v>
      </c>
      <c r="K40" s="81">
        <v>18</v>
      </c>
      <c r="L40" s="82">
        <v>32</v>
      </c>
      <c r="M40" s="81">
        <v>29</v>
      </c>
      <c r="N40" s="81">
        <v>23</v>
      </c>
      <c r="O40" s="81">
        <v>29</v>
      </c>
      <c r="P40" s="81">
        <v>55</v>
      </c>
      <c r="Q40" s="81">
        <v>85</v>
      </c>
      <c r="R40" s="81">
        <v>69</v>
      </c>
      <c r="S40" s="81">
        <v>71</v>
      </c>
      <c r="T40" s="81">
        <v>58</v>
      </c>
      <c r="U40" s="201">
        <v>53</v>
      </c>
      <c r="V40" s="201">
        <v>41</v>
      </c>
      <c r="W40" s="201">
        <v>41</v>
      </c>
      <c r="X40" s="82">
        <v>44</v>
      </c>
      <c r="Y40" s="201">
        <v>49</v>
      </c>
      <c r="Z40" s="201">
        <v>46</v>
      </c>
      <c r="AA40" s="201">
        <v>55</v>
      </c>
      <c r="AB40" s="201">
        <v>43</v>
      </c>
      <c r="AC40" s="201">
        <v>49</v>
      </c>
      <c r="AD40" s="201">
        <v>39</v>
      </c>
      <c r="AE40" s="201">
        <v>31</v>
      </c>
      <c r="AF40" s="201">
        <v>36</v>
      </c>
      <c r="AG40" s="201">
        <v>30</v>
      </c>
      <c r="AH40" s="201">
        <v>34</v>
      </c>
      <c r="AI40" s="201">
        <v>32</v>
      </c>
      <c r="AJ40" s="82">
        <v>31</v>
      </c>
      <c r="AK40" s="294">
        <v>46</v>
      </c>
      <c r="AL40" s="294">
        <v>40</v>
      </c>
      <c r="AM40" s="294">
        <v>35</v>
      </c>
      <c r="AN40" s="294">
        <v>34</v>
      </c>
      <c r="AO40" s="294">
        <v>33</v>
      </c>
      <c r="AP40" s="294">
        <v>34</v>
      </c>
      <c r="AQ40" s="64">
        <v>31</v>
      </c>
      <c r="AR40" s="294">
        <v>31</v>
      </c>
      <c r="AS40" s="294">
        <v>37</v>
      </c>
      <c r="AT40" s="294">
        <v>41</v>
      </c>
      <c r="AU40" s="294">
        <v>35</v>
      </c>
      <c r="AV40" s="311">
        <v>35</v>
      </c>
      <c r="AW40" s="83">
        <f t="shared" si="84"/>
        <v>11</v>
      </c>
      <c r="AX40" s="84">
        <f t="shared" si="84"/>
        <v>32</v>
      </c>
      <c r="AY40" s="84">
        <f t="shared" si="84"/>
        <v>55</v>
      </c>
      <c r="AZ40" s="84">
        <f t="shared" si="84"/>
        <v>38</v>
      </c>
      <c r="BA40" s="84">
        <f t="shared" si="84"/>
        <v>32</v>
      </c>
      <c r="BB40" s="84">
        <f t="shared" si="84"/>
        <v>33</v>
      </c>
      <c r="BC40" s="84">
        <f t="shared" si="84"/>
        <v>36</v>
      </c>
      <c r="BD40" s="84">
        <f t="shared" si="84"/>
        <v>18</v>
      </c>
      <c r="BE40" s="84">
        <f t="shared" si="84"/>
        <v>23</v>
      </c>
      <c r="BF40" s="84">
        <f t="shared" si="84"/>
        <v>12</v>
      </c>
      <c r="BG40" s="84">
        <f t="shared" si="85"/>
        <v>20</v>
      </c>
      <c r="BH40" s="84">
        <f t="shared" si="85"/>
        <v>23</v>
      </c>
      <c r="BI40" s="84">
        <f t="shared" si="85"/>
        <v>26</v>
      </c>
      <c r="BJ40" s="84">
        <f t="shared" si="85"/>
        <v>-12</v>
      </c>
      <c r="BK40" s="84">
        <f t="shared" si="85"/>
        <v>-36</v>
      </c>
      <c r="BL40" s="244">
        <f t="shared" si="85"/>
        <v>-30</v>
      </c>
      <c r="BM40" s="244">
        <f t="shared" si="85"/>
        <v>-40</v>
      </c>
      <c r="BN40" s="244">
        <f t="shared" si="85"/>
        <v>-22</v>
      </c>
      <c r="BO40" s="270">
        <f t="shared" si="85"/>
        <v>-23</v>
      </c>
      <c r="BP40" s="270">
        <f t="shared" si="85"/>
        <v>-7</v>
      </c>
      <c r="BQ40" s="270">
        <f t="shared" si="86"/>
        <v>-9</v>
      </c>
      <c r="BR40" s="270">
        <f t="shared" si="86"/>
        <v>-13</v>
      </c>
      <c r="BS40" s="270">
        <f t="shared" si="86"/>
        <v>-3</v>
      </c>
      <c r="BT40" s="270">
        <f t="shared" si="86"/>
        <v>-6</v>
      </c>
      <c r="BU40" s="270">
        <f t="shared" si="86"/>
        <v>-20</v>
      </c>
      <c r="BV40" s="270">
        <f t="shared" si="86"/>
        <v>-9</v>
      </c>
      <c r="BW40" s="270">
        <f t="shared" si="86"/>
        <v>-16</v>
      </c>
      <c r="BX40" s="270">
        <f t="shared" si="86"/>
        <v>-5</v>
      </c>
      <c r="BY40" s="270">
        <f t="shared" si="86"/>
        <v>0</v>
      </c>
      <c r="BZ40" s="270">
        <f t="shared" si="86"/>
        <v>-5</v>
      </c>
      <c r="CA40" s="270">
        <f t="shared" si="86"/>
        <v>7</v>
      </c>
      <c r="CB40" s="270">
        <f t="shared" si="86"/>
        <v>7</v>
      </c>
      <c r="CC40" s="270">
        <f t="shared" si="86"/>
        <v>3</v>
      </c>
      <c r="CD40" s="270">
        <f t="shared" si="86"/>
        <v>4</v>
      </c>
      <c r="CE40" s="349"/>
      <c r="CF40" s="64">
        <f>IF(ISERROR(GETPIVOTDATA("VALUE",'CSS WK pvt'!$I$2,"DT_FILE",CF$8,"CD_CO",CF$6,"TRIM_CAT",TRIM(B40),"TRIM_LINE",A37))=TRUE,0,GETPIVOTDATA("VALUE",'CSS WK pvt'!$I$2,"DT_FILE",CF$8,"CD_CO",CF$6,"TRIM_CAT",TRIM(B40),"TRIM_LINE",A37))</f>
        <v>35</v>
      </c>
    </row>
    <row r="41" spans="1:84" s="59" customFormat="1" x14ac:dyDescent="0.3">
      <c r="A41" s="147"/>
      <c r="B41" s="60" t="s">
        <v>40</v>
      </c>
      <c r="C41" s="80">
        <v>1</v>
      </c>
      <c r="D41" s="81">
        <v>2</v>
      </c>
      <c r="E41" s="81">
        <v>1</v>
      </c>
      <c r="F41" s="81">
        <v>1</v>
      </c>
      <c r="G41" s="81"/>
      <c r="H41" s="81">
        <v>1</v>
      </c>
      <c r="I41" s="81">
        <v>2</v>
      </c>
      <c r="J41" s="81">
        <v>1</v>
      </c>
      <c r="K41" s="81">
        <v>1</v>
      </c>
      <c r="L41" s="82">
        <v>1</v>
      </c>
      <c r="M41" s="81">
        <v>1</v>
      </c>
      <c r="N41" s="81">
        <v>2</v>
      </c>
      <c r="O41" s="81">
        <v>4</v>
      </c>
      <c r="P41" s="81">
        <v>4</v>
      </c>
      <c r="Q41" s="81">
        <v>3</v>
      </c>
      <c r="R41" s="81">
        <v>2</v>
      </c>
      <c r="S41" s="81">
        <v>3</v>
      </c>
      <c r="T41" s="81">
        <v>2</v>
      </c>
      <c r="U41" s="201">
        <v>3</v>
      </c>
      <c r="V41" s="201">
        <v>4</v>
      </c>
      <c r="W41" s="201">
        <v>3</v>
      </c>
      <c r="X41" s="82">
        <v>3</v>
      </c>
      <c r="Y41" s="201">
        <v>3</v>
      </c>
      <c r="Z41" s="201">
        <v>1</v>
      </c>
      <c r="AA41" s="201">
        <v>1</v>
      </c>
      <c r="AB41" s="201">
        <v>1</v>
      </c>
      <c r="AC41" s="201">
        <v>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82">
        <v>1</v>
      </c>
      <c r="AK41" s="294">
        <v>2</v>
      </c>
      <c r="AL41" s="294">
        <v>1</v>
      </c>
      <c r="AM41" s="294">
        <v>0</v>
      </c>
      <c r="AN41" s="294">
        <v>0</v>
      </c>
      <c r="AO41" s="294">
        <v>0</v>
      </c>
      <c r="AP41" s="294">
        <v>0</v>
      </c>
      <c r="AQ41" s="64">
        <v>0</v>
      </c>
      <c r="AR41" s="294">
        <v>1</v>
      </c>
      <c r="AS41" s="294">
        <v>2</v>
      </c>
      <c r="AT41" s="294">
        <v>2</v>
      </c>
      <c r="AU41" s="294">
        <v>1</v>
      </c>
      <c r="AV41" s="311">
        <v>1</v>
      </c>
      <c r="AW41" s="83">
        <f t="shared" si="84"/>
        <v>3</v>
      </c>
      <c r="AX41" s="84">
        <f t="shared" si="84"/>
        <v>2</v>
      </c>
      <c r="AY41" s="84">
        <f t="shared" si="84"/>
        <v>2</v>
      </c>
      <c r="AZ41" s="84">
        <f t="shared" si="84"/>
        <v>1</v>
      </c>
      <c r="BA41" s="84">
        <f t="shared" si="84"/>
        <v>3</v>
      </c>
      <c r="BB41" s="84">
        <f t="shared" si="84"/>
        <v>1</v>
      </c>
      <c r="BC41" s="84">
        <f t="shared" si="84"/>
        <v>1</v>
      </c>
      <c r="BD41" s="84">
        <f t="shared" si="84"/>
        <v>3</v>
      </c>
      <c r="BE41" s="84">
        <f t="shared" si="84"/>
        <v>2</v>
      </c>
      <c r="BF41" s="84">
        <f t="shared" si="84"/>
        <v>2</v>
      </c>
      <c r="BG41" s="84">
        <f t="shared" si="85"/>
        <v>2</v>
      </c>
      <c r="BH41" s="84">
        <f t="shared" si="85"/>
        <v>-1</v>
      </c>
      <c r="BI41" s="84">
        <f t="shared" si="85"/>
        <v>-3</v>
      </c>
      <c r="BJ41" s="84">
        <f t="shared" si="85"/>
        <v>-3</v>
      </c>
      <c r="BK41" s="84">
        <f t="shared" si="85"/>
        <v>-2</v>
      </c>
      <c r="BL41" s="244">
        <f t="shared" si="85"/>
        <v>-2</v>
      </c>
      <c r="BM41" s="244">
        <f t="shared" si="85"/>
        <v>-3</v>
      </c>
      <c r="BN41" s="244">
        <f t="shared" si="85"/>
        <v>-2</v>
      </c>
      <c r="BO41" s="270">
        <f t="shared" si="85"/>
        <v>-3</v>
      </c>
      <c r="BP41" s="270">
        <f t="shared" si="85"/>
        <v>-4</v>
      </c>
      <c r="BQ41" s="270">
        <f t="shared" si="86"/>
        <v>-3</v>
      </c>
      <c r="BR41" s="270">
        <f t="shared" si="86"/>
        <v>-2</v>
      </c>
      <c r="BS41" s="270">
        <f t="shared" si="86"/>
        <v>-1</v>
      </c>
      <c r="BT41" s="270">
        <f t="shared" si="86"/>
        <v>0</v>
      </c>
      <c r="BU41" s="270">
        <f t="shared" si="86"/>
        <v>-1</v>
      </c>
      <c r="BV41" s="270">
        <f t="shared" si="86"/>
        <v>-1</v>
      </c>
      <c r="BW41" s="270">
        <f t="shared" si="86"/>
        <v>-1</v>
      </c>
      <c r="BX41" s="270">
        <f t="shared" si="86"/>
        <v>0</v>
      </c>
      <c r="BY41" s="270">
        <f t="shared" si="86"/>
        <v>0</v>
      </c>
      <c r="BZ41" s="270">
        <f t="shared" si="86"/>
        <v>1</v>
      </c>
      <c r="CA41" s="270">
        <f t="shared" si="86"/>
        <v>2</v>
      </c>
      <c r="CB41" s="270">
        <f t="shared" si="86"/>
        <v>2</v>
      </c>
      <c r="CC41" s="270">
        <f t="shared" si="86"/>
        <v>1</v>
      </c>
      <c r="CD41" s="270">
        <f t="shared" si="86"/>
        <v>0</v>
      </c>
      <c r="CE41" s="349"/>
      <c r="CF41" s="64">
        <f>IF(ISERROR(GETPIVOTDATA("VALUE",'CSS WK pvt'!$I$2,"DT_FILE",CF$8,"CD_CO",CF$6,"TRIM_CAT",TRIM(B41),"TRIM_LINE",A37))=TRUE,0,GETPIVOTDATA("VALUE",'CSS WK pvt'!$I$2,"DT_FILE",CF$8,"CD_CO",CF$6,"TRIM_CAT",TRIM(B41),"TRIM_LINE",A37))</f>
        <v>1</v>
      </c>
    </row>
    <row r="42" spans="1:84" s="59" customFormat="1" x14ac:dyDescent="0.3">
      <c r="A42" s="147"/>
      <c r="B42" s="60" t="s">
        <v>41</v>
      </c>
      <c r="C42" s="80"/>
      <c r="D42" s="81"/>
      <c r="E42" s="81"/>
      <c r="F42" s="81"/>
      <c r="G42" s="81"/>
      <c r="H42" s="81"/>
      <c r="I42" s="81"/>
      <c r="J42" s="81"/>
      <c r="K42" s="81"/>
      <c r="L42" s="82"/>
      <c r="M42" s="81"/>
      <c r="N42" s="81"/>
      <c r="O42" s="81"/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201">
        <v>0</v>
      </c>
      <c r="V42" s="201">
        <v>0</v>
      </c>
      <c r="W42" s="201">
        <v>0</v>
      </c>
      <c r="X42" s="82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</v>
      </c>
      <c r="AH42" s="201">
        <v>1</v>
      </c>
      <c r="AI42" s="201">
        <v>2</v>
      </c>
      <c r="AJ42" s="82">
        <v>2</v>
      </c>
      <c r="AK42" s="294">
        <v>1</v>
      </c>
      <c r="AL42" s="294">
        <v>1</v>
      </c>
      <c r="AM42" s="294">
        <v>2</v>
      </c>
      <c r="AN42" s="294">
        <v>2</v>
      </c>
      <c r="AO42" s="294">
        <v>2</v>
      </c>
      <c r="AP42" s="294">
        <v>2</v>
      </c>
      <c r="AQ42" s="64">
        <v>2</v>
      </c>
      <c r="AR42" s="294">
        <v>1</v>
      </c>
      <c r="AS42" s="294">
        <v>1</v>
      </c>
      <c r="AT42" s="294">
        <v>1</v>
      </c>
      <c r="AU42" s="294">
        <v>1</v>
      </c>
      <c r="AV42" s="311">
        <v>0</v>
      </c>
      <c r="AW42" s="83">
        <f t="shared" si="84"/>
        <v>0</v>
      </c>
      <c r="AX42" s="84">
        <f t="shared" si="84"/>
        <v>0</v>
      </c>
      <c r="AY42" s="84">
        <f t="shared" si="84"/>
        <v>0</v>
      </c>
      <c r="AZ42" s="84">
        <f t="shared" si="84"/>
        <v>0</v>
      </c>
      <c r="BA42" s="84">
        <f t="shared" si="84"/>
        <v>0</v>
      </c>
      <c r="BB42" s="84">
        <f t="shared" si="84"/>
        <v>0</v>
      </c>
      <c r="BC42" s="84">
        <f t="shared" si="84"/>
        <v>0</v>
      </c>
      <c r="BD42" s="84">
        <f t="shared" si="84"/>
        <v>0</v>
      </c>
      <c r="BE42" s="84">
        <f t="shared" si="84"/>
        <v>0</v>
      </c>
      <c r="BF42" s="84">
        <f t="shared" si="84"/>
        <v>0</v>
      </c>
      <c r="BG42" s="84">
        <f t="shared" si="85"/>
        <v>0</v>
      </c>
      <c r="BH42" s="84">
        <f t="shared" si="85"/>
        <v>0</v>
      </c>
      <c r="BI42" s="84">
        <f t="shared" si="85"/>
        <v>0</v>
      </c>
      <c r="BJ42" s="84">
        <f t="shared" si="85"/>
        <v>0</v>
      </c>
      <c r="BK42" s="84">
        <f t="shared" si="85"/>
        <v>0</v>
      </c>
      <c r="BL42" s="244">
        <f t="shared" si="85"/>
        <v>0</v>
      </c>
      <c r="BM42" s="244">
        <f t="shared" si="85"/>
        <v>0</v>
      </c>
      <c r="BN42" s="244">
        <f t="shared" si="85"/>
        <v>0</v>
      </c>
      <c r="BO42" s="270">
        <f t="shared" si="85"/>
        <v>1</v>
      </c>
      <c r="BP42" s="270">
        <f t="shared" si="85"/>
        <v>1</v>
      </c>
      <c r="BQ42" s="270">
        <f t="shared" si="86"/>
        <v>2</v>
      </c>
      <c r="BR42" s="270">
        <f t="shared" si="86"/>
        <v>2</v>
      </c>
      <c r="BS42" s="270">
        <f t="shared" si="86"/>
        <v>1</v>
      </c>
      <c r="BT42" s="270">
        <f t="shared" si="86"/>
        <v>1</v>
      </c>
      <c r="BU42" s="270">
        <f t="shared" si="86"/>
        <v>2</v>
      </c>
      <c r="BV42" s="270">
        <f t="shared" si="86"/>
        <v>2</v>
      </c>
      <c r="BW42" s="270">
        <f t="shared" si="86"/>
        <v>2</v>
      </c>
      <c r="BX42" s="270">
        <f t="shared" si="86"/>
        <v>2</v>
      </c>
      <c r="BY42" s="270">
        <f t="shared" si="86"/>
        <v>2</v>
      </c>
      <c r="BZ42" s="270">
        <f t="shared" si="86"/>
        <v>1</v>
      </c>
      <c r="CA42" s="270">
        <f t="shared" si="86"/>
        <v>0</v>
      </c>
      <c r="CB42" s="270">
        <f t="shared" si="86"/>
        <v>0</v>
      </c>
      <c r="CC42" s="270">
        <f t="shared" si="86"/>
        <v>-1</v>
      </c>
      <c r="CD42" s="270">
        <f t="shared" si="86"/>
        <v>-2</v>
      </c>
      <c r="CE42" s="349"/>
      <c r="CF42" s="64">
        <f>IF(ISERROR(GETPIVOTDATA("VALUE",'CSS WK pvt'!$I$2,"DT_FILE",CF$8,"CD_CO",CF$6,"TRIM_CAT",TRIM(B42),"TRIM_LINE",A37))=TRUE,0,GETPIVOTDATA("VALUE",'CSS WK pvt'!$I$2,"DT_FILE",CF$8,"CD_CO",CF$6,"TRIM_CAT",TRIM(B42),"TRIM_LINE",A37))</f>
        <v>0</v>
      </c>
    </row>
    <row r="43" spans="1:84" s="73" customFormat="1" ht="15" thickBot="1" x14ac:dyDescent="0.35">
      <c r="A43" s="148"/>
      <c r="B43" s="67" t="s">
        <v>42</v>
      </c>
      <c r="C43" s="68">
        <f t="shared" ref="C43:Q43" si="87">SUM(C38:C42)</f>
        <v>276</v>
      </c>
      <c r="D43" s="69">
        <f t="shared" si="87"/>
        <v>318</v>
      </c>
      <c r="E43" s="69">
        <f t="shared" si="87"/>
        <v>317</v>
      </c>
      <c r="F43" s="69">
        <f t="shared" si="87"/>
        <v>304</v>
      </c>
      <c r="G43" s="69">
        <f t="shared" si="87"/>
        <v>302</v>
      </c>
      <c r="H43" s="69">
        <f t="shared" si="87"/>
        <v>233</v>
      </c>
      <c r="I43" s="69">
        <f t="shared" si="87"/>
        <v>235</v>
      </c>
      <c r="J43" s="69">
        <f t="shared" si="87"/>
        <v>244</v>
      </c>
      <c r="K43" s="69">
        <f t="shared" si="87"/>
        <v>288</v>
      </c>
      <c r="L43" s="70">
        <f t="shared" si="87"/>
        <v>299</v>
      </c>
      <c r="M43" s="69">
        <f t="shared" si="87"/>
        <v>339</v>
      </c>
      <c r="N43" s="69">
        <f t="shared" si="87"/>
        <v>321</v>
      </c>
      <c r="O43" s="69">
        <f t="shared" si="87"/>
        <v>369</v>
      </c>
      <c r="P43" s="69">
        <f t="shared" si="87"/>
        <v>515</v>
      </c>
      <c r="Q43" s="69">
        <f t="shared" si="87"/>
        <v>653</v>
      </c>
      <c r="R43" s="69">
        <v>689</v>
      </c>
      <c r="S43" s="69">
        <v>672</v>
      </c>
      <c r="T43" s="69">
        <v>625</v>
      </c>
      <c r="U43" s="199">
        <v>610</v>
      </c>
      <c r="V43" s="199">
        <v>580</v>
      </c>
      <c r="W43" s="199">
        <f>SUM(W38+W39+W40+W41+W42)</f>
        <v>585</v>
      </c>
      <c r="X43" s="70">
        <f>SUM(X38+X39+X40+X41+X42)</f>
        <v>631</v>
      </c>
      <c r="Y43" s="199">
        <v>654</v>
      </c>
      <c r="Z43" s="199">
        <v>603</v>
      </c>
      <c r="AA43" s="199">
        <v>633</v>
      </c>
      <c r="AB43" s="199">
        <v>581</v>
      </c>
      <c r="AC43" s="199">
        <v>578</v>
      </c>
      <c r="AD43" s="199">
        <v>519</v>
      </c>
      <c r="AE43" s="199">
        <v>463</v>
      </c>
      <c r="AF43" s="199">
        <v>428</v>
      </c>
      <c r="AG43" s="199">
        <v>382</v>
      </c>
      <c r="AH43" s="199">
        <v>389</v>
      </c>
      <c r="AI43" s="199">
        <v>393</v>
      </c>
      <c r="AJ43" s="70">
        <v>429</v>
      </c>
      <c r="AK43" s="292">
        <v>437</v>
      </c>
      <c r="AL43" s="292">
        <v>407</v>
      </c>
      <c r="AM43" s="292">
        <v>402</v>
      </c>
      <c r="AN43" s="292">
        <v>388</v>
      </c>
      <c r="AO43" s="292">
        <v>382</v>
      </c>
      <c r="AP43" s="292">
        <v>347</v>
      </c>
      <c r="AQ43" s="71">
        <v>323</v>
      </c>
      <c r="AR43" s="292">
        <v>315</v>
      </c>
      <c r="AS43" s="292">
        <v>317</v>
      </c>
      <c r="AT43" s="292">
        <v>316</v>
      </c>
      <c r="AU43" s="292">
        <v>318</v>
      </c>
      <c r="AV43" s="309">
        <v>313</v>
      </c>
      <c r="AW43" s="71">
        <f t="shared" ref="AW43:BA43" si="88">SUM(AW38:AW42)</f>
        <v>93</v>
      </c>
      <c r="AX43" s="72">
        <f t="shared" si="88"/>
        <v>197</v>
      </c>
      <c r="AY43" s="72">
        <f t="shared" si="88"/>
        <v>336</v>
      </c>
      <c r="AZ43" s="72">
        <f t="shared" si="88"/>
        <v>385</v>
      </c>
      <c r="BA43" s="72">
        <f t="shared" si="88"/>
        <v>370</v>
      </c>
      <c r="BB43" s="72">
        <f t="shared" ref="BB43:BJ43" si="89">SUM(BB38:BB42)</f>
        <v>392</v>
      </c>
      <c r="BC43" s="72">
        <f t="shared" si="89"/>
        <v>375</v>
      </c>
      <c r="BD43" s="72">
        <f t="shared" si="89"/>
        <v>336</v>
      </c>
      <c r="BE43" s="72">
        <f t="shared" si="89"/>
        <v>297</v>
      </c>
      <c r="BF43" s="72">
        <f t="shared" si="89"/>
        <v>332</v>
      </c>
      <c r="BG43" s="72">
        <f t="shared" si="89"/>
        <v>315</v>
      </c>
      <c r="BH43" s="72">
        <f t="shared" si="89"/>
        <v>282</v>
      </c>
      <c r="BI43" s="72">
        <f t="shared" si="89"/>
        <v>264</v>
      </c>
      <c r="BJ43" s="72">
        <f t="shared" si="89"/>
        <v>66</v>
      </c>
      <c r="BK43" s="72">
        <f t="shared" ref="BK43:BL43" si="90">SUM(BK38:BK42)</f>
        <v>-75</v>
      </c>
      <c r="BL43" s="242">
        <f t="shared" si="90"/>
        <v>-170</v>
      </c>
      <c r="BM43" s="242">
        <f t="shared" ref="BM43" si="91">SUM(BM38:BM42)</f>
        <v>-209</v>
      </c>
      <c r="BN43" s="242">
        <f t="shared" ref="BN43:BO43" si="92">SUM(BN38:BN42)</f>
        <v>-197</v>
      </c>
      <c r="BO43" s="268">
        <f t="shared" si="92"/>
        <v>-228</v>
      </c>
      <c r="BP43" s="268">
        <f t="shared" ref="BP43:BQ43" si="93">SUM(BP38:BP42)</f>
        <v>-191</v>
      </c>
      <c r="BQ43" s="268">
        <f t="shared" si="93"/>
        <v>-192</v>
      </c>
      <c r="BR43" s="268">
        <f t="shared" ref="BR43:BS43" si="94">SUM(BR38:BR42)</f>
        <v>-202</v>
      </c>
      <c r="BS43" s="268">
        <f t="shared" si="94"/>
        <v>-217</v>
      </c>
      <c r="BT43" s="268">
        <f t="shared" ref="BT43" si="95">SUM(BT38:BT42)</f>
        <v>-196</v>
      </c>
      <c r="BU43" s="268">
        <f t="shared" ref="BU43" si="96">SUM(BU38:BU42)</f>
        <v>-231</v>
      </c>
      <c r="BV43" s="268">
        <f t="shared" ref="BV43" si="97">SUM(BV38:BV42)</f>
        <v>-193</v>
      </c>
      <c r="BW43" s="268">
        <f t="shared" ref="BW43" si="98">SUM(BW38:BW42)</f>
        <v>-196</v>
      </c>
      <c r="BX43" s="268">
        <f t="shared" ref="BX43" si="99">SUM(BX38:BX42)</f>
        <v>-172</v>
      </c>
      <c r="BY43" s="268">
        <f t="shared" ref="BY43" si="100">SUM(BY38:BY42)</f>
        <v>-140</v>
      </c>
      <c r="BZ43" s="268">
        <f t="shared" ref="BZ43" si="101">SUM(BZ38:BZ42)</f>
        <v>-113</v>
      </c>
      <c r="CA43" s="268">
        <f t="shared" ref="CA43" si="102">SUM(CA38:CA42)</f>
        <v>-65</v>
      </c>
      <c r="CB43" s="268">
        <f t="shared" ref="CB43:CD43" si="103">SUM(CB38:CB42)</f>
        <v>-73</v>
      </c>
      <c r="CC43" s="268">
        <f t="shared" ref="CC43:CD43" si="104">SUM(CC38:CC42)</f>
        <v>-75</v>
      </c>
      <c r="CD43" s="268">
        <f t="shared" si="104"/>
        <v>-116</v>
      </c>
      <c r="CE43" s="350"/>
      <c r="CF43" s="71">
        <f>SUM(CF38:CF42)</f>
        <v>313</v>
      </c>
    </row>
    <row r="44" spans="1:84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273"/>
      <c r="CE44" s="351"/>
      <c r="CF44" s="95"/>
    </row>
    <row r="45" spans="1:84" s="38" customFormat="1" x14ac:dyDescent="0.3">
      <c r="A45" s="147"/>
      <c r="B45" s="39" t="s">
        <v>37</v>
      </c>
      <c r="C45" s="40">
        <v>190641.79</v>
      </c>
      <c r="D45" s="41">
        <v>189665.5</v>
      </c>
      <c r="E45" s="41">
        <v>183086.38</v>
      </c>
      <c r="F45" s="41">
        <v>120907.28</v>
      </c>
      <c r="G45" s="41">
        <v>156496.85</v>
      </c>
      <c r="H45" s="41">
        <v>139658.5</v>
      </c>
      <c r="I45" s="41">
        <v>220721.65</v>
      </c>
      <c r="J45" s="41">
        <v>203450.52</v>
      </c>
      <c r="K45" s="41">
        <v>191142.76</v>
      </c>
      <c r="L45" s="42">
        <v>182494.58</v>
      </c>
      <c r="M45" s="41">
        <v>220675.66</v>
      </c>
      <c r="N45" s="41">
        <v>212554.99</v>
      </c>
      <c r="O45" s="41">
        <v>245435.69</v>
      </c>
      <c r="P45" s="41">
        <v>276049</v>
      </c>
      <c r="Q45" s="41">
        <v>257201</v>
      </c>
      <c r="R45" s="41">
        <v>225420</v>
      </c>
      <c r="S45" s="41">
        <v>258395</v>
      </c>
      <c r="T45" s="41">
        <v>276624</v>
      </c>
      <c r="U45" s="205">
        <v>373381</v>
      </c>
      <c r="V45" s="205">
        <v>312586</v>
      </c>
      <c r="W45" s="205">
        <v>290178</v>
      </c>
      <c r="X45" s="42">
        <v>241186</v>
      </c>
      <c r="Y45" s="205">
        <v>258460</v>
      </c>
      <c r="Z45" s="205">
        <v>298066</v>
      </c>
      <c r="AA45" s="205">
        <v>281346</v>
      </c>
      <c r="AB45" s="205">
        <v>274949</v>
      </c>
      <c r="AC45" s="205">
        <v>212392</v>
      </c>
      <c r="AD45" s="205">
        <v>178249</v>
      </c>
      <c r="AE45" s="205">
        <v>222671</v>
      </c>
      <c r="AF45" s="205">
        <v>236497</v>
      </c>
      <c r="AG45" s="205">
        <v>277080</v>
      </c>
      <c r="AH45" s="205">
        <v>322920</v>
      </c>
      <c r="AI45" s="205">
        <v>233252</v>
      </c>
      <c r="AJ45" s="42">
        <v>187622</v>
      </c>
      <c r="AK45" s="298">
        <v>257669</v>
      </c>
      <c r="AL45" s="298">
        <v>230572</v>
      </c>
      <c r="AM45" s="298">
        <v>261241</v>
      </c>
      <c r="AN45" s="298">
        <v>168335</v>
      </c>
      <c r="AO45" s="298">
        <v>182013</v>
      </c>
      <c r="AP45" s="298">
        <v>170667</v>
      </c>
      <c r="AQ45" s="64">
        <v>219028</v>
      </c>
      <c r="AR45" s="298">
        <v>178392</v>
      </c>
      <c r="AS45" s="298">
        <v>271687</v>
      </c>
      <c r="AT45" s="298">
        <v>268157</v>
      </c>
      <c r="AU45" s="298">
        <v>184906</v>
      </c>
      <c r="AV45" s="315">
        <v>182632</v>
      </c>
      <c r="AW45" s="43">
        <f t="shared" ref="AW45:BF49" si="105">O45-C45</f>
        <v>54793.899999999994</v>
      </c>
      <c r="AX45" s="44">
        <f t="shared" si="105"/>
        <v>86383.5</v>
      </c>
      <c r="AY45" s="44">
        <f t="shared" si="105"/>
        <v>74114.62</v>
      </c>
      <c r="AZ45" s="44">
        <f t="shared" si="105"/>
        <v>104512.72</v>
      </c>
      <c r="BA45" s="44">
        <f t="shared" si="105"/>
        <v>101898.15</v>
      </c>
      <c r="BB45" s="44">
        <f t="shared" si="105"/>
        <v>136965.5</v>
      </c>
      <c r="BC45" s="44">
        <f t="shared" si="105"/>
        <v>152659.35</v>
      </c>
      <c r="BD45" s="44">
        <f t="shared" si="105"/>
        <v>109135.48000000001</v>
      </c>
      <c r="BE45" s="44">
        <f t="shared" si="105"/>
        <v>99035.239999999991</v>
      </c>
      <c r="BF45" s="44">
        <f t="shared" si="105"/>
        <v>58691.420000000013</v>
      </c>
      <c r="BG45" s="44">
        <f t="shared" ref="BG45:BP49" si="106">Y45-M45</f>
        <v>37784.339999999997</v>
      </c>
      <c r="BH45" s="44">
        <f t="shared" si="106"/>
        <v>85511.010000000009</v>
      </c>
      <c r="BI45" s="44">
        <f t="shared" si="106"/>
        <v>35910.31</v>
      </c>
      <c r="BJ45" s="44">
        <f t="shared" si="106"/>
        <v>-1100</v>
      </c>
      <c r="BK45" s="44">
        <f t="shared" si="106"/>
        <v>-44809</v>
      </c>
      <c r="BL45" s="248">
        <f t="shared" si="106"/>
        <v>-47171</v>
      </c>
      <c r="BM45" s="248">
        <f t="shared" si="106"/>
        <v>-35724</v>
      </c>
      <c r="BN45" s="248">
        <f t="shared" si="106"/>
        <v>-40127</v>
      </c>
      <c r="BO45" s="274">
        <f t="shared" si="106"/>
        <v>-96301</v>
      </c>
      <c r="BP45" s="274">
        <f t="shared" si="106"/>
        <v>10334</v>
      </c>
      <c r="BQ45" s="274">
        <f t="shared" ref="BQ45:CD49" si="107">AI45-W45</f>
        <v>-56926</v>
      </c>
      <c r="BR45" s="274">
        <f t="shared" si="107"/>
        <v>-53564</v>
      </c>
      <c r="BS45" s="274">
        <f t="shared" si="107"/>
        <v>-791</v>
      </c>
      <c r="BT45" s="274">
        <f t="shared" si="107"/>
        <v>-67494</v>
      </c>
      <c r="BU45" s="274">
        <f t="shared" si="107"/>
        <v>-20105</v>
      </c>
      <c r="BV45" s="274">
        <f t="shared" si="107"/>
        <v>-106614</v>
      </c>
      <c r="BW45" s="274">
        <f t="shared" si="107"/>
        <v>-30379</v>
      </c>
      <c r="BX45" s="274">
        <f t="shared" si="107"/>
        <v>-7582</v>
      </c>
      <c r="BY45" s="274">
        <f t="shared" si="107"/>
        <v>-3643</v>
      </c>
      <c r="BZ45" s="274">
        <f t="shared" si="107"/>
        <v>-58105</v>
      </c>
      <c r="CA45" s="274">
        <f t="shared" si="107"/>
        <v>-5393</v>
      </c>
      <c r="CB45" s="274">
        <f t="shared" si="107"/>
        <v>-54763</v>
      </c>
      <c r="CC45" s="274">
        <f t="shared" si="107"/>
        <v>-48346</v>
      </c>
      <c r="CD45" s="274">
        <f t="shared" si="107"/>
        <v>-4990</v>
      </c>
      <c r="CE45" s="351"/>
      <c r="CF45" s="64">
        <f>IF(ISERROR(GETPIVOTDATA("VALUE",'CSS WK pvt'!$I$2,"DT_FILE",CF$8,"CD_CO",CF$6,"TRIM_CAT",TRIM(B45),"TRIM_LINE",A44))=TRUE,0,GETPIVOTDATA("VALUE",'CSS WK pvt'!$I$2,"DT_FILE",CF$8,"CD_CO",CF$6,"TRIM_CAT",TRIM(B45),"TRIM_LINE",A44))</f>
        <v>182632</v>
      </c>
    </row>
    <row r="46" spans="1:84" s="38" customFormat="1" x14ac:dyDescent="0.3">
      <c r="A46" s="147"/>
      <c r="B46" s="39" t="s">
        <v>38</v>
      </c>
      <c r="C46" s="40">
        <v>6254.66</v>
      </c>
      <c r="D46" s="41">
        <v>6112.85</v>
      </c>
      <c r="E46" s="41">
        <v>6570.76</v>
      </c>
      <c r="F46" s="41">
        <v>5029.84</v>
      </c>
      <c r="G46" s="41">
        <v>3995.71</v>
      </c>
      <c r="H46" s="41">
        <v>5084.32</v>
      </c>
      <c r="I46" s="41">
        <v>5015.87</v>
      </c>
      <c r="J46" s="41">
        <v>4244.57</v>
      </c>
      <c r="K46" s="41">
        <v>4422.8100000000004</v>
      </c>
      <c r="L46" s="42">
        <v>4861.2299999999996</v>
      </c>
      <c r="M46" s="41">
        <v>5734.61</v>
      </c>
      <c r="N46" s="41">
        <v>5784.46</v>
      </c>
      <c r="O46" s="41">
        <v>6963.42</v>
      </c>
      <c r="P46" s="41">
        <v>6032</v>
      </c>
      <c r="Q46" s="41">
        <v>6842</v>
      </c>
      <c r="R46" s="41">
        <v>5588</v>
      </c>
      <c r="S46" s="41">
        <v>5220</v>
      </c>
      <c r="T46" s="41">
        <v>5672</v>
      </c>
      <c r="U46" s="205">
        <v>7165</v>
      </c>
      <c r="V46" s="205">
        <v>4373</v>
      </c>
      <c r="W46" s="205">
        <v>4843</v>
      </c>
      <c r="X46" s="42">
        <v>4431</v>
      </c>
      <c r="Y46" s="205">
        <v>4937</v>
      </c>
      <c r="Z46" s="205">
        <v>12151</v>
      </c>
      <c r="AA46" s="205">
        <v>10302</v>
      </c>
      <c r="AB46" s="205">
        <v>13567</v>
      </c>
      <c r="AC46" s="205">
        <v>9125</v>
      </c>
      <c r="AD46" s="205">
        <v>7448</v>
      </c>
      <c r="AE46" s="205">
        <v>6633</v>
      </c>
      <c r="AF46" s="205">
        <v>6738</v>
      </c>
      <c r="AG46" s="205">
        <v>7752</v>
      </c>
      <c r="AH46" s="205">
        <v>5627</v>
      </c>
      <c r="AI46" s="205">
        <v>10338</v>
      </c>
      <c r="AJ46" s="42">
        <v>4279</v>
      </c>
      <c r="AK46" s="298">
        <v>8729</v>
      </c>
      <c r="AL46" s="298">
        <v>7544</v>
      </c>
      <c r="AM46" s="298">
        <v>9649</v>
      </c>
      <c r="AN46" s="298">
        <v>6859</v>
      </c>
      <c r="AO46" s="298">
        <v>7537</v>
      </c>
      <c r="AP46" s="298">
        <v>7091</v>
      </c>
      <c r="AQ46" s="64">
        <v>5580</v>
      </c>
      <c r="AR46" s="298">
        <v>3600</v>
      </c>
      <c r="AS46" s="298">
        <v>6311</v>
      </c>
      <c r="AT46" s="298">
        <v>4900</v>
      </c>
      <c r="AU46" s="298">
        <v>3940</v>
      </c>
      <c r="AV46" s="315">
        <v>5974</v>
      </c>
      <c r="AW46" s="43">
        <f t="shared" si="105"/>
        <v>708.76000000000022</v>
      </c>
      <c r="AX46" s="44">
        <f t="shared" si="105"/>
        <v>-80.850000000000364</v>
      </c>
      <c r="AY46" s="44">
        <f t="shared" si="105"/>
        <v>271.23999999999978</v>
      </c>
      <c r="AZ46" s="44">
        <f t="shared" si="105"/>
        <v>558.15999999999985</v>
      </c>
      <c r="BA46" s="44">
        <f t="shared" si="105"/>
        <v>1224.29</v>
      </c>
      <c r="BB46" s="44">
        <f t="shared" si="105"/>
        <v>587.68000000000029</v>
      </c>
      <c r="BC46" s="44">
        <f t="shared" si="105"/>
        <v>2149.13</v>
      </c>
      <c r="BD46" s="44">
        <f t="shared" si="105"/>
        <v>128.43000000000029</v>
      </c>
      <c r="BE46" s="44">
        <f t="shared" si="105"/>
        <v>420.1899999999996</v>
      </c>
      <c r="BF46" s="44">
        <f t="shared" si="105"/>
        <v>-430.22999999999956</v>
      </c>
      <c r="BG46" s="44">
        <f t="shared" si="106"/>
        <v>-797.60999999999967</v>
      </c>
      <c r="BH46" s="44">
        <f t="shared" si="106"/>
        <v>6366.54</v>
      </c>
      <c r="BI46" s="44">
        <f t="shared" si="106"/>
        <v>3338.58</v>
      </c>
      <c r="BJ46" s="44">
        <f t="shared" si="106"/>
        <v>7535</v>
      </c>
      <c r="BK46" s="44">
        <f t="shared" si="106"/>
        <v>2283</v>
      </c>
      <c r="BL46" s="248">
        <f t="shared" si="106"/>
        <v>1860</v>
      </c>
      <c r="BM46" s="248">
        <f t="shared" si="106"/>
        <v>1413</v>
      </c>
      <c r="BN46" s="248">
        <f t="shared" si="106"/>
        <v>1066</v>
      </c>
      <c r="BO46" s="274">
        <f t="shared" si="106"/>
        <v>587</v>
      </c>
      <c r="BP46" s="274">
        <f t="shared" si="106"/>
        <v>1254</v>
      </c>
      <c r="BQ46" s="274">
        <f t="shared" si="107"/>
        <v>5495</v>
      </c>
      <c r="BR46" s="274">
        <f t="shared" si="107"/>
        <v>-152</v>
      </c>
      <c r="BS46" s="274">
        <f t="shared" si="107"/>
        <v>3792</v>
      </c>
      <c r="BT46" s="274">
        <f t="shared" si="107"/>
        <v>-4607</v>
      </c>
      <c r="BU46" s="274">
        <f t="shared" si="107"/>
        <v>-653</v>
      </c>
      <c r="BV46" s="274">
        <f t="shared" si="107"/>
        <v>-6708</v>
      </c>
      <c r="BW46" s="274">
        <f t="shared" si="107"/>
        <v>-1588</v>
      </c>
      <c r="BX46" s="274">
        <f t="shared" si="107"/>
        <v>-357</v>
      </c>
      <c r="BY46" s="274">
        <f t="shared" si="107"/>
        <v>-1053</v>
      </c>
      <c r="BZ46" s="274">
        <f t="shared" si="107"/>
        <v>-3138</v>
      </c>
      <c r="CA46" s="274">
        <f t="shared" si="107"/>
        <v>-1441</v>
      </c>
      <c r="CB46" s="274">
        <f t="shared" si="107"/>
        <v>-727</v>
      </c>
      <c r="CC46" s="274">
        <f t="shared" si="107"/>
        <v>-6398</v>
      </c>
      <c r="CD46" s="274">
        <f t="shared" si="107"/>
        <v>1695</v>
      </c>
      <c r="CE46" s="351"/>
      <c r="CF46" s="64">
        <f>IF(ISERROR(GETPIVOTDATA("VALUE",'CSS WK pvt'!$I$2,"DT_FILE",CF$8,"CD_CO",CF$6,"TRIM_CAT",TRIM(B46),"TRIM_LINE",A44))=TRUE,0,GETPIVOTDATA("VALUE",'CSS WK pvt'!$I$2,"DT_FILE",CF$8,"CD_CO",CF$6,"TRIM_CAT",TRIM(B46),"TRIM_LINE",A44))</f>
        <v>5974</v>
      </c>
    </row>
    <row r="47" spans="1:84" s="38" customFormat="1" x14ac:dyDescent="0.3">
      <c r="A47" s="147"/>
      <c r="B47" s="39" t="s">
        <v>39</v>
      </c>
      <c r="C47" s="40">
        <v>38269.46</v>
      </c>
      <c r="D47" s="41">
        <v>33040.639999999999</v>
      </c>
      <c r="E47" s="41">
        <v>29542.81</v>
      </c>
      <c r="F47" s="41">
        <v>23310.91</v>
      </c>
      <c r="G47" s="41">
        <v>21232.06</v>
      </c>
      <c r="H47" s="41">
        <v>12619.87</v>
      </c>
      <c r="I47" s="41">
        <v>38121.919999999998</v>
      </c>
      <c r="J47" s="41">
        <v>43569.21</v>
      </c>
      <c r="K47" s="41">
        <v>72954.559999999998</v>
      </c>
      <c r="L47" s="42">
        <v>46571.67</v>
      </c>
      <c r="M47" s="41">
        <v>48000.61</v>
      </c>
      <c r="N47" s="41">
        <v>55701.95</v>
      </c>
      <c r="O47" s="41">
        <v>38541.82</v>
      </c>
      <c r="P47" s="41">
        <v>88019</v>
      </c>
      <c r="Q47" s="41">
        <v>63068</v>
      </c>
      <c r="R47" s="41">
        <v>30459</v>
      </c>
      <c r="S47" s="41">
        <v>70186</v>
      </c>
      <c r="T47" s="41">
        <v>24471</v>
      </c>
      <c r="U47" s="205">
        <v>32452</v>
      </c>
      <c r="V47" s="205">
        <v>65372</v>
      </c>
      <c r="W47" s="205">
        <v>76144</v>
      </c>
      <c r="X47" s="42">
        <v>48682</v>
      </c>
      <c r="Y47" s="205">
        <v>36727</v>
      </c>
      <c r="Z47" s="205">
        <v>59621</v>
      </c>
      <c r="AA47" s="205">
        <v>24982</v>
      </c>
      <c r="AB47" s="205">
        <v>39668</v>
      </c>
      <c r="AC47" s="205">
        <v>23044</v>
      </c>
      <c r="AD47" s="205">
        <v>33236</v>
      </c>
      <c r="AE47" s="205">
        <v>35542</v>
      </c>
      <c r="AF47" s="205">
        <v>31036</v>
      </c>
      <c r="AG47" s="205">
        <v>36159</v>
      </c>
      <c r="AH47" s="205">
        <v>105551</v>
      </c>
      <c r="AI47" s="205">
        <v>78120</v>
      </c>
      <c r="AJ47" s="42">
        <v>45222</v>
      </c>
      <c r="AK47" s="298">
        <v>82771</v>
      </c>
      <c r="AL47" s="298">
        <v>57098</v>
      </c>
      <c r="AM47" s="298">
        <v>53468</v>
      </c>
      <c r="AN47" s="298">
        <v>20996</v>
      </c>
      <c r="AO47" s="298">
        <v>34349</v>
      </c>
      <c r="AP47" s="298">
        <v>42038</v>
      </c>
      <c r="AQ47" s="64">
        <v>77836</v>
      </c>
      <c r="AR47" s="298">
        <v>18821</v>
      </c>
      <c r="AS47" s="298">
        <v>47577</v>
      </c>
      <c r="AT47" s="298">
        <v>52730</v>
      </c>
      <c r="AU47" s="298">
        <v>63570</v>
      </c>
      <c r="AV47" s="315">
        <v>52353</v>
      </c>
      <c r="AW47" s="43">
        <f t="shared" si="105"/>
        <v>272.36000000000058</v>
      </c>
      <c r="AX47" s="44">
        <f t="shared" si="105"/>
        <v>54978.36</v>
      </c>
      <c r="AY47" s="44">
        <f t="shared" si="105"/>
        <v>33525.19</v>
      </c>
      <c r="AZ47" s="44">
        <f t="shared" si="105"/>
        <v>7148.09</v>
      </c>
      <c r="BA47" s="44">
        <f t="shared" si="105"/>
        <v>48953.94</v>
      </c>
      <c r="BB47" s="44">
        <f t="shared" si="105"/>
        <v>11851.13</v>
      </c>
      <c r="BC47" s="44">
        <f t="shared" si="105"/>
        <v>-5669.9199999999983</v>
      </c>
      <c r="BD47" s="44">
        <f t="shared" si="105"/>
        <v>21802.79</v>
      </c>
      <c r="BE47" s="44">
        <f t="shared" si="105"/>
        <v>3189.4400000000023</v>
      </c>
      <c r="BF47" s="44">
        <f t="shared" si="105"/>
        <v>2110.3300000000017</v>
      </c>
      <c r="BG47" s="44">
        <f t="shared" si="106"/>
        <v>-11273.61</v>
      </c>
      <c r="BH47" s="44">
        <f t="shared" si="106"/>
        <v>3919.0500000000029</v>
      </c>
      <c r="BI47" s="44">
        <f t="shared" si="106"/>
        <v>-13559.82</v>
      </c>
      <c r="BJ47" s="44">
        <f t="shared" si="106"/>
        <v>-48351</v>
      </c>
      <c r="BK47" s="44">
        <f t="shared" si="106"/>
        <v>-40024</v>
      </c>
      <c r="BL47" s="248">
        <f t="shared" si="106"/>
        <v>2777</v>
      </c>
      <c r="BM47" s="248">
        <f t="shared" si="106"/>
        <v>-34644</v>
      </c>
      <c r="BN47" s="248">
        <f t="shared" si="106"/>
        <v>6565</v>
      </c>
      <c r="BO47" s="274">
        <f t="shared" si="106"/>
        <v>3707</v>
      </c>
      <c r="BP47" s="274">
        <f t="shared" si="106"/>
        <v>40179</v>
      </c>
      <c r="BQ47" s="274">
        <f t="shared" si="107"/>
        <v>1976</v>
      </c>
      <c r="BR47" s="274">
        <f t="shared" si="107"/>
        <v>-3460</v>
      </c>
      <c r="BS47" s="274">
        <f t="shared" si="107"/>
        <v>46044</v>
      </c>
      <c r="BT47" s="274">
        <f t="shared" si="107"/>
        <v>-2523</v>
      </c>
      <c r="BU47" s="274">
        <f t="shared" si="107"/>
        <v>28486</v>
      </c>
      <c r="BV47" s="274">
        <f t="shared" si="107"/>
        <v>-18672</v>
      </c>
      <c r="BW47" s="274">
        <f t="shared" si="107"/>
        <v>11305</v>
      </c>
      <c r="BX47" s="274">
        <f t="shared" si="107"/>
        <v>8802</v>
      </c>
      <c r="BY47" s="274">
        <f t="shared" si="107"/>
        <v>42294</v>
      </c>
      <c r="BZ47" s="274">
        <f t="shared" si="107"/>
        <v>-12215</v>
      </c>
      <c r="CA47" s="274">
        <f t="shared" si="107"/>
        <v>11418</v>
      </c>
      <c r="CB47" s="274">
        <f t="shared" si="107"/>
        <v>-52821</v>
      </c>
      <c r="CC47" s="274">
        <f t="shared" si="107"/>
        <v>-14550</v>
      </c>
      <c r="CD47" s="274">
        <f t="shared" si="107"/>
        <v>7131</v>
      </c>
      <c r="CE47" s="351"/>
      <c r="CF47" s="64">
        <f>IF(ISERROR(GETPIVOTDATA("VALUE",'CSS WK pvt'!$I$2,"DT_FILE",CF$8,"CD_CO",CF$6,"TRIM_CAT",TRIM(B47),"TRIM_LINE",A44))=TRUE,0,GETPIVOTDATA("VALUE",'CSS WK pvt'!$I$2,"DT_FILE",CF$8,"CD_CO",CF$6,"TRIM_CAT",TRIM(B47),"TRIM_LINE",A44))</f>
        <v>52353</v>
      </c>
    </row>
    <row r="48" spans="1:84" s="38" customFormat="1" x14ac:dyDescent="0.3">
      <c r="A48" s="147"/>
      <c r="B48" s="39" t="s">
        <v>40</v>
      </c>
      <c r="C48" s="40">
        <v>24372.95</v>
      </c>
      <c r="D48" s="41">
        <v>23262.58</v>
      </c>
      <c r="E48" s="41">
        <v>11562.19</v>
      </c>
      <c r="F48" s="41">
        <v>23927.84</v>
      </c>
      <c r="G48" s="41">
        <v>21871.52</v>
      </c>
      <c r="H48" s="41">
        <v>15224.92</v>
      </c>
      <c r="I48" s="41">
        <v>17020.099999999999</v>
      </c>
      <c r="J48" s="41">
        <v>16485.990000000002</v>
      </c>
      <c r="K48" s="41">
        <v>69899.710000000006</v>
      </c>
      <c r="L48" s="42">
        <v>54675.44</v>
      </c>
      <c r="M48" s="41">
        <v>49977.919999999998</v>
      </c>
      <c r="N48" s="41">
        <v>37990.82</v>
      </c>
      <c r="O48" s="41">
        <v>20374.759999999998</v>
      </c>
      <c r="P48" s="41">
        <v>72620</v>
      </c>
      <c r="Q48" s="41">
        <v>40983</v>
      </c>
      <c r="R48" s="41">
        <v>9584</v>
      </c>
      <c r="S48" s="41">
        <v>64166</v>
      </c>
      <c r="T48" s="41">
        <v>30699</v>
      </c>
      <c r="U48" s="205">
        <v>21822</v>
      </c>
      <c r="V48" s="205">
        <v>76851</v>
      </c>
      <c r="W48" s="205">
        <v>81255</v>
      </c>
      <c r="X48" s="42">
        <v>76339</v>
      </c>
      <c r="Y48" s="205">
        <v>44531</v>
      </c>
      <c r="Z48" s="205">
        <v>11466</v>
      </c>
      <c r="AA48" s="205">
        <v>6450</v>
      </c>
      <c r="AB48" s="205">
        <v>35914</v>
      </c>
      <c r="AC48" s="205">
        <v>8286</v>
      </c>
      <c r="AD48" s="205">
        <v>46589</v>
      </c>
      <c r="AE48" s="205">
        <v>61394</v>
      </c>
      <c r="AF48" s="205">
        <v>30110</v>
      </c>
      <c r="AG48" s="205">
        <v>21166</v>
      </c>
      <c r="AH48" s="205">
        <v>136746</v>
      </c>
      <c r="AI48" s="205">
        <v>31793</v>
      </c>
      <c r="AJ48" s="42">
        <v>36214</v>
      </c>
      <c r="AK48" s="298">
        <v>74402</v>
      </c>
      <c r="AL48" s="298">
        <v>8109</v>
      </c>
      <c r="AM48" s="298">
        <v>13049</v>
      </c>
      <c r="AN48" s="298">
        <v>9011</v>
      </c>
      <c r="AO48" s="298">
        <v>9776</v>
      </c>
      <c r="AP48" s="298">
        <v>11014</v>
      </c>
      <c r="AQ48" s="64">
        <v>75043</v>
      </c>
      <c r="AR48" s="298">
        <v>13940</v>
      </c>
      <c r="AS48" s="298">
        <v>29274</v>
      </c>
      <c r="AT48" s="298">
        <v>89301</v>
      </c>
      <c r="AU48" s="298">
        <v>92762</v>
      </c>
      <c r="AV48" s="315">
        <v>78779</v>
      </c>
      <c r="AW48" s="43">
        <f t="shared" si="105"/>
        <v>-3998.1900000000023</v>
      </c>
      <c r="AX48" s="44">
        <f t="shared" si="105"/>
        <v>49357.42</v>
      </c>
      <c r="AY48" s="44">
        <f t="shared" si="105"/>
        <v>29420.809999999998</v>
      </c>
      <c r="AZ48" s="44">
        <f t="shared" si="105"/>
        <v>-14343.84</v>
      </c>
      <c r="BA48" s="44">
        <f t="shared" si="105"/>
        <v>42294.479999999996</v>
      </c>
      <c r="BB48" s="44">
        <f t="shared" si="105"/>
        <v>15474.08</v>
      </c>
      <c r="BC48" s="44">
        <f t="shared" si="105"/>
        <v>4801.9000000000015</v>
      </c>
      <c r="BD48" s="44">
        <f t="shared" si="105"/>
        <v>60365.009999999995</v>
      </c>
      <c r="BE48" s="44">
        <f t="shared" si="105"/>
        <v>11355.289999999994</v>
      </c>
      <c r="BF48" s="44">
        <f t="shared" si="105"/>
        <v>21663.559999999998</v>
      </c>
      <c r="BG48" s="44">
        <f t="shared" si="106"/>
        <v>-5446.9199999999983</v>
      </c>
      <c r="BH48" s="44">
        <f t="shared" si="106"/>
        <v>-26524.82</v>
      </c>
      <c r="BI48" s="44">
        <f t="shared" si="106"/>
        <v>-13924.759999999998</v>
      </c>
      <c r="BJ48" s="44">
        <f t="shared" si="106"/>
        <v>-36706</v>
      </c>
      <c r="BK48" s="44">
        <f t="shared" si="106"/>
        <v>-32697</v>
      </c>
      <c r="BL48" s="248">
        <f t="shared" si="106"/>
        <v>37005</v>
      </c>
      <c r="BM48" s="248">
        <f t="shared" si="106"/>
        <v>-2772</v>
      </c>
      <c r="BN48" s="248">
        <f t="shared" si="106"/>
        <v>-589</v>
      </c>
      <c r="BO48" s="274">
        <f t="shared" si="106"/>
        <v>-656</v>
      </c>
      <c r="BP48" s="274">
        <f t="shared" si="106"/>
        <v>59895</v>
      </c>
      <c r="BQ48" s="274">
        <f t="shared" si="107"/>
        <v>-49462</v>
      </c>
      <c r="BR48" s="274">
        <f t="shared" si="107"/>
        <v>-40125</v>
      </c>
      <c r="BS48" s="274">
        <f t="shared" si="107"/>
        <v>29871</v>
      </c>
      <c r="BT48" s="274">
        <f t="shared" si="107"/>
        <v>-3357</v>
      </c>
      <c r="BU48" s="274">
        <f t="shared" si="107"/>
        <v>6599</v>
      </c>
      <c r="BV48" s="274">
        <f t="shared" si="107"/>
        <v>-26903</v>
      </c>
      <c r="BW48" s="274">
        <f t="shared" si="107"/>
        <v>1490</v>
      </c>
      <c r="BX48" s="274">
        <f t="shared" si="107"/>
        <v>-35575</v>
      </c>
      <c r="BY48" s="274">
        <f t="shared" si="107"/>
        <v>13649</v>
      </c>
      <c r="BZ48" s="274">
        <f t="shared" si="107"/>
        <v>-16170</v>
      </c>
      <c r="CA48" s="274">
        <f t="shared" si="107"/>
        <v>8108</v>
      </c>
      <c r="CB48" s="274">
        <f t="shared" si="107"/>
        <v>-47445</v>
      </c>
      <c r="CC48" s="274">
        <f t="shared" si="107"/>
        <v>60969</v>
      </c>
      <c r="CD48" s="274">
        <f t="shared" si="107"/>
        <v>42565</v>
      </c>
      <c r="CE48" s="351"/>
      <c r="CF48" s="64">
        <f>IF(ISERROR(GETPIVOTDATA("VALUE",'CSS WK pvt'!$I$2,"DT_FILE",CF$8,"CD_CO",CF$6,"TRIM_CAT",TRIM(B48),"TRIM_LINE",A44))=TRUE,0,GETPIVOTDATA("VALUE",'CSS WK pvt'!$I$2,"DT_FILE",CF$8,"CD_CO",CF$6,"TRIM_CAT",TRIM(B48),"TRIM_LINE",A44))</f>
        <v>78779</v>
      </c>
    </row>
    <row r="49" spans="1:84" s="38" customFormat="1" x14ac:dyDescent="0.3">
      <c r="A49" s="147"/>
      <c r="B49" s="39" t="s">
        <v>41</v>
      </c>
      <c r="C49" s="40">
        <v>0.79</v>
      </c>
      <c r="D49" s="41">
        <v>348.28</v>
      </c>
      <c r="E49" s="41">
        <v>0</v>
      </c>
      <c r="F49" s="41">
        <v>16546.490000000002</v>
      </c>
      <c r="G49" s="41">
        <v>24862.12</v>
      </c>
      <c r="H49" s="41">
        <v>31340.82</v>
      </c>
      <c r="I49" s="41">
        <v>275.51</v>
      </c>
      <c r="J49" s="41">
        <v>101.35</v>
      </c>
      <c r="K49" s="41">
        <v>106.05</v>
      </c>
      <c r="L49" s="42">
        <v>22714.720000000001</v>
      </c>
      <c r="M49" s="41">
        <v>0.54</v>
      </c>
      <c r="N49" s="41">
        <v>14791.05</v>
      </c>
      <c r="O49" s="41">
        <v>44784.14</v>
      </c>
      <c r="P49" s="41">
        <v>13716</v>
      </c>
      <c r="Q49" s="41">
        <v>15739</v>
      </c>
      <c r="R49" s="41">
        <v>94878</v>
      </c>
      <c r="S49" s="41">
        <v>25516</v>
      </c>
      <c r="T49" s="41">
        <v>37076</v>
      </c>
      <c r="U49" s="205">
        <v>13918</v>
      </c>
      <c r="V49" s="205">
        <v>33710</v>
      </c>
      <c r="W49" s="205">
        <v>10193</v>
      </c>
      <c r="X49" s="42">
        <v>62797</v>
      </c>
      <c r="Y49" s="205">
        <v>30</v>
      </c>
      <c r="Z49" s="205">
        <v>37396</v>
      </c>
      <c r="AA49" s="205">
        <v>11343</v>
      </c>
      <c r="AB49" s="205">
        <v>3599</v>
      </c>
      <c r="AC49" s="205">
        <v>16869</v>
      </c>
      <c r="AD49" s="205">
        <v>15950</v>
      </c>
      <c r="AE49" s="205">
        <v>19075</v>
      </c>
      <c r="AF49" s="205">
        <v>30917</v>
      </c>
      <c r="AG49" s="205">
        <v>30777</v>
      </c>
      <c r="AH49" s="205">
        <v>44335</v>
      </c>
      <c r="AI49" s="205">
        <v>51393</v>
      </c>
      <c r="AJ49" s="42">
        <v>14458</v>
      </c>
      <c r="AK49" s="298">
        <v>76322</v>
      </c>
      <c r="AL49" s="298">
        <v>54858</v>
      </c>
      <c r="AM49" s="298">
        <v>12342</v>
      </c>
      <c r="AN49" s="298">
        <v>123552</v>
      </c>
      <c r="AO49" s="298">
        <v>48587</v>
      </c>
      <c r="AP49" s="298">
        <v>46036</v>
      </c>
      <c r="AQ49" s="64">
        <v>19318</v>
      </c>
      <c r="AR49" s="298">
        <v>6402</v>
      </c>
      <c r="AS49" s="298">
        <v>89303</v>
      </c>
      <c r="AT49" s="298">
        <v>40748</v>
      </c>
      <c r="AU49" s="298">
        <v>14653</v>
      </c>
      <c r="AV49" s="315">
        <v>16742</v>
      </c>
      <c r="AW49" s="43">
        <f t="shared" si="105"/>
        <v>44783.35</v>
      </c>
      <c r="AX49" s="44">
        <f t="shared" si="105"/>
        <v>13367.72</v>
      </c>
      <c r="AY49" s="44">
        <f t="shared" si="105"/>
        <v>15739</v>
      </c>
      <c r="AZ49" s="44">
        <f t="shared" si="105"/>
        <v>78331.509999999995</v>
      </c>
      <c r="BA49" s="44">
        <f t="shared" si="105"/>
        <v>653.88000000000102</v>
      </c>
      <c r="BB49" s="44">
        <f t="shared" si="105"/>
        <v>5735.18</v>
      </c>
      <c r="BC49" s="44">
        <f t="shared" si="105"/>
        <v>13642.49</v>
      </c>
      <c r="BD49" s="44">
        <f t="shared" si="105"/>
        <v>33608.65</v>
      </c>
      <c r="BE49" s="44">
        <f t="shared" si="105"/>
        <v>10086.950000000001</v>
      </c>
      <c r="BF49" s="44">
        <f t="shared" si="105"/>
        <v>40082.28</v>
      </c>
      <c r="BG49" s="44">
        <f t="shared" si="106"/>
        <v>29.46</v>
      </c>
      <c r="BH49" s="44">
        <f t="shared" si="106"/>
        <v>22604.95</v>
      </c>
      <c r="BI49" s="44">
        <f t="shared" si="106"/>
        <v>-33441.14</v>
      </c>
      <c r="BJ49" s="44">
        <f t="shared" si="106"/>
        <v>-10117</v>
      </c>
      <c r="BK49" s="44">
        <f t="shared" si="106"/>
        <v>1130</v>
      </c>
      <c r="BL49" s="248">
        <f t="shared" si="106"/>
        <v>-78928</v>
      </c>
      <c r="BM49" s="248">
        <f t="shared" si="106"/>
        <v>-6441</v>
      </c>
      <c r="BN49" s="248">
        <f t="shared" si="106"/>
        <v>-6159</v>
      </c>
      <c r="BO49" s="274">
        <f t="shared" si="106"/>
        <v>16859</v>
      </c>
      <c r="BP49" s="274">
        <f t="shared" si="106"/>
        <v>10625</v>
      </c>
      <c r="BQ49" s="274">
        <f t="shared" si="107"/>
        <v>41200</v>
      </c>
      <c r="BR49" s="274">
        <f t="shared" si="107"/>
        <v>-48339</v>
      </c>
      <c r="BS49" s="274">
        <f t="shared" si="107"/>
        <v>76292</v>
      </c>
      <c r="BT49" s="274">
        <f t="shared" si="107"/>
        <v>17462</v>
      </c>
      <c r="BU49" s="274">
        <f t="shared" si="107"/>
        <v>999</v>
      </c>
      <c r="BV49" s="274">
        <f t="shared" si="107"/>
        <v>119953</v>
      </c>
      <c r="BW49" s="274">
        <f t="shared" si="107"/>
        <v>31718</v>
      </c>
      <c r="BX49" s="274">
        <f t="shared" si="107"/>
        <v>30086</v>
      </c>
      <c r="BY49" s="274">
        <f t="shared" si="107"/>
        <v>243</v>
      </c>
      <c r="BZ49" s="274">
        <f t="shared" si="107"/>
        <v>-24515</v>
      </c>
      <c r="CA49" s="274">
        <f t="shared" si="107"/>
        <v>58526</v>
      </c>
      <c r="CB49" s="274">
        <f t="shared" si="107"/>
        <v>-3587</v>
      </c>
      <c r="CC49" s="274">
        <f t="shared" si="107"/>
        <v>-36740</v>
      </c>
      <c r="CD49" s="274">
        <f t="shared" si="107"/>
        <v>2284</v>
      </c>
      <c r="CE49" s="351"/>
      <c r="CF49" s="64">
        <f>IF(ISERROR(GETPIVOTDATA("VALUE",'CSS WK pvt'!$I$2,"DT_FILE",CF$8,"CD_CO",CF$6,"TRIM_CAT",TRIM(B49),"TRIM_LINE",A44))=TRUE,0,GETPIVOTDATA("VALUE",'CSS WK pvt'!$I$2,"DT_FILE",CF$8,"CD_CO",CF$6,"TRIM_CAT",TRIM(B49),"TRIM_LINE",A44))</f>
        <v>16742</v>
      </c>
    </row>
    <row r="50" spans="1:84" s="131" customFormat="1" x14ac:dyDescent="0.3">
      <c r="A50" s="148"/>
      <c r="B50" s="39" t="s">
        <v>42</v>
      </c>
      <c r="C50" s="141">
        <f t="shared" ref="C50:Q50" si="108">SUM(C45:C49)</f>
        <v>259539.65000000002</v>
      </c>
      <c r="D50" s="142">
        <f t="shared" si="108"/>
        <v>252429.85</v>
      </c>
      <c r="E50" s="142">
        <f t="shared" si="108"/>
        <v>230762.14</v>
      </c>
      <c r="F50" s="142">
        <f t="shared" si="108"/>
        <v>189722.36</v>
      </c>
      <c r="G50" s="142">
        <f t="shared" si="108"/>
        <v>228458.25999999998</v>
      </c>
      <c r="H50" s="142">
        <f t="shared" si="108"/>
        <v>203928.43000000002</v>
      </c>
      <c r="I50" s="142">
        <f t="shared" si="108"/>
        <v>281155.05</v>
      </c>
      <c r="J50" s="142">
        <f t="shared" si="108"/>
        <v>267851.63999999996</v>
      </c>
      <c r="K50" s="142">
        <f t="shared" si="108"/>
        <v>338525.89</v>
      </c>
      <c r="L50" s="143">
        <f t="shared" si="108"/>
        <v>311317.64</v>
      </c>
      <c r="M50" s="142">
        <f t="shared" si="108"/>
        <v>324389.33999999997</v>
      </c>
      <c r="N50" s="142">
        <f t="shared" si="108"/>
        <v>326823.26999999996</v>
      </c>
      <c r="O50" s="142">
        <f t="shared" si="108"/>
        <v>356099.83</v>
      </c>
      <c r="P50" s="142">
        <f t="shared" si="108"/>
        <v>456436</v>
      </c>
      <c r="Q50" s="142">
        <f t="shared" si="108"/>
        <v>383833</v>
      </c>
      <c r="R50" s="142">
        <v>365929</v>
      </c>
      <c r="S50" s="142">
        <v>423483</v>
      </c>
      <c r="T50" s="142">
        <v>374542</v>
      </c>
      <c r="U50" s="206">
        <v>448738</v>
      </c>
      <c r="V50" s="206">
        <v>492892</v>
      </c>
      <c r="W50" s="206">
        <f>SUM(W45+W46+W47+W48+W49)</f>
        <v>462613</v>
      </c>
      <c r="X50" s="143">
        <f>SUM(X45+X46+X47+X48+X49)</f>
        <v>433435</v>
      </c>
      <c r="Y50" s="206">
        <v>344685</v>
      </c>
      <c r="Z50" s="206">
        <v>418700</v>
      </c>
      <c r="AA50" s="206">
        <v>334423</v>
      </c>
      <c r="AB50" s="206">
        <v>367697</v>
      </c>
      <c r="AC50" s="206">
        <v>269716</v>
      </c>
      <c r="AD50" s="206">
        <v>281472</v>
      </c>
      <c r="AE50" s="206">
        <v>345315</v>
      </c>
      <c r="AF50" s="206">
        <v>335298</v>
      </c>
      <c r="AG50" s="206">
        <v>372934</v>
      </c>
      <c r="AH50" s="206">
        <v>615179</v>
      </c>
      <c r="AI50" s="206">
        <v>404896</v>
      </c>
      <c r="AJ50" s="143">
        <v>287795</v>
      </c>
      <c r="AK50" s="299">
        <v>499893</v>
      </c>
      <c r="AL50" s="299">
        <v>358181</v>
      </c>
      <c r="AM50" s="299">
        <v>349749</v>
      </c>
      <c r="AN50" s="299">
        <v>328753</v>
      </c>
      <c r="AO50" s="299">
        <v>282262</v>
      </c>
      <c r="AP50" s="299">
        <v>276846</v>
      </c>
      <c r="AQ50" s="45">
        <v>396805</v>
      </c>
      <c r="AR50" s="299">
        <v>221155</v>
      </c>
      <c r="AS50" s="299">
        <v>444152</v>
      </c>
      <c r="AT50" s="299">
        <v>455836</v>
      </c>
      <c r="AU50" s="299">
        <v>359831</v>
      </c>
      <c r="AV50" s="316">
        <v>336480</v>
      </c>
      <c r="AW50" s="45">
        <f t="shared" ref="AW50:BA50" si="109">SUM(AW45:AW49)</f>
        <v>96560.18</v>
      </c>
      <c r="AX50" s="144">
        <f t="shared" si="109"/>
        <v>204006.15</v>
      </c>
      <c r="AY50" s="144">
        <f t="shared" si="109"/>
        <v>153070.85999999999</v>
      </c>
      <c r="AZ50" s="144">
        <f t="shared" si="109"/>
        <v>176206.64</v>
      </c>
      <c r="BA50" s="144">
        <f t="shared" si="109"/>
        <v>195024.74</v>
      </c>
      <c r="BB50" s="144">
        <f t="shared" ref="BB50:BJ50" si="110">SUM(BB45:BB49)</f>
        <v>170613.56999999998</v>
      </c>
      <c r="BC50" s="144">
        <f t="shared" si="110"/>
        <v>167582.94999999998</v>
      </c>
      <c r="BD50" s="144">
        <f t="shared" si="110"/>
        <v>225040.36000000002</v>
      </c>
      <c r="BE50" s="144">
        <f t="shared" si="110"/>
        <v>124087.10999999999</v>
      </c>
      <c r="BF50" s="144">
        <f t="shared" si="110"/>
        <v>122117.36000000002</v>
      </c>
      <c r="BG50" s="144">
        <f t="shared" si="110"/>
        <v>20295.659999999996</v>
      </c>
      <c r="BH50" s="144">
        <f t="shared" si="110"/>
        <v>91876.73</v>
      </c>
      <c r="BI50" s="144">
        <f t="shared" si="110"/>
        <v>-21676.829999999998</v>
      </c>
      <c r="BJ50" s="144">
        <f t="shared" si="110"/>
        <v>-88739</v>
      </c>
      <c r="BK50" s="144">
        <f t="shared" ref="BK50:BL50" si="111">SUM(BK45:BK49)</f>
        <v>-114117</v>
      </c>
      <c r="BL50" s="249">
        <f t="shared" si="111"/>
        <v>-84457</v>
      </c>
      <c r="BM50" s="249">
        <f t="shared" ref="BM50" si="112">SUM(BM45:BM49)</f>
        <v>-78168</v>
      </c>
      <c r="BN50" s="249">
        <f t="shared" ref="BN50:BO50" si="113">SUM(BN45:BN49)</f>
        <v>-39244</v>
      </c>
      <c r="BO50" s="275">
        <f t="shared" si="113"/>
        <v>-75804</v>
      </c>
      <c r="BP50" s="275">
        <f t="shared" ref="BP50:BQ50" si="114">SUM(BP45:BP49)</f>
        <v>122287</v>
      </c>
      <c r="BQ50" s="275">
        <f t="shared" si="114"/>
        <v>-57717</v>
      </c>
      <c r="BR50" s="275">
        <f t="shared" ref="BR50:BS50" si="115">SUM(BR45:BR49)</f>
        <v>-145640</v>
      </c>
      <c r="BS50" s="275">
        <f t="shared" si="115"/>
        <v>155208</v>
      </c>
      <c r="BT50" s="275">
        <f t="shared" ref="BT50" si="116">SUM(BT45:BT49)</f>
        <v>-60519</v>
      </c>
      <c r="BU50" s="275">
        <f t="shared" ref="BU50" si="117">SUM(BU45:BU49)</f>
        <v>15326</v>
      </c>
      <c r="BV50" s="275">
        <f t="shared" ref="BV50" si="118">SUM(BV45:BV49)</f>
        <v>-38944</v>
      </c>
      <c r="BW50" s="275">
        <f t="shared" ref="BW50" si="119">SUM(BW45:BW49)</f>
        <v>12546</v>
      </c>
      <c r="BX50" s="275">
        <f t="shared" ref="BX50" si="120">SUM(BX45:BX49)</f>
        <v>-4626</v>
      </c>
      <c r="BY50" s="275">
        <f t="shared" ref="BY50" si="121">SUM(BY45:BY49)</f>
        <v>51490</v>
      </c>
      <c r="BZ50" s="275">
        <f t="shared" ref="BZ50" si="122">SUM(BZ45:BZ49)</f>
        <v>-114143</v>
      </c>
      <c r="CA50" s="275">
        <f t="shared" ref="CA50" si="123">SUM(CA45:CA49)</f>
        <v>71218</v>
      </c>
      <c r="CB50" s="275">
        <f t="shared" ref="CB50:CD50" si="124">SUM(CB45:CB49)</f>
        <v>-159343</v>
      </c>
      <c r="CC50" s="275">
        <f t="shared" ref="CC50:CD50" si="125">SUM(CC45:CC49)</f>
        <v>-45065</v>
      </c>
      <c r="CD50" s="275">
        <f t="shared" si="125"/>
        <v>48685</v>
      </c>
      <c r="CE50" s="352"/>
      <c r="CF50" s="45">
        <f>SUM(CF45:CF49)</f>
        <v>336480</v>
      </c>
    </row>
    <row r="51" spans="1:84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76"/>
      <c r="BP51" s="276"/>
      <c r="BQ51" s="276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276"/>
      <c r="CE51" s="351"/>
      <c r="CF51" s="50"/>
    </row>
    <row r="52" spans="1:84" s="38" customFormat="1" x14ac:dyDescent="0.3">
      <c r="A52" s="147"/>
      <c r="B52" s="39" t="s">
        <v>37</v>
      </c>
      <c r="C52" s="40">
        <v>74756.33</v>
      </c>
      <c r="D52" s="41">
        <v>77226.009999999995</v>
      </c>
      <c r="E52" s="41">
        <v>81916.66</v>
      </c>
      <c r="F52" s="41">
        <v>65618.41</v>
      </c>
      <c r="G52" s="41">
        <v>53128.1</v>
      </c>
      <c r="H52" s="41">
        <v>50910.77</v>
      </c>
      <c r="I52" s="41">
        <v>60106.73</v>
      </c>
      <c r="J52" s="41">
        <v>85656.45</v>
      </c>
      <c r="K52" s="41">
        <v>68293.850000000006</v>
      </c>
      <c r="L52" s="42">
        <v>71220.66</v>
      </c>
      <c r="M52" s="41">
        <v>66928.44</v>
      </c>
      <c r="N52" s="41">
        <v>68834.17</v>
      </c>
      <c r="O52" s="41">
        <v>102855.05</v>
      </c>
      <c r="P52" s="41">
        <v>155850</v>
      </c>
      <c r="Q52" s="41">
        <v>148310</v>
      </c>
      <c r="R52" s="41">
        <v>144886</v>
      </c>
      <c r="S52" s="41">
        <v>123922</v>
      </c>
      <c r="T52" s="41">
        <v>108090</v>
      </c>
      <c r="U52" s="205">
        <v>139100</v>
      </c>
      <c r="V52" s="205">
        <v>213615</v>
      </c>
      <c r="W52" s="205">
        <v>186880</v>
      </c>
      <c r="X52" s="42">
        <v>139068</v>
      </c>
      <c r="Y52" s="205">
        <v>117632</v>
      </c>
      <c r="Z52" s="205">
        <v>140332</v>
      </c>
      <c r="AA52" s="205">
        <v>158472</v>
      </c>
      <c r="AB52" s="205">
        <v>170185</v>
      </c>
      <c r="AC52" s="205">
        <v>142918</v>
      </c>
      <c r="AD52" s="205">
        <v>113899</v>
      </c>
      <c r="AE52" s="205">
        <v>90892</v>
      </c>
      <c r="AF52" s="205">
        <v>78495</v>
      </c>
      <c r="AG52" s="205">
        <v>96586</v>
      </c>
      <c r="AH52" s="205">
        <v>110790</v>
      </c>
      <c r="AI52" s="205">
        <v>122868</v>
      </c>
      <c r="AJ52" s="42">
        <v>108226</v>
      </c>
      <c r="AK52" s="298">
        <v>79007</v>
      </c>
      <c r="AL52" s="298">
        <v>96489</v>
      </c>
      <c r="AM52" s="298">
        <v>103111</v>
      </c>
      <c r="AN52" s="298">
        <v>146308</v>
      </c>
      <c r="AO52" s="298">
        <v>98042</v>
      </c>
      <c r="AP52" s="298">
        <v>79297</v>
      </c>
      <c r="AQ52" s="64">
        <v>67360</v>
      </c>
      <c r="AR52" s="298">
        <v>67231</v>
      </c>
      <c r="AS52" s="298">
        <v>77276</v>
      </c>
      <c r="AT52" s="298">
        <v>90189</v>
      </c>
      <c r="AU52" s="298">
        <v>101423</v>
      </c>
      <c r="AV52" s="315">
        <v>72188</v>
      </c>
      <c r="AW52" s="43">
        <f t="shared" ref="AW52:BF56" si="126">O52-C52</f>
        <v>28098.720000000001</v>
      </c>
      <c r="AX52" s="44">
        <f t="shared" si="126"/>
        <v>78623.990000000005</v>
      </c>
      <c r="AY52" s="44">
        <f t="shared" si="126"/>
        <v>66393.34</v>
      </c>
      <c r="AZ52" s="44">
        <f t="shared" si="126"/>
        <v>79267.59</v>
      </c>
      <c r="BA52" s="44">
        <f t="shared" si="126"/>
        <v>70793.899999999994</v>
      </c>
      <c r="BB52" s="44">
        <f t="shared" si="126"/>
        <v>57179.23</v>
      </c>
      <c r="BC52" s="44">
        <f t="shared" si="126"/>
        <v>78993.26999999999</v>
      </c>
      <c r="BD52" s="44">
        <f t="shared" si="126"/>
        <v>127958.55</v>
      </c>
      <c r="BE52" s="44">
        <f t="shared" si="126"/>
        <v>118586.15</v>
      </c>
      <c r="BF52" s="44">
        <f t="shared" si="126"/>
        <v>67847.34</v>
      </c>
      <c r="BG52" s="44">
        <f t="shared" ref="BG52:BP56" si="127">Y52-M52</f>
        <v>50703.56</v>
      </c>
      <c r="BH52" s="44">
        <f t="shared" si="127"/>
        <v>71497.83</v>
      </c>
      <c r="BI52" s="44">
        <f t="shared" si="127"/>
        <v>55616.95</v>
      </c>
      <c r="BJ52" s="44">
        <f t="shared" si="127"/>
        <v>14335</v>
      </c>
      <c r="BK52" s="44">
        <f t="shared" si="127"/>
        <v>-5392</v>
      </c>
      <c r="BL52" s="248">
        <f t="shared" si="127"/>
        <v>-30987</v>
      </c>
      <c r="BM52" s="248">
        <f t="shared" si="127"/>
        <v>-33030</v>
      </c>
      <c r="BN52" s="248">
        <f t="shared" si="127"/>
        <v>-29595</v>
      </c>
      <c r="BO52" s="274">
        <f t="shared" si="127"/>
        <v>-42514</v>
      </c>
      <c r="BP52" s="274">
        <f t="shared" si="127"/>
        <v>-102825</v>
      </c>
      <c r="BQ52" s="274">
        <f t="shared" ref="BQ52:CD56" si="128">AI52-W52</f>
        <v>-64012</v>
      </c>
      <c r="BR52" s="274">
        <f t="shared" si="128"/>
        <v>-30842</v>
      </c>
      <c r="BS52" s="274">
        <f t="shared" si="128"/>
        <v>-38625</v>
      </c>
      <c r="BT52" s="274">
        <f t="shared" si="128"/>
        <v>-43843</v>
      </c>
      <c r="BU52" s="274">
        <f t="shared" si="128"/>
        <v>-55361</v>
      </c>
      <c r="BV52" s="274">
        <f t="shared" si="128"/>
        <v>-23877</v>
      </c>
      <c r="BW52" s="274">
        <f t="shared" si="128"/>
        <v>-44876</v>
      </c>
      <c r="BX52" s="274">
        <f t="shared" si="128"/>
        <v>-34602</v>
      </c>
      <c r="BY52" s="274">
        <f t="shared" si="128"/>
        <v>-23532</v>
      </c>
      <c r="BZ52" s="274">
        <f t="shared" si="128"/>
        <v>-11264</v>
      </c>
      <c r="CA52" s="274">
        <f t="shared" si="128"/>
        <v>-19310</v>
      </c>
      <c r="CB52" s="274">
        <f t="shared" si="128"/>
        <v>-20601</v>
      </c>
      <c r="CC52" s="274">
        <f t="shared" si="128"/>
        <v>-21445</v>
      </c>
      <c r="CD52" s="274">
        <f t="shared" si="128"/>
        <v>-36038</v>
      </c>
      <c r="CE52" s="351"/>
      <c r="CF52" s="64">
        <f>IF(ISERROR(GETPIVOTDATA("VALUE",'CSS WK pvt'!$I$2,"DT_FILE",CF$8,"CD_CO",CF$6,"TRIM_CAT",TRIM(B52),"TRIM_LINE",A51))=TRUE,0,GETPIVOTDATA("VALUE",'CSS WK pvt'!$I$2,"DT_FILE",CF$8,"CD_CO",CF$6,"TRIM_CAT",TRIM(B52),"TRIM_LINE",A51))</f>
        <v>72188</v>
      </c>
    </row>
    <row r="53" spans="1:84" s="38" customFormat="1" x14ac:dyDescent="0.3">
      <c r="A53" s="147"/>
      <c r="B53" s="39" t="s">
        <v>38</v>
      </c>
      <c r="C53" s="40">
        <v>5690.41</v>
      </c>
      <c r="D53" s="41">
        <v>5262.45</v>
      </c>
      <c r="E53" s="41">
        <v>5053.75</v>
      </c>
      <c r="F53" s="41">
        <v>4017.97</v>
      </c>
      <c r="G53" s="41">
        <v>3471.44</v>
      </c>
      <c r="H53" s="41">
        <v>2701.25</v>
      </c>
      <c r="I53" s="41">
        <v>3208.94</v>
      </c>
      <c r="J53" s="41">
        <v>3860.3</v>
      </c>
      <c r="K53" s="41">
        <v>3318.77</v>
      </c>
      <c r="L53" s="42">
        <v>3576.83</v>
      </c>
      <c r="M53" s="41">
        <v>3197.83</v>
      </c>
      <c r="N53" s="41">
        <v>4036.38</v>
      </c>
      <c r="O53" s="41">
        <v>4602.68</v>
      </c>
      <c r="P53" s="41">
        <v>5166</v>
      </c>
      <c r="Q53" s="41">
        <v>5224</v>
      </c>
      <c r="R53" s="41">
        <v>5642</v>
      </c>
      <c r="S53" s="41">
        <v>5192</v>
      </c>
      <c r="T53" s="41">
        <v>4418</v>
      </c>
      <c r="U53" s="205">
        <v>5008</v>
      </c>
      <c r="V53" s="205">
        <v>4732</v>
      </c>
      <c r="W53" s="205">
        <v>4106</v>
      </c>
      <c r="X53" s="42">
        <v>3931</v>
      </c>
      <c r="Y53" s="205">
        <v>3554</v>
      </c>
      <c r="Z53" s="205">
        <v>6970</v>
      </c>
      <c r="AA53" s="205">
        <v>9897</v>
      </c>
      <c r="AB53" s="205">
        <v>10352</v>
      </c>
      <c r="AC53" s="205">
        <v>11485</v>
      </c>
      <c r="AD53" s="205">
        <v>8110</v>
      </c>
      <c r="AE53" s="205">
        <v>5514</v>
      </c>
      <c r="AF53" s="205">
        <v>5539</v>
      </c>
      <c r="AG53" s="205">
        <v>5693</v>
      </c>
      <c r="AH53" s="205">
        <v>5184</v>
      </c>
      <c r="AI53" s="205">
        <v>3523</v>
      </c>
      <c r="AJ53" s="42">
        <v>11561</v>
      </c>
      <c r="AK53" s="298">
        <v>3805</v>
      </c>
      <c r="AL53" s="298">
        <v>7016</v>
      </c>
      <c r="AM53" s="298">
        <v>6331</v>
      </c>
      <c r="AN53" s="298">
        <v>9317</v>
      </c>
      <c r="AO53" s="298">
        <v>7625</v>
      </c>
      <c r="AP53" s="298">
        <v>7205</v>
      </c>
      <c r="AQ53" s="64">
        <v>4504</v>
      </c>
      <c r="AR53" s="298">
        <v>3115</v>
      </c>
      <c r="AS53" s="298">
        <v>4760</v>
      </c>
      <c r="AT53" s="298">
        <v>3761</v>
      </c>
      <c r="AU53" s="298">
        <v>4159</v>
      </c>
      <c r="AV53" s="315">
        <v>2540</v>
      </c>
      <c r="AW53" s="43">
        <f t="shared" si="126"/>
        <v>-1087.7299999999996</v>
      </c>
      <c r="AX53" s="44">
        <f t="shared" si="126"/>
        <v>-96.449999999999818</v>
      </c>
      <c r="AY53" s="44">
        <f t="shared" si="126"/>
        <v>170.25</v>
      </c>
      <c r="AZ53" s="44">
        <f t="shared" si="126"/>
        <v>1624.0300000000002</v>
      </c>
      <c r="BA53" s="44">
        <f t="shared" si="126"/>
        <v>1720.56</v>
      </c>
      <c r="BB53" s="44">
        <f t="shared" si="126"/>
        <v>1716.75</v>
      </c>
      <c r="BC53" s="44">
        <f t="shared" si="126"/>
        <v>1799.06</v>
      </c>
      <c r="BD53" s="44">
        <f t="shared" si="126"/>
        <v>871.69999999999982</v>
      </c>
      <c r="BE53" s="44">
        <f t="shared" si="126"/>
        <v>787.23</v>
      </c>
      <c r="BF53" s="44">
        <f t="shared" si="126"/>
        <v>354.17000000000007</v>
      </c>
      <c r="BG53" s="44">
        <f t="shared" si="127"/>
        <v>356.17000000000007</v>
      </c>
      <c r="BH53" s="44">
        <f t="shared" si="127"/>
        <v>2933.62</v>
      </c>
      <c r="BI53" s="44">
        <f t="shared" si="127"/>
        <v>5294.32</v>
      </c>
      <c r="BJ53" s="44">
        <f t="shared" si="127"/>
        <v>5186</v>
      </c>
      <c r="BK53" s="44">
        <f t="shared" si="127"/>
        <v>6261</v>
      </c>
      <c r="BL53" s="248">
        <f t="shared" si="127"/>
        <v>2468</v>
      </c>
      <c r="BM53" s="248">
        <f t="shared" si="127"/>
        <v>322</v>
      </c>
      <c r="BN53" s="248">
        <f t="shared" si="127"/>
        <v>1121</v>
      </c>
      <c r="BO53" s="274">
        <f t="shared" si="127"/>
        <v>685</v>
      </c>
      <c r="BP53" s="274">
        <f t="shared" si="127"/>
        <v>452</v>
      </c>
      <c r="BQ53" s="274">
        <f t="shared" si="128"/>
        <v>-583</v>
      </c>
      <c r="BR53" s="274">
        <f t="shared" si="128"/>
        <v>7630</v>
      </c>
      <c r="BS53" s="274">
        <f t="shared" si="128"/>
        <v>251</v>
      </c>
      <c r="BT53" s="274">
        <f t="shared" si="128"/>
        <v>46</v>
      </c>
      <c r="BU53" s="274">
        <f t="shared" si="128"/>
        <v>-3566</v>
      </c>
      <c r="BV53" s="274">
        <f t="shared" si="128"/>
        <v>-1035</v>
      </c>
      <c r="BW53" s="274">
        <f t="shared" si="128"/>
        <v>-3860</v>
      </c>
      <c r="BX53" s="274">
        <f t="shared" si="128"/>
        <v>-905</v>
      </c>
      <c r="BY53" s="274">
        <f t="shared" si="128"/>
        <v>-1010</v>
      </c>
      <c r="BZ53" s="274">
        <f t="shared" si="128"/>
        <v>-2424</v>
      </c>
      <c r="CA53" s="274">
        <f t="shared" si="128"/>
        <v>-933</v>
      </c>
      <c r="CB53" s="274">
        <f t="shared" si="128"/>
        <v>-1423</v>
      </c>
      <c r="CC53" s="274">
        <f t="shared" si="128"/>
        <v>636</v>
      </c>
      <c r="CD53" s="274">
        <f t="shared" si="128"/>
        <v>-9021</v>
      </c>
      <c r="CE53" s="351"/>
      <c r="CF53" s="64">
        <f>IF(ISERROR(GETPIVOTDATA("VALUE",'CSS WK pvt'!$I$2,"DT_FILE",CF$8,"CD_CO",CF$6,"TRIM_CAT",TRIM(B53),"TRIM_LINE",A51))=TRUE,0,GETPIVOTDATA("VALUE",'CSS WK pvt'!$I$2,"DT_FILE",CF$8,"CD_CO",CF$6,"TRIM_CAT",TRIM(B53),"TRIM_LINE",A51))</f>
        <v>2540</v>
      </c>
    </row>
    <row r="54" spans="1:84" s="38" customFormat="1" x14ac:dyDescent="0.3">
      <c r="A54" s="147"/>
      <c r="B54" s="39" t="s">
        <v>39</v>
      </c>
      <c r="C54" s="40">
        <v>10764.54</v>
      </c>
      <c r="D54" s="41">
        <v>7597.25</v>
      </c>
      <c r="E54" s="41">
        <v>9939.75</v>
      </c>
      <c r="F54" s="41">
        <v>6389.14</v>
      </c>
      <c r="G54" s="41">
        <v>4005.85</v>
      </c>
      <c r="H54" s="41">
        <v>15238.49</v>
      </c>
      <c r="I54" s="41">
        <v>12254.65</v>
      </c>
      <c r="J54" s="41">
        <v>22333.93</v>
      </c>
      <c r="K54" s="41">
        <v>8730.9599999999991</v>
      </c>
      <c r="L54" s="42">
        <v>14076.17</v>
      </c>
      <c r="M54" s="41">
        <v>8824.98</v>
      </c>
      <c r="N54" s="41">
        <v>5015.34</v>
      </c>
      <c r="O54" s="41">
        <v>15015.96</v>
      </c>
      <c r="P54" s="41">
        <v>23942</v>
      </c>
      <c r="Q54" s="41">
        <v>25423</v>
      </c>
      <c r="R54" s="41">
        <v>20269</v>
      </c>
      <c r="S54" s="41">
        <v>22867</v>
      </c>
      <c r="T54" s="41">
        <v>12391</v>
      </c>
      <c r="U54" s="205">
        <v>11928</v>
      </c>
      <c r="V54" s="205">
        <v>16068</v>
      </c>
      <c r="W54" s="205">
        <v>21138</v>
      </c>
      <c r="X54" s="42">
        <v>11507</v>
      </c>
      <c r="Y54" s="205">
        <v>14732</v>
      </c>
      <c r="Z54" s="205">
        <v>11001</v>
      </c>
      <c r="AA54" s="205">
        <v>12874</v>
      </c>
      <c r="AB54" s="205">
        <v>11555</v>
      </c>
      <c r="AC54" s="205">
        <v>8019</v>
      </c>
      <c r="AD54" s="205">
        <v>14213</v>
      </c>
      <c r="AE54" s="205">
        <v>9353</v>
      </c>
      <c r="AF54" s="205">
        <v>10269</v>
      </c>
      <c r="AG54" s="205">
        <v>12831</v>
      </c>
      <c r="AH54" s="205">
        <v>10597</v>
      </c>
      <c r="AI54" s="205">
        <v>15045</v>
      </c>
      <c r="AJ54" s="42">
        <v>18051</v>
      </c>
      <c r="AK54" s="298">
        <v>14140</v>
      </c>
      <c r="AL54" s="298">
        <v>13905</v>
      </c>
      <c r="AM54" s="298">
        <v>17059</v>
      </c>
      <c r="AN54" s="298">
        <v>22276</v>
      </c>
      <c r="AO54" s="298">
        <v>16294</v>
      </c>
      <c r="AP54" s="298">
        <v>13229</v>
      </c>
      <c r="AQ54" s="64">
        <v>15022</v>
      </c>
      <c r="AR54" s="298">
        <v>11101</v>
      </c>
      <c r="AS54" s="298">
        <v>8189</v>
      </c>
      <c r="AT54" s="298">
        <v>8582</v>
      </c>
      <c r="AU54" s="298">
        <v>19169</v>
      </c>
      <c r="AV54" s="315">
        <v>7687</v>
      </c>
      <c r="AW54" s="43">
        <f t="shared" si="126"/>
        <v>4251.4199999999983</v>
      </c>
      <c r="AX54" s="44">
        <f t="shared" si="126"/>
        <v>16344.75</v>
      </c>
      <c r="AY54" s="44">
        <f t="shared" si="126"/>
        <v>15483.25</v>
      </c>
      <c r="AZ54" s="44">
        <f t="shared" si="126"/>
        <v>13879.86</v>
      </c>
      <c r="BA54" s="44">
        <f t="shared" si="126"/>
        <v>18861.150000000001</v>
      </c>
      <c r="BB54" s="44">
        <f t="shared" si="126"/>
        <v>-2847.49</v>
      </c>
      <c r="BC54" s="44">
        <f t="shared" si="126"/>
        <v>-326.64999999999964</v>
      </c>
      <c r="BD54" s="44">
        <f t="shared" si="126"/>
        <v>-6265.93</v>
      </c>
      <c r="BE54" s="44">
        <f t="shared" si="126"/>
        <v>12407.04</v>
      </c>
      <c r="BF54" s="44">
        <f t="shared" si="126"/>
        <v>-2569.17</v>
      </c>
      <c r="BG54" s="44">
        <f t="shared" si="127"/>
        <v>5907.02</v>
      </c>
      <c r="BH54" s="44">
        <f t="shared" si="127"/>
        <v>5985.66</v>
      </c>
      <c r="BI54" s="44">
        <f t="shared" si="127"/>
        <v>-2141.9599999999991</v>
      </c>
      <c r="BJ54" s="44">
        <f t="shared" si="127"/>
        <v>-12387</v>
      </c>
      <c r="BK54" s="44">
        <f t="shared" si="127"/>
        <v>-17404</v>
      </c>
      <c r="BL54" s="248">
        <f t="shared" si="127"/>
        <v>-6056</v>
      </c>
      <c r="BM54" s="248">
        <f t="shared" si="127"/>
        <v>-13514</v>
      </c>
      <c r="BN54" s="248">
        <f t="shared" si="127"/>
        <v>-2122</v>
      </c>
      <c r="BO54" s="274">
        <f t="shared" si="127"/>
        <v>903</v>
      </c>
      <c r="BP54" s="274">
        <f t="shared" si="127"/>
        <v>-5471</v>
      </c>
      <c r="BQ54" s="274">
        <f t="shared" si="128"/>
        <v>-6093</v>
      </c>
      <c r="BR54" s="274">
        <f t="shared" si="128"/>
        <v>6544</v>
      </c>
      <c r="BS54" s="274">
        <f t="shared" si="128"/>
        <v>-592</v>
      </c>
      <c r="BT54" s="274">
        <f t="shared" si="128"/>
        <v>2904</v>
      </c>
      <c r="BU54" s="274">
        <f t="shared" si="128"/>
        <v>4185</v>
      </c>
      <c r="BV54" s="274">
        <f t="shared" si="128"/>
        <v>10721</v>
      </c>
      <c r="BW54" s="274">
        <f t="shared" si="128"/>
        <v>8275</v>
      </c>
      <c r="BX54" s="274">
        <f t="shared" si="128"/>
        <v>-984</v>
      </c>
      <c r="BY54" s="274">
        <f t="shared" si="128"/>
        <v>5669</v>
      </c>
      <c r="BZ54" s="274">
        <f t="shared" si="128"/>
        <v>832</v>
      </c>
      <c r="CA54" s="274">
        <f t="shared" si="128"/>
        <v>-4642</v>
      </c>
      <c r="CB54" s="274">
        <f t="shared" si="128"/>
        <v>-2015</v>
      </c>
      <c r="CC54" s="274">
        <f t="shared" si="128"/>
        <v>4124</v>
      </c>
      <c r="CD54" s="274">
        <f t="shared" si="128"/>
        <v>-10364</v>
      </c>
      <c r="CE54" s="351"/>
      <c r="CF54" s="64">
        <f>IF(ISERROR(GETPIVOTDATA("VALUE",'CSS WK pvt'!$I$2,"DT_FILE",CF$8,"CD_CO",CF$6,"TRIM_CAT",TRIM(B54),"TRIM_LINE",A51))=TRUE,0,GETPIVOTDATA("VALUE",'CSS WK pvt'!$I$2,"DT_FILE",CF$8,"CD_CO",CF$6,"TRIM_CAT",TRIM(B54),"TRIM_LINE",A51))</f>
        <v>7687</v>
      </c>
    </row>
    <row r="55" spans="1:84" s="38" customFormat="1" x14ac:dyDescent="0.3">
      <c r="A55" s="147"/>
      <c r="B55" s="39" t="s">
        <v>40</v>
      </c>
      <c r="C55" s="40">
        <v>2031.24</v>
      </c>
      <c r="D55" s="41">
        <v>2434.92</v>
      </c>
      <c r="E55" s="41">
        <v>1527.58</v>
      </c>
      <c r="F55" s="41">
        <v>57.87</v>
      </c>
      <c r="G55" s="41">
        <v>2894.1</v>
      </c>
      <c r="H55" s="41">
        <v>4566.1499999999996</v>
      </c>
      <c r="I55" s="41">
        <v>2517.09</v>
      </c>
      <c r="J55" s="41">
        <v>2617.2399999999998</v>
      </c>
      <c r="K55" s="41">
        <v>4365.01</v>
      </c>
      <c r="L55" s="42">
        <v>5176.7299999999996</v>
      </c>
      <c r="M55" s="41">
        <v>8875.11</v>
      </c>
      <c r="N55" s="41">
        <v>4332.9799999999996</v>
      </c>
      <c r="O55" s="41">
        <v>6203.42</v>
      </c>
      <c r="P55" s="41">
        <v>9978</v>
      </c>
      <c r="Q55" s="41">
        <v>8442</v>
      </c>
      <c r="R55" s="41">
        <v>2797</v>
      </c>
      <c r="S55" s="41">
        <v>3853</v>
      </c>
      <c r="T55" s="41">
        <v>4523</v>
      </c>
      <c r="U55" s="205">
        <v>3481</v>
      </c>
      <c r="V55" s="205">
        <v>6163</v>
      </c>
      <c r="W55" s="205">
        <v>4205</v>
      </c>
      <c r="X55" s="42">
        <v>14055</v>
      </c>
      <c r="Y55" s="205">
        <v>4691</v>
      </c>
      <c r="Z55" s="205">
        <v>1280</v>
      </c>
      <c r="AA55" s="205">
        <v>1103</v>
      </c>
      <c r="AB55" s="205">
        <v>1000</v>
      </c>
      <c r="AC55" s="205">
        <v>782</v>
      </c>
      <c r="AD55" s="205">
        <v>7</v>
      </c>
      <c r="AE55" s="205">
        <v>0</v>
      </c>
      <c r="AF55" s="205">
        <v>1672</v>
      </c>
      <c r="AG55" s="205">
        <v>4695</v>
      </c>
      <c r="AH55" s="205">
        <v>1672</v>
      </c>
      <c r="AI55" s="205">
        <v>322</v>
      </c>
      <c r="AJ55" s="42">
        <v>7206</v>
      </c>
      <c r="AK55" s="298">
        <v>948</v>
      </c>
      <c r="AL55" s="298">
        <v>1194</v>
      </c>
      <c r="AM55" s="298">
        <v>42</v>
      </c>
      <c r="AN55" s="298">
        <v>1126</v>
      </c>
      <c r="AO55" s="298">
        <v>37</v>
      </c>
      <c r="AP55" s="298">
        <v>154</v>
      </c>
      <c r="AQ55" s="64">
        <v>0</v>
      </c>
      <c r="AR55" s="298">
        <v>0</v>
      </c>
      <c r="AS55" s="298">
        <v>8099</v>
      </c>
      <c r="AT55" s="298">
        <v>5989</v>
      </c>
      <c r="AU55" s="298">
        <v>1681</v>
      </c>
      <c r="AV55" s="315">
        <v>4082</v>
      </c>
      <c r="AW55" s="43">
        <f t="shared" si="126"/>
        <v>4172.18</v>
      </c>
      <c r="AX55" s="44">
        <f t="shared" si="126"/>
        <v>7543.08</v>
      </c>
      <c r="AY55" s="44">
        <f t="shared" si="126"/>
        <v>6914.42</v>
      </c>
      <c r="AZ55" s="44">
        <f t="shared" si="126"/>
        <v>2739.13</v>
      </c>
      <c r="BA55" s="44">
        <f t="shared" si="126"/>
        <v>958.90000000000009</v>
      </c>
      <c r="BB55" s="44">
        <f t="shared" si="126"/>
        <v>-43.149999999999636</v>
      </c>
      <c r="BC55" s="44">
        <f t="shared" si="126"/>
        <v>963.90999999999985</v>
      </c>
      <c r="BD55" s="44">
        <f t="shared" si="126"/>
        <v>3545.76</v>
      </c>
      <c r="BE55" s="44">
        <f t="shared" si="126"/>
        <v>-160.01000000000022</v>
      </c>
      <c r="BF55" s="44">
        <f t="shared" si="126"/>
        <v>8878.27</v>
      </c>
      <c r="BG55" s="44">
        <f t="shared" si="127"/>
        <v>-4184.1100000000006</v>
      </c>
      <c r="BH55" s="44">
        <f t="shared" si="127"/>
        <v>-3052.9799999999996</v>
      </c>
      <c r="BI55" s="44">
        <f t="shared" si="127"/>
        <v>-5100.42</v>
      </c>
      <c r="BJ55" s="44">
        <f t="shared" si="127"/>
        <v>-8978</v>
      </c>
      <c r="BK55" s="44">
        <f t="shared" si="127"/>
        <v>-7660</v>
      </c>
      <c r="BL55" s="248">
        <f t="shared" si="127"/>
        <v>-2790</v>
      </c>
      <c r="BM55" s="248">
        <f t="shared" si="127"/>
        <v>-3853</v>
      </c>
      <c r="BN55" s="248">
        <f t="shared" si="127"/>
        <v>-2851</v>
      </c>
      <c r="BO55" s="274">
        <f t="shared" si="127"/>
        <v>1214</v>
      </c>
      <c r="BP55" s="274">
        <f t="shared" si="127"/>
        <v>-4491</v>
      </c>
      <c r="BQ55" s="274">
        <f t="shared" si="128"/>
        <v>-3883</v>
      </c>
      <c r="BR55" s="274">
        <f t="shared" si="128"/>
        <v>-6849</v>
      </c>
      <c r="BS55" s="274">
        <f t="shared" si="128"/>
        <v>-3743</v>
      </c>
      <c r="BT55" s="274">
        <f t="shared" si="128"/>
        <v>-86</v>
      </c>
      <c r="BU55" s="274">
        <f t="shared" si="128"/>
        <v>-1061</v>
      </c>
      <c r="BV55" s="274">
        <f t="shared" si="128"/>
        <v>126</v>
      </c>
      <c r="BW55" s="274">
        <f t="shared" si="128"/>
        <v>-745</v>
      </c>
      <c r="BX55" s="274">
        <f t="shared" si="128"/>
        <v>147</v>
      </c>
      <c r="BY55" s="274">
        <f t="shared" si="128"/>
        <v>0</v>
      </c>
      <c r="BZ55" s="274">
        <f t="shared" si="128"/>
        <v>-1672</v>
      </c>
      <c r="CA55" s="274">
        <f t="shared" si="128"/>
        <v>3404</v>
      </c>
      <c r="CB55" s="274">
        <f t="shared" si="128"/>
        <v>4317</v>
      </c>
      <c r="CC55" s="274">
        <f t="shared" si="128"/>
        <v>1359</v>
      </c>
      <c r="CD55" s="274">
        <f t="shared" si="128"/>
        <v>-3124</v>
      </c>
      <c r="CE55" s="351"/>
      <c r="CF55" s="64">
        <f>IF(ISERROR(GETPIVOTDATA("VALUE",'CSS WK pvt'!$I$2,"DT_FILE",CF$8,"CD_CO",CF$6,"TRIM_CAT",TRIM(B55),"TRIM_LINE",A51))=TRUE,0,GETPIVOTDATA("VALUE",'CSS WK pvt'!$I$2,"DT_FILE",CF$8,"CD_CO",CF$6,"TRIM_CAT",TRIM(B55),"TRIM_LINE",A51))</f>
        <v>4082</v>
      </c>
    </row>
    <row r="56" spans="1:84" s="38" customFormat="1" x14ac:dyDescent="0.3">
      <c r="A56" s="147"/>
      <c r="B56" s="39" t="s">
        <v>41</v>
      </c>
      <c r="C56" s="40">
        <v>0</v>
      </c>
      <c r="D56" s="41">
        <v>0</v>
      </c>
      <c r="E56" s="41">
        <v>0</v>
      </c>
      <c r="F56" s="41">
        <v>0</v>
      </c>
      <c r="G56" s="41">
        <v>86.85</v>
      </c>
      <c r="H56" s="41">
        <v>0</v>
      </c>
      <c r="I56" s="41">
        <v>0</v>
      </c>
      <c r="J56" s="41">
        <v>0</v>
      </c>
      <c r="K56" s="41">
        <v>0</v>
      </c>
      <c r="L56" s="42">
        <v>0</v>
      </c>
      <c r="M56" s="41">
        <v>0</v>
      </c>
      <c r="N56" s="41">
        <v>0</v>
      </c>
      <c r="O56" s="41">
        <v>2779.98</v>
      </c>
      <c r="P56" s="41">
        <v>11155</v>
      </c>
      <c r="Q56" s="41">
        <v>557</v>
      </c>
      <c r="R56" s="41">
        <v>0</v>
      </c>
      <c r="S56" s="41">
        <v>135</v>
      </c>
      <c r="T56" s="41">
        <v>0</v>
      </c>
      <c r="U56" s="205">
        <v>0</v>
      </c>
      <c r="V56" s="205">
        <v>896</v>
      </c>
      <c r="W56" s="205">
        <v>20</v>
      </c>
      <c r="X56" s="42">
        <v>70</v>
      </c>
      <c r="Y56" s="205">
        <v>0</v>
      </c>
      <c r="Z56" s="205">
        <v>0</v>
      </c>
      <c r="AA56" s="205">
        <v>91</v>
      </c>
      <c r="AB56" s="205">
        <v>0</v>
      </c>
      <c r="AC56" s="205">
        <v>268</v>
      </c>
      <c r="AD56" s="205">
        <v>27</v>
      </c>
      <c r="AE56" s="205">
        <v>998</v>
      </c>
      <c r="AF56" s="205">
        <v>212</v>
      </c>
      <c r="AG56" s="205">
        <v>21120</v>
      </c>
      <c r="AH56" s="205">
        <v>28610</v>
      </c>
      <c r="AI56" s="205">
        <v>16240</v>
      </c>
      <c r="AJ56" s="42">
        <v>20194</v>
      </c>
      <c r="AK56" s="298">
        <v>11980</v>
      </c>
      <c r="AL56" s="298">
        <v>3216</v>
      </c>
      <c r="AM56" s="298">
        <v>21298</v>
      </c>
      <c r="AN56" s="298">
        <v>9401</v>
      </c>
      <c r="AO56" s="298">
        <v>12744</v>
      </c>
      <c r="AP56" s="298">
        <v>19222</v>
      </c>
      <c r="AQ56" s="64">
        <v>14123</v>
      </c>
      <c r="AR56" s="298">
        <v>221</v>
      </c>
      <c r="AS56" s="298">
        <v>6402</v>
      </c>
      <c r="AT56" s="298">
        <v>1</v>
      </c>
      <c r="AU56" s="298">
        <v>1</v>
      </c>
      <c r="AV56" s="315">
        <v>86</v>
      </c>
      <c r="AW56" s="43">
        <f t="shared" si="126"/>
        <v>2779.98</v>
      </c>
      <c r="AX56" s="44">
        <f t="shared" si="126"/>
        <v>11155</v>
      </c>
      <c r="AY56" s="44">
        <f t="shared" si="126"/>
        <v>557</v>
      </c>
      <c r="AZ56" s="44">
        <f t="shared" si="126"/>
        <v>0</v>
      </c>
      <c r="BA56" s="44">
        <f t="shared" si="126"/>
        <v>48.150000000000006</v>
      </c>
      <c r="BB56" s="44">
        <f t="shared" si="126"/>
        <v>0</v>
      </c>
      <c r="BC56" s="44">
        <f t="shared" si="126"/>
        <v>0</v>
      </c>
      <c r="BD56" s="44">
        <f t="shared" si="126"/>
        <v>896</v>
      </c>
      <c r="BE56" s="44">
        <f t="shared" si="126"/>
        <v>20</v>
      </c>
      <c r="BF56" s="44">
        <f t="shared" si="126"/>
        <v>70</v>
      </c>
      <c r="BG56" s="44">
        <f t="shared" si="127"/>
        <v>0</v>
      </c>
      <c r="BH56" s="44">
        <f t="shared" si="127"/>
        <v>0</v>
      </c>
      <c r="BI56" s="44">
        <f t="shared" si="127"/>
        <v>-2688.98</v>
      </c>
      <c r="BJ56" s="44">
        <f t="shared" si="127"/>
        <v>-11155</v>
      </c>
      <c r="BK56" s="44">
        <f t="shared" si="127"/>
        <v>-289</v>
      </c>
      <c r="BL56" s="248">
        <f t="shared" si="127"/>
        <v>27</v>
      </c>
      <c r="BM56" s="248">
        <f t="shared" si="127"/>
        <v>863</v>
      </c>
      <c r="BN56" s="248">
        <f t="shared" si="127"/>
        <v>212</v>
      </c>
      <c r="BO56" s="274">
        <f t="shared" si="127"/>
        <v>21120</v>
      </c>
      <c r="BP56" s="274">
        <f t="shared" si="127"/>
        <v>27714</v>
      </c>
      <c r="BQ56" s="274">
        <f t="shared" si="128"/>
        <v>16220</v>
      </c>
      <c r="BR56" s="274">
        <f t="shared" si="128"/>
        <v>20124</v>
      </c>
      <c r="BS56" s="274">
        <f t="shared" si="128"/>
        <v>11980</v>
      </c>
      <c r="BT56" s="274">
        <f t="shared" si="128"/>
        <v>3216</v>
      </c>
      <c r="BU56" s="274">
        <f t="shared" si="128"/>
        <v>21207</v>
      </c>
      <c r="BV56" s="274">
        <f t="shared" si="128"/>
        <v>9401</v>
      </c>
      <c r="BW56" s="274">
        <f t="shared" si="128"/>
        <v>12476</v>
      </c>
      <c r="BX56" s="274">
        <f t="shared" si="128"/>
        <v>19195</v>
      </c>
      <c r="BY56" s="274">
        <f t="shared" si="128"/>
        <v>13125</v>
      </c>
      <c r="BZ56" s="274">
        <f t="shared" si="128"/>
        <v>9</v>
      </c>
      <c r="CA56" s="274">
        <f t="shared" si="128"/>
        <v>-14718</v>
      </c>
      <c r="CB56" s="274">
        <f t="shared" si="128"/>
        <v>-28609</v>
      </c>
      <c r="CC56" s="274">
        <f t="shared" si="128"/>
        <v>-16239</v>
      </c>
      <c r="CD56" s="274">
        <f t="shared" si="128"/>
        <v>-20108</v>
      </c>
      <c r="CE56" s="351"/>
      <c r="CF56" s="64">
        <f>IF(ISERROR(GETPIVOTDATA("VALUE",'CSS WK pvt'!$I$2,"DT_FILE",CF$8,"CD_CO",CF$6,"TRIM_CAT",TRIM(B56),"TRIM_LINE",A51))=TRUE,0,GETPIVOTDATA("VALUE",'CSS WK pvt'!$I$2,"DT_FILE",CF$8,"CD_CO",CF$6,"TRIM_CAT",TRIM(B56),"TRIM_LINE",A51))</f>
        <v>86</v>
      </c>
    </row>
    <row r="57" spans="1:84" s="131" customFormat="1" x14ac:dyDescent="0.3">
      <c r="A57" s="148"/>
      <c r="B57" s="39" t="s">
        <v>42</v>
      </c>
      <c r="C57" s="141">
        <f t="shared" ref="C57:Q57" si="129">SUM(C52:C56)</f>
        <v>93242.52</v>
      </c>
      <c r="D57" s="142">
        <f t="shared" si="129"/>
        <v>92520.62999999999</v>
      </c>
      <c r="E57" s="142">
        <f t="shared" si="129"/>
        <v>98437.74</v>
      </c>
      <c r="F57" s="142">
        <f t="shared" si="129"/>
        <v>76083.39</v>
      </c>
      <c r="G57" s="142">
        <f t="shared" si="129"/>
        <v>63586.34</v>
      </c>
      <c r="H57" s="142">
        <f t="shared" si="129"/>
        <v>73416.659999999989</v>
      </c>
      <c r="I57" s="142">
        <f t="shared" si="129"/>
        <v>78087.41</v>
      </c>
      <c r="J57" s="142">
        <f t="shared" si="129"/>
        <v>114467.92</v>
      </c>
      <c r="K57" s="142">
        <f t="shared" si="129"/>
        <v>84708.590000000011</v>
      </c>
      <c r="L57" s="143">
        <f t="shared" si="129"/>
        <v>94050.39</v>
      </c>
      <c r="M57" s="142">
        <f t="shared" si="129"/>
        <v>87826.36</v>
      </c>
      <c r="N57" s="142">
        <f t="shared" si="129"/>
        <v>82218.87</v>
      </c>
      <c r="O57" s="142">
        <f t="shared" si="129"/>
        <v>131457.09</v>
      </c>
      <c r="P57" s="142">
        <f t="shared" si="129"/>
        <v>206091</v>
      </c>
      <c r="Q57" s="142">
        <f t="shared" si="129"/>
        <v>187956</v>
      </c>
      <c r="R57" s="142">
        <v>173594</v>
      </c>
      <c r="S57" s="142">
        <v>155969</v>
      </c>
      <c r="T57" s="142">
        <v>129422</v>
      </c>
      <c r="U57" s="206">
        <v>159517</v>
      </c>
      <c r="V57" s="206">
        <v>241474</v>
      </c>
      <c r="W57" s="206">
        <f>SUM(W52+W53+W54+W55+W56)</f>
        <v>216349</v>
      </c>
      <c r="X57" s="143">
        <f>SUM(X52+X53+X54+X55+X56)</f>
        <v>168631</v>
      </c>
      <c r="Y57" s="206">
        <v>140609</v>
      </c>
      <c r="Z57" s="206">
        <v>159583</v>
      </c>
      <c r="AA57" s="206">
        <v>182437</v>
      </c>
      <c r="AB57" s="206">
        <v>193092</v>
      </c>
      <c r="AC57" s="206">
        <v>163472</v>
      </c>
      <c r="AD57" s="206">
        <v>136256</v>
      </c>
      <c r="AE57" s="206">
        <v>106757</v>
      </c>
      <c r="AF57" s="206">
        <v>96187</v>
      </c>
      <c r="AG57" s="206">
        <v>140925</v>
      </c>
      <c r="AH57" s="206">
        <v>156853</v>
      </c>
      <c r="AI57" s="206">
        <v>157998</v>
      </c>
      <c r="AJ57" s="143">
        <v>165238</v>
      </c>
      <c r="AK57" s="299">
        <v>109880</v>
      </c>
      <c r="AL57" s="299">
        <v>121820</v>
      </c>
      <c r="AM57" s="299">
        <v>147841</v>
      </c>
      <c r="AN57" s="299">
        <v>188428</v>
      </c>
      <c r="AO57" s="299">
        <v>134742</v>
      </c>
      <c r="AP57" s="299">
        <v>119107</v>
      </c>
      <c r="AQ57" s="45">
        <v>101009</v>
      </c>
      <c r="AR57" s="299">
        <v>81668</v>
      </c>
      <c r="AS57" s="299">
        <v>104726</v>
      </c>
      <c r="AT57" s="299">
        <v>108522</v>
      </c>
      <c r="AU57" s="299">
        <v>126433</v>
      </c>
      <c r="AV57" s="316">
        <v>86583</v>
      </c>
      <c r="AW57" s="45">
        <f t="shared" ref="AW57:BA57" si="130">SUM(AW52:AW56)</f>
        <v>38214.57</v>
      </c>
      <c r="AX57" s="144">
        <f t="shared" si="130"/>
        <v>113570.37000000001</v>
      </c>
      <c r="AY57" s="144">
        <f t="shared" si="130"/>
        <v>89518.26</v>
      </c>
      <c r="AZ57" s="144">
        <f t="shared" si="130"/>
        <v>97510.61</v>
      </c>
      <c r="BA57" s="144">
        <f t="shared" si="130"/>
        <v>92382.659999999974</v>
      </c>
      <c r="BB57" s="144">
        <f t="shared" ref="BB57:BJ57" si="131">SUM(BB52:BB56)</f>
        <v>56005.340000000004</v>
      </c>
      <c r="BC57" s="144">
        <f t="shared" si="131"/>
        <v>81429.59</v>
      </c>
      <c r="BD57" s="144">
        <f t="shared" si="131"/>
        <v>127006.08</v>
      </c>
      <c r="BE57" s="144">
        <f t="shared" si="131"/>
        <v>131640.40999999997</v>
      </c>
      <c r="BF57" s="144">
        <f t="shared" si="131"/>
        <v>74580.61</v>
      </c>
      <c r="BG57" s="144">
        <f t="shared" si="131"/>
        <v>52782.64</v>
      </c>
      <c r="BH57" s="144">
        <f t="shared" si="131"/>
        <v>77364.13</v>
      </c>
      <c r="BI57" s="144">
        <f t="shared" si="131"/>
        <v>50979.909999999996</v>
      </c>
      <c r="BJ57" s="144">
        <f t="shared" si="131"/>
        <v>-12999</v>
      </c>
      <c r="BK57" s="144">
        <f t="shared" ref="BK57:BL57" si="132">SUM(BK52:BK56)</f>
        <v>-24484</v>
      </c>
      <c r="BL57" s="249">
        <f t="shared" si="132"/>
        <v>-37338</v>
      </c>
      <c r="BM57" s="249">
        <f t="shared" ref="BM57" si="133">SUM(BM52:BM56)</f>
        <v>-49212</v>
      </c>
      <c r="BN57" s="249">
        <f t="shared" ref="BN57:BO57" si="134">SUM(BN52:BN56)</f>
        <v>-33235</v>
      </c>
      <c r="BO57" s="275">
        <f t="shared" si="134"/>
        <v>-18592</v>
      </c>
      <c r="BP57" s="275">
        <f t="shared" ref="BP57:BQ57" si="135">SUM(BP52:BP56)</f>
        <v>-84621</v>
      </c>
      <c r="BQ57" s="275">
        <f t="shared" si="135"/>
        <v>-58351</v>
      </c>
      <c r="BR57" s="275">
        <f t="shared" ref="BR57:BS57" si="136">SUM(BR52:BR56)</f>
        <v>-3393</v>
      </c>
      <c r="BS57" s="275">
        <f t="shared" si="136"/>
        <v>-30729</v>
      </c>
      <c r="BT57" s="275">
        <f t="shared" ref="BT57" si="137">SUM(BT52:BT56)</f>
        <v>-37763</v>
      </c>
      <c r="BU57" s="275">
        <f t="shared" ref="BU57" si="138">SUM(BU52:BU56)</f>
        <v>-34596</v>
      </c>
      <c r="BV57" s="275">
        <f t="shared" ref="BV57" si="139">SUM(BV52:BV56)</f>
        <v>-4664</v>
      </c>
      <c r="BW57" s="275">
        <f t="shared" ref="BW57" si="140">SUM(BW52:BW56)</f>
        <v>-28730</v>
      </c>
      <c r="BX57" s="275">
        <f t="shared" ref="BX57" si="141">SUM(BX52:BX56)</f>
        <v>-17149</v>
      </c>
      <c r="BY57" s="275">
        <f t="shared" ref="BY57" si="142">SUM(BY52:BY56)</f>
        <v>-5748</v>
      </c>
      <c r="BZ57" s="275">
        <f t="shared" ref="BZ57" si="143">SUM(BZ52:BZ56)</f>
        <v>-14519</v>
      </c>
      <c r="CA57" s="275">
        <f t="shared" ref="CA57" si="144">SUM(CA52:CA56)</f>
        <v>-36199</v>
      </c>
      <c r="CB57" s="275">
        <f t="shared" ref="CB57:CD57" si="145">SUM(CB52:CB56)</f>
        <v>-48331</v>
      </c>
      <c r="CC57" s="275">
        <f t="shared" ref="CC57:CD57" si="146">SUM(CC52:CC56)</f>
        <v>-31565</v>
      </c>
      <c r="CD57" s="275">
        <f t="shared" si="146"/>
        <v>-78655</v>
      </c>
      <c r="CE57" s="352"/>
      <c r="CF57" s="45">
        <f>SUM(CF52:CF56)</f>
        <v>86583</v>
      </c>
    </row>
    <row r="58" spans="1:84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276"/>
      <c r="CE58" s="351"/>
      <c r="CF58" s="50"/>
    </row>
    <row r="59" spans="1:84" s="38" customFormat="1" x14ac:dyDescent="0.3">
      <c r="A59" s="147"/>
      <c r="B59" s="39" t="s">
        <v>37</v>
      </c>
      <c r="C59" s="40">
        <v>227624.44</v>
      </c>
      <c r="D59" s="41">
        <v>250429.81</v>
      </c>
      <c r="E59" s="41">
        <v>260399.11</v>
      </c>
      <c r="F59" s="41">
        <v>262372.74</v>
      </c>
      <c r="G59" s="41">
        <v>270569.24</v>
      </c>
      <c r="H59" s="41">
        <v>245372.09</v>
      </c>
      <c r="I59" s="41">
        <v>246401.37</v>
      </c>
      <c r="J59" s="41">
        <v>250968.65</v>
      </c>
      <c r="K59" s="41">
        <v>283286.64</v>
      </c>
      <c r="L59" s="42">
        <v>294515.48</v>
      </c>
      <c r="M59" s="41">
        <v>313057.93</v>
      </c>
      <c r="N59" s="41">
        <v>302182.02</v>
      </c>
      <c r="O59" s="41">
        <v>339460.96</v>
      </c>
      <c r="P59" s="41">
        <v>401097</v>
      </c>
      <c r="Q59" s="41">
        <v>471741</v>
      </c>
      <c r="R59" s="41">
        <v>533002</v>
      </c>
      <c r="S59" s="41">
        <v>577654</v>
      </c>
      <c r="T59" s="41">
        <v>566414</v>
      </c>
      <c r="U59" s="205">
        <v>607910</v>
      </c>
      <c r="V59" s="205">
        <v>637439</v>
      </c>
      <c r="W59" s="205">
        <v>715218</v>
      </c>
      <c r="X59" s="42">
        <v>764991</v>
      </c>
      <c r="Y59" s="205">
        <v>792889</v>
      </c>
      <c r="Z59" s="205">
        <v>780069</v>
      </c>
      <c r="AA59" s="205">
        <v>811643</v>
      </c>
      <c r="AB59" s="205">
        <v>796025</v>
      </c>
      <c r="AC59" s="205">
        <v>818755</v>
      </c>
      <c r="AD59" s="205">
        <v>817982</v>
      </c>
      <c r="AE59" s="205">
        <v>800330</v>
      </c>
      <c r="AF59" s="205">
        <v>661880</v>
      </c>
      <c r="AG59" s="205">
        <v>585356</v>
      </c>
      <c r="AH59" s="205">
        <v>570388</v>
      </c>
      <c r="AI59" s="205">
        <v>606706</v>
      </c>
      <c r="AJ59" s="42">
        <v>563240</v>
      </c>
      <c r="AK59" s="298">
        <v>572408</v>
      </c>
      <c r="AL59" s="298">
        <v>557412</v>
      </c>
      <c r="AM59" s="298">
        <v>580655</v>
      </c>
      <c r="AN59" s="298">
        <v>551386</v>
      </c>
      <c r="AO59" s="298">
        <v>549346</v>
      </c>
      <c r="AP59" s="298">
        <v>514970</v>
      </c>
      <c r="AQ59" s="64">
        <v>470693</v>
      </c>
      <c r="AR59" s="298">
        <v>483604</v>
      </c>
      <c r="AS59" s="298">
        <v>456093</v>
      </c>
      <c r="AT59" s="298">
        <v>470006</v>
      </c>
      <c r="AU59" s="298">
        <v>472706</v>
      </c>
      <c r="AV59" s="315">
        <v>487941</v>
      </c>
      <c r="AW59" s="43">
        <f t="shared" ref="AW59:BF63" si="147">O59-C59</f>
        <v>111836.52000000002</v>
      </c>
      <c r="AX59" s="44">
        <f t="shared" si="147"/>
        <v>150667.19</v>
      </c>
      <c r="AY59" s="44">
        <f t="shared" si="147"/>
        <v>211341.89</v>
      </c>
      <c r="AZ59" s="44">
        <f t="shared" si="147"/>
        <v>270629.26</v>
      </c>
      <c r="BA59" s="44">
        <f t="shared" si="147"/>
        <v>307084.76</v>
      </c>
      <c r="BB59" s="44">
        <f t="shared" si="147"/>
        <v>321041.91000000003</v>
      </c>
      <c r="BC59" s="44">
        <f t="shared" si="147"/>
        <v>361508.63</v>
      </c>
      <c r="BD59" s="44">
        <f t="shared" si="147"/>
        <v>386470.35</v>
      </c>
      <c r="BE59" s="44">
        <f t="shared" si="147"/>
        <v>431931.36</v>
      </c>
      <c r="BF59" s="44">
        <f t="shared" si="147"/>
        <v>470475.52000000002</v>
      </c>
      <c r="BG59" s="44">
        <f t="shared" ref="BG59:BP63" si="148">Y59-M59</f>
        <v>479831.07</v>
      </c>
      <c r="BH59" s="44">
        <f t="shared" si="148"/>
        <v>477886.98</v>
      </c>
      <c r="BI59" s="44">
        <f t="shared" si="148"/>
        <v>472182.04</v>
      </c>
      <c r="BJ59" s="44">
        <f t="shared" si="148"/>
        <v>394928</v>
      </c>
      <c r="BK59" s="44">
        <f t="shared" si="148"/>
        <v>347014</v>
      </c>
      <c r="BL59" s="248">
        <f t="shared" si="148"/>
        <v>284980</v>
      </c>
      <c r="BM59" s="248">
        <f t="shared" si="148"/>
        <v>222676</v>
      </c>
      <c r="BN59" s="248">
        <f t="shared" si="148"/>
        <v>95466</v>
      </c>
      <c r="BO59" s="274">
        <f t="shared" si="148"/>
        <v>-22554</v>
      </c>
      <c r="BP59" s="274">
        <f t="shared" si="148"/>
        <v>-67051</v>
      </c>
      <c r="BQ59" s="274">
        <f t="shared" ref="BQ59:CD63" si="149">AI59-W59</f>
        <v>-108512</v>
      </c>
      <c r="BR59" s="274">
        <f t="shared" si="149"/>
        <v>-201751</v>
      </c>
      <c r="BS59" s="274">
        <f t="shared" si="149"/>
        <v>-220481</v>
      </c>
      <c r="BT59" s="274">
        <f t="shared" si="149"/>
        <v>-222657</v>
      </c>
      <c r="BU59" s="274">
        <f t="shared" si="149"/>
        <v>-230988</v>
      </c>
      <c r="BV59" s="274">
        <f t="shared" si="149"/>
        <v>-244639</v>
      </c>
      <c r="BW59" s="274">
        <f t="shared" si="149"/>
        <v>-269409</v>
      </c>
      <c r="BX59" s="274">
        <f t="shared" si="149"/>
        <v>-303012</v>
      </c>
      <c r="BY59" s="274">
        <f t="shared" si="149"/>
        <v>-329637</v>
      </c>
      <c r="BZ59" s="274">
        <f t="shared" si="149"/>
        <v>-178276</v>
      </c>
      <c r="CA59" s="274">
        <f t="shared" si="149"/>
        <v>-129263</v>
      </c>
      <c r="CB59" s="274">
        <f t="shared" si="149"/>
        <v>-100382</v>
      </c>
      <c r="CC59" s="274">
        <f t="shared" si="149"/>
        <v>-134000</v>
      </c>
      <c r="CD59" s="274">
        <f t="shared" si="149"/>
        <v>-75299</v>
      </c>
      <c r="CE59" s="351"/>
      <c r="CF59" s="64">
        <f>IF(ISERROR(GETPIVOTDATA("VALUE",'CSS WK pvt'!$I$2,"DT_FILE",CF$8,"CD_CO",CF$6,"TRIM_CAT",TRIM(B59),"TRIM_LINE",A58))=TRUE,0,GETPIVOTDATA("VALUE",'CSS WK pvt'!$I$2,"DT_FILE",CF$8,"CD_CO",CF$6,"TRIM_CAT",TRIM(B59),"TRIM_LINE",A58))</f>
        <v>487941</v>
      </c>
    </row>
    <row r="60" spans="1:84" s="38" customFormat="1" x14ac:dyDescent="0.3">
      <c r="A60" s="147"/>
      <c r="B60" s="39" t="s">
        <v>38</v>
      </c>
      <c r="C60" s="40">
        <v>60438.94</v>
      </c>
      <c r="D60" s="41">
        <v>59650.67</v>
      </c>
      <c r="E60" s="41">
        <v>60263.72</v>
      </c>
      <c r="F60" s="41">
        <v>59073.06</v>
      </c>
      <c r="G60" s="41">
        <v>59760.76</v>
      </c>
      <c r="H60" s="41">
        <v>58806.09</v>
      </c>
      <c r="I60" s="41">
        <v>57428.84</v>
      </c>
      <c r="J60" s="41">
        <v>55437.599999999999</v>
      </c>
      <c r="K60" s="41">
        <v>55041.02</v>
      </c>
      <c r="L60" s="42">
        <v>55485.61</v>
      </c>
      <c r="M60" s="41">
        <v>55656.17</v>
      </c>
      <c r="N60" s="41">
        <v>54911.02</v>
      </c>
      <c r="O60" s="41">
        <v>57010.82</v>
      </c>
      <c r="P60" s="41">
        <v>60519</v>
      </c>
      <c r="Q60" s="41">
        <v>65117</v>
      </c>
      <c r="R60" s="41">
        <v>68209</v>
      </c>
      <c r="S60" s="41">
        <v>78610</v>
      </c>
      <c r="T60" s="41">
        <v>77400</v>
      </c>
      <c r="U60" s="205">
        <v>68080</v>
      </c>
      <c r="V60" s="205">
        <v>55061</v>
      </c>
      <c r="W60" s="205">
        <v>57837</v>
      </c>
      <c r="X60" s="42">
        <v>68507</v>
      </c>
      <c r="Y60" s="205">
        <v>64082</v>
      </c>
      <c r="Z60" s="205">
        <v>69954</v>
      </c>
      <c r="AA60" s="205">
        <v>81439</v>
      </c>
      <c r="AB60" s="205">
        <v>100658</v>
      </c>
      <c r="AC60" s="205">
        <v>104202</v>
      </c>
      <c r="AD60" s="205">
        <v>109502</v>
      </c>
      <c r="AE60" s="205">
        <v>96101</v>
      </c>
      <c r="AF60" s="205">
        <v>111628</v>
      </c>
      <c r="AG60" s="205">
        <v>98088</v>
      </c>
      <c r="AH60" s="205">
        <v>84008</v>
      </c>
      <c r="AI60" s="205">
        <v>66648</v>
      </c>
      <c r="AJ60" s="42">
        <v>92489</v>
      </c>
      <c r="AK60" s="298">
        <v>94709</v>
      </c>
      <c r="AL60" s="298">
        <v>87116</v>
      </c>
      <c r="AM60" s="298">
        <v>82137</v>
      </c>
      <c r="AN60" s="298">
        <v>83237</v>
      </c>
      <c r="AO60" s="298">
        <v>90501</v>
      </c>
      <c r="AP60" s="298">
        <v>90290</v>
      </c>
      <c r="AQ60" s="64">
        <v>76171</v>
      </c>
      <c r="AR60" s="298">
        <v>47330</v>
      </c>
      <c r="AS60" s="298">
        <v>62016</v>
      </c>
      <c r="AT60" s="298">
        <v>44058</v>
      </c>
      <c r="AU60" s="298">
        <v>42052</v>
      </c>
      <c r="AV60" s="315">
        <v>33877</v>
      </c>
      <c r="AW60" s="43">
        <f t="shared" si="147"/>
        <v>-3428.1200000000026</v>
      </c>
      <c r="AX60" s="44">
        <f t="shared" si="147"/>
        <v>868.33000000000175</v>
      </c>
      <c r="AY60" s="44">
        <f t="shared" si="147"/>
        <v>4853.2799999999988</v>
      </c>
      <c r="AZ60" s="44">
        <f t="shared" si="147"/>
        <v>9135.9400000000023</v>
      </c>
      <c r="BA60" s="44">
        <f t="shared" si="147"/>
        <v>18849.239999999998</v>
      </c>
      <c r="BB60" s="44">
        <f t="shared" si="147"/>
        <v>18593.910000000003</v>
      </c>
      <c r="BC60" s="44">
        <f t="shared" si="147"/>
        <v>10651.160000000003</v>
      </c>
      <c r="BD60" s="44">
        <f t="shared" si="147"/>
        <v>-376.59999999999854</v>
      </c>
      <c r="BE60" s="44">
        <f t="shared" si="147"/>
        <v>2795.9800000000032</v>
      </c>
      <c r="BF60" s="44">
        <f t="shared" si="147"/>
        <v>13021.39</v>
      </c>
      <c r="BG60" s="44">
        <f t="shared" si="148"/>
        <v>8425.8300000000017</v>
      </c>
      <c r="BH60" s="44">
        <f t="shared" si="148"/>
        <v>15042.980000000003</v>
      </c>
      <c r="BI60" s="44">
        <f t="shared" si="148"/>
        <v>24428.18</v>
      </c>
      <c r="BJ60" s="44">
        <f t="shared" si="148"/>
        <v>40139</v>
      </c>
      <c r="BK60" s="44">
        <f t="shared" si="148"/>
        <v>39085</v>
      </c>
      <c r="BL60" s="248">
        <f t="shared" si="148"/>
        <v>41293</v>
      </c>
      <c r="BM60" s="248">
        <f t="shared" si="148"/>
        <v>17491</v>
      </c>
      <c r="BN60" s="248">
        <f t="shared" si="148"/>
        <v>34228</v>
      </c>
      <c r="BO60" s="274">
        <f t="shared" si="148"/>
        <v>30008</v>
      </c>
      <c r="BP60" s="274">
        <f t="shared" si="148"/>
        <v>28947</v>
      </c>
      <c r="BQ60" s="274">
        <f t="shared" si="149"/>
        <v>8811</v>
      </c>
      <c r="BR60" s="274">
        <f t="shared" si="149"/>
        <v>23982</v>
      </c>
      <c r="BS60" s="274">
        <f t="shared" si="149"/>
        <v>30627</v>
      </c>
      <c r="BT60" s="274">
        <f t="shared" si="149"/>
        <v>17162</v>
      </c>
      <c r="BU60" s="274">
        <f t="shared" si="149"/>
        <v>698</v>
      </c>
      <c r="BV60" s="274">
        <f t="shared" si="149"/>
        <v>-17421</v>
      </c>
      <c r="BW60" s="274">
        <f t="shared" si="149"/>
        <v>-13701</v>
      </c>
      <c r="BX60" s="274">
        <f t="shared" si="149"/>
        <v>-19212</v>
      </c>
      <c r="BY60" s="274">
        <f t="shared" si="149"/>
        <v>-19930</v>
      </c>
      <c r="BZ60" s="274">
        <f t="shared" si="149"/>
        <v>-64298</v>
      </c>
      <c r="CA60" s="274">
        <f t="shared" si="149"/>
        <v>-36072</v>
      </c>
      <c r="CB60" s="274">
        <f t="shared" si="149"/>
        <v>-39950</v>
      </c>
      <c r="CC60" s="274">
        <f t="shared" si="149"/>
        <v>-24596</v>
      </c>
      <c r="CD60" s="274">
        <f t="shared" si="149"/>
        <v>-58612</v>
      </c>
      <c r="CE60" s="351"/>
      <c r="CF60" s="64">
        <f>IF(ISERROR(GETPIVOTDATA("VALUE",'CSS WK pvt'!$I$2,"DT_FILE",CF$8,"CD_CO",CF$6,"TRIM_CAT",TRIM(B60),"TRIM_LINE",A58))=TRUE,0,GETPIVOTDATA("VALUE",'CSS WK pvt'!$I$2,"DT_FILE",CF$8,"CD_CO",CF$6,"TRIM_CAT",TRIM(B60),"TRIM_LINE",A58))</f>
        <v>33877</v>
      </c>
    </row>
    <row r="61" spans="1:84" s="38" customFormat="1" x14ac:dyDescent="0.3">
      <c r="A61" s="147"/>
      <c r="B61" s="39" t="s">
        <v>39</v>
      </c>
      <c r="C61" s="40">
        <v>7606.61</v>
      </c>
      <c r="D61" s="41">
        <v>4384.2700000000004</v>
      </c>
      <c r="E61" s="41">
        <v>8892.92</v>
      </c>
      <c r="F61" s="41">
        <v>6137.52</v>
      </c>
      <c r="G61" s="41">
        <v>6258.27</v>
      </c>
      <c r="H61" s="41">
        <v>5702.12</v>
      </c>
      <c r="I61" s="41">
        <v>4291.7</v>
      </c>
      <c r="J61" s="41">
        <v>11216.27</v>
      </c>
      <c r="K61" s="41">
        <v>6245.94</v>
      </c>
      <c r="L61" s="42">
        <v>6997.03</v>
      </c>
      <c r="M61" s="41">
        <v>10905.92</v>
      </c>
      <c r="N61" s="41">
        <v>4101.26</v>
      </c>
      <c r="O61" s="41">
        <v>6466.59</v>
      </c>
      <c r="P61" s="41">
        <v>19518</v>
      </c>
      <c r="Q61" s="41">
        <v>28001</v>
      </c>
      <c r="R61" s="41">
        <v>37110</v>
      </c>
      <c r="S61" s="41">
        <v>47579</v>
      </c>
      <c r="T61" s="41">
        <v>50045</v>
      </c>
      <c r="U61" s="205">
        <v>49441</v>
      </c>
      <c r="V61" s="205">
        <v>22073</v>
      </c>
      <c r="W61" s="205">
        <v>24567</v>
      </c>
      <c r="X61" s="42">
        <v>34897</v>
      </c>
      <c r="Y61" s="205">
        <v>40486</v>
      </c>
      <c r="Z61" s="205">
        <v>43801</v>
      </c>
      <c r="AA61" s="205">
        <v>44565</v>
      </c>
      <c r="AB61" s="205">
        <v>31311</v>
      </c>
      <c r="AC61" s="205">
        <v>29781</v>
      </c>
      <c r="AD61" s="205">
        <v>28890</v>
      </c>
      <c r="AE61" s="205">
        <v>29479</v>
      </c>
      <c r="AF61" s="205">
        <v>31258</v>
      </c>
      <c r="AG61" s="205">
        <v>21103</v>
      </c>
      <c r="AH61" s="205">
        <v>31568</v>
      </c>
      <c r="AI61" s="205">
        <v>37607</v>
      </c>
      <c r="AJ61" s="42">
        <v>17928</v>
      </c>
      <c r="AK61" s="298">
        <v>24618</v>
      </c>
      <c r="AL61" s="298">
        <v>20021</v>
      </c>
      <c r="AM61" s="298">
        <v>15032</v>
      </c>
      <c r="AN61" s="298">
        <v>18868</v>
      </c>
      <c r="AO61" s="298">
        <v>21910</v>
      </c>
      <c r="AP61" s="298">
        <v>20608</v>
      </c>
      <c r="AQ61" s="64">
        <v>8590</v>
      </c>
      <c r="AR61" s="298">
        <v>12009</v>
      </c>
      <c r="AS61" s="298">
        <v>7566</v>
      </c>
      <c r="AT61" s="298">
        <v>12411</v>
      </c>
      <c r="AU61" s="298">
        <v>13737</v>
      </c>
      <c r="AV61" s="315">
        <v>11095</v>
      </c>
      <c r="AW61" s="43">
        <f t="shared" si="147"/>
        <v>-1140.0199999999995</v>
      </c>
      <c r="AX61" s="44">
        <f t="shared" si="147"/>
        <v>15133.73</v>
      </c>
      <c r="AY61" s="44">
        <f t="shared" si="147"/>
        <v>19108.080000000002</v>
      </c>
      <c r="AZ61" s="44">
        <f t="shared" si="147"/>
        <v>30972.48</v>
      </c>
      <c r="BA61" s="44">
        <f t="shared" si="147"/>
        <v>41320.729999999996</v>
      </c>
      <c r="BB61" s="44">
        <f t="shared" si="147"/>
        <v>44342.879999999997</v>
      </c>
      <c r="BC61" s="44">
        <f t="shared" si="147"/>
        <v>45149.3</v>
      </c>
      <c r="BD61" s="44">
        <f t="shared" si="147"/>
        <v>10856.73</v>
      </c>
      <c r="BE61" s="44">
        <f t="shared" si="147"/>
        <v>18321.060000000001</v>
      </c>
      <c r="BF61" s="44">
        <f t="shared" si="147"/>
        <v>27899.97</v>
      </c>
      <c r="BG61" s="44">
        <f t="shared" si="148"/>
        <v>29580.080000000002</v>
      </c>
      <c r="BH61" s="44">
        <f t="shared" si="148"/>
        <v>39699.74</v>
      </c>
      <c r="BI61" s="44">
        <f t="shared" si="148"/>
        <v>38098.410000000003</v>
      </c>
      <c r="BJ61" s="44">
        <f t="shared" si="148"/>
        <v>11793</v>
      </c>
      <c r="BK61" s="44">
        <f t="shared" si="148"/>
        <v>1780</v>
      </c>
      <c r="BL61" s="248">
        <f t="shared" si="148"/>
        <v>-8220</v>
      </c>
      <c r="BM61" s="248">
        <f t="shared" si="148"/>
        <v>-18100</v>
      </c>
      <c r="BN61" s="248">
        <f t="shared" si="148"/>
        <v>-18787</v>
      </c>
      <c r="BO61" s="274">
        <f t="shared" si="148"/>
        <v>-28338</v>
      </c>
      <c r="BP61" s="274">
        <f t="shared" si="148"/>
        <v>9495</v>
      </c>
      <c r="BQ61" s="274">
        <f t="shared" si="149"/>
        <v>13040</v>
      </c>
      <c r="BR61" s="274">
        <f t="shared" si="149"/>
        <v>-16969</v>
      </c>
      <c r="BS61" s="274">
        <f t="shared" si="149"/>
        <v>-15868</v>
      </c>
      <c r="BT61" s="274">
        <f t="shared" si="149"/>
        <v>-23780</v>
      </c>
      <c r="BU61" s="274">
        <f t="shared" si="149"/>
        <v>-29533</v>
      </c>
      <c r="BV61" s="274">
        <f t="shared" si="149"/>
        <v>-12443</v>
      </c>
      <c r="BW61" s="274">
        <f t="shared" si="149"/>
        <v>-7871</v>
      </c>
      <c r="BX61" s="274">
        <f t="shared" si="149"/>
        <v>-8282</v>
      </c>
      <c r="BY61" s="274">
        <f t="shared" si="149"/>
        <v>-20889</v>
      </c>
      <c r="BZ61" s="274">
        <f t="shared" si="149"/>
        <v>-19249</v>
      </c>
      <c r="CA61" s="274">
        <f t="shared" si="149"/>
        <v>-13537</v>
      </c>
      <c r="CB61" s="274">
        <f t="shared" si="149"/>
        <v>-19157</v>
      </c>
      <c r="CC61" s="274">
        <f t="shared" si="149"/>
        <v>-23870</v>
      </c>
      <c r="CD61" s="274">
        <f t="shared" si="149"/>
        <v>-6833</v>
      </c>
      <c r="CE61" s="351"/>
      <c r="CF61" s="64">
        <f>IF(ISERROR(GETPIVOTDATA("VALUE",'CSS WK pvt'!$I$2,"DT_FILE",CF$8,"CD_CO",CF$6,"TRIM_CAT",TRIM(B61),"TRIM_LINE",A58))=TRUE,0,GETPIVOTDATA("VALUE",'CSS WK pvt'!$I$2,"DT_FILE",CF$8,"CD_CO",CF$6,"TRIM_CAT",TRIM(B61),"TRIM_LINE",A58))</f>
        <v>11095</v>
      </c>
    </row>
    <row r="62" spans="1:84" s="38" customFormat="1" x14ac:dyDescent="0.3">
      <c r="A62" s="147"/>
      <c r="B62" s="39" t="s">
        <v>40</v>
      </c>
      <c r="C62" s="40">
        <v>89.63</v>
      </c>
      <c r="D62" s="41">
        <v>97.17</v>
      </c>
      <c r="E62" s="41">
        <v>1559.46</v>
      </c>
      <c r="F62" s="41">
        <v>0.08</v>
      </c>
      <c r="G62" s="41">
        <v>0</v>
      </c>
      <c r="H62" s="41">
        <v>1338.4</v>
      </c>
      <c r="I62" s="41">
        <v>3479.8</v>
      </c>
      <c r="J62" s="41">
        <v>5055.1099999999997</v>
      </c>
      <c r="K62" s="41">
        <v>2617.2399999999998</v>
      </c>
      <c r="L62" s="42">
        <v>5156.59</v>
      </c>
      <c r="M62" s="41">
        <v>2516.91</v>
      </c>
      <c r="N62" s="41">
        <v>101.49</v>
      </c>
      <c r="O62" s="41">
        <v>3278.95</v>
      </c>
      <c r="P62" s="41">
        <v>9481</v>
      </c>
      <c r="Q62" s="41">
        <v>5223</v>
      </c>
      <c r="R62" s="41">
        <v>5608</v>
      </c>
      <c r="S62" s="41">
        <v>9264</v>
      </c>
      <c r="T62" s="41">
        <v>7448</v>
      </c>
      <c r="U62" s="205">
        <v>9081</v>
      </c>
      <c r="V62" s="205">
        <v>11261</v>
      </c>
      <c r="W62" s="205">
        <v>13802</v>
      </c>
      <c r="X62" s="42">
        <v>15115</v>
      </c>
      <c r="Y62" s="205">
        <v>16333</v>
      </c>
      <c r="Z62" s="205">
        <v>14387</v>
      </c>
      <c r="AA62" s="205">
        <v>3343</v>
      </c>
      <c r="AB62" s="205">
        <v>993</v>
      </c>
      <c r="AC62" s="205">
        <v>978</v>
      </c>
      <c r="AD62" s="205">
        <v>0</v>
      </c>
      <c r="AE62" s="205">
        <v>0</v>
      </c>
      <c r="AF62" s="205">
        <v>0</v>
      </c>
      <c r="AG62" s="205">
        <v>0</v>
      </c>
      <c r="AH62" s="205">
        <v>0</v>
      </c>
      <c r="AI62" s="205">
        <v>0</v>
      </c>
      <c r="AJ62" s="42">
        <v>322</v>
      </c>
      <c r="AK62" s="298">
        <v>1496</v>
      </c>
      <c r="AL62" s="298">
        <v>918</v>
      </c>
      <c r="AM62" s="298">
        <v>0</v>
      </c>
      <c r="AN62" s="298">
        <v>0</v>
      </c>
      <c r="AO62" s="298">
        <v>0</v>
      </c>
      <c r="AP62" s="298">
        <v>0</v>
      </c>
      <c r="AQ62" s="64">
        <v>0</v>
      </c>
      <c r="AR62" s="298">
        <v>0</v>
      </c>
      <c r="AS62" s="298">
        <v>4391</v>
      </c>
      <c r="AT62" s="298">
        <v>30</v>
      </c>
      <c r="AU62" s="298">
        <v>45</v>
      </c>
      <c r="AV62" s="315">
        <v>941</v>
      </c>
      <c r="AW62" s="43">
        <f t="shared" si="147"/>
        <v>3189.3199999999997</v>
      </c>
      <c r="AX62" s="44">
        <f t="shared" si="147"/>
        <v>9383.83</v>
      </c>
      <c r="AY62" s="44">
        <f t="shared" si="147"/>
        <v>3663.54</v>
      </c>
      <c r="AZ62" s="44">
        <f t="shared" si="147"/>
        <v>5607.92</v>
      </c>
      <c r="BA62" s="44">
        <f t="shared" si="147"/>
        <v>9264</v>
      </c>
      <c r="BB62" s="44">
        <f t="shared" si="147"/>
        <v>6109.6</v>
      </c>
      <c r="BC62" s="44">
        <f t="shared" si="147"/>
        <v>5601.2</v>
      </c>
      <c r="BD62" s="44">
        <f t="shared" si="147"/>
        <v>6205.89</v>
      </c>
      <c r="BE62" s="44">
        <f t="shared" si="147"/>
        <v>11184.76</v>
      </c>
      <c r="BF62" s="44">
        <f t="shared" si="147"/>
        <v>9958.41</v>
      </c>
      <c r="BG62" s="44">
        <f t="shared" si="148"/>
        <v>13816.09</v>
      </c>
      <c r="BH62" s="44">
        <f t="shared" si="148"/>
        <v>14285.51</v>
      </c>
      <c r="BI62" s="44">
        <f t="shared" si="148"/>
        <v>64.050000000000182</v>
      </c>
      <c r="BJ62" s="44">
        <f t="shared" si="148"/>
        <v>-8488</v>
      </c>
      <c r="BK62" s="44">
        <f t="shared" si="148"/>
        <v>-4245</v>
      </c>
      <c r="BL62" s="248">
        <f t="shared" si="148"/>
        <v>-5608</v>
      </c>
      <c r="BM62" s="248">
        <f t="shared" si="148"/>
        <v>-9264</v>
      </c>
      <c r="BN62" s="248">
        <f t="shared" si="148"/>
        <v>-7448</v>
      </c>
      <c r="BO62" s="274">
        <f t="shared" si="148"/>
        <v>-9081</v>
      </c>
      <c r="BP62" s="274">
        <f t="shared" si="148"/>
        <v>-11261</v>
      </c>
      <c r="BQ62" s="274">
        <f t="shared" si="149"/>
        <v>-13802</v>
      </c>
      <c r="BR62" s="274">
        <f t="shared" si="149"/>
        <v>-14793</v>
      </c>
      <c r="BS62" s="274">
        <f t="shared" si="149"/>
        <v>-14837</v>
      </c>
      <c r="BT62" s="274">
        <f t="shared" si="149"/>
        <v>-13469</v>
      </c>
      <c r="BU62" s="274">
        <f t="shared" si="149"/>
        <v>-3343</v>
      </c>
      <c r="BV62" s="274">
        <f t="shared" si="149"/>
        <v>-993</v>
      </c>
      <c r="BW62" s="274">
        <f t="shared" si="149"/>
        <v>-978</v>
      </c>
      <c r="BX62" s="274">
        <f t="shared" si="149"/>
        <v>0</v>
      </c>
      <c r="BY62" s="274">
        <f t="shared" si="149"/>
        <v>0</v>
      </c>
      <c r="BZ62" s="274">
        <f t="shared" si="149"/>
        <v>0</v>
      </c>
      <c r="CA62" s="274">
        <f t="shared" si="149"/>
        <v>4391</v>
      </c>
      <c r="CB62" s="274">
        <f t="shared" si="149"/>
        <v>30</v>
      </c>
      <c r="CC62" s="274">
        <f t="shared" si="149"/>
        <v>45</v>
      </c>
      <c r="CD62" s="274">
        <f t="shared" si="149"/>
        <v>619</v>
      </c>
      <c r="CE62" s="351"/>
      <c r="CF62" s="64">
        <f>IF(ISERROR(GETPIVOTDATA("VALUE",'CSS WK pvt'!$I$2,"DT_FILE",CF$8,"CD_CO",CF$6,"TRIM_CAT",TRIM(B62),"TRIM_LINE",A58))=TRUE,0,GETPIVOTDATA("VALUE",'CSS WK pvt'!$I$2,"DT_FILE",CF$8,"CD_CO",CF$6,"TRIM_CAT",TRIM(B62),"TRIM_LINE",A58))</f>
        <v>941</v>
      </c>
    </row>
    <row r="63" spans="1:84" s="38" customFormat="1" x14ac:dyDescent="0.3">
      <c r="A63" s="147"/>
      <c r="B63" s="39" t="s">
        <v>41</v>
      </c>
      <c r="C63" s="40"/>
      <c r="D63" s="41"/>
      <c r="E63" s="41"/>
      <c r="F63" s="41"/>
      <c r="G63" s="41"/>
      <c r="H63" s="41"/>
      <c r="I63" s="41"/>
      <c r="J63" s="41"/>
      <c r="K63" s="41"/>
      <c r="L63" s="42"/>
      <c r="M63" s="41"/>
      <c r="N63" s="41"/>
      <c r="O63" s="41"/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205">
        <v>0</v>
      </c>
      <c r="V63" s="205">
        <v>0</v>
      </c>
      <c r="W63" s="205">
        <v>0</v>
      </c>
      <c r="X63" s="42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212</v>
      </c>
      <c r="AH63" s="205">
        <v>21332</v>
      </c>
      <c r="AI63" s="205">
        <v>9671</v>
      </c>
      <c r="AJ63" s="42">
        <v>421</v>
      </c>
      <c r="AK63" s="298">
        <v>3856</v>
      </c>
      <c r="AL63" s="298">
        <v>5742</v>
      </c>
      <c r="AM63" s="298">
        <v>7554</v>
      </c>
      <c r="AN63" s="298">
        <v>8537</v>
      </c>
      <c r="AO63" s="298">
        <v>17938</v>
      </c>
      <c r="AP63" s="298">
        <v>6306</v>
      </c>
      <c r="AQ63" s="64">
        <v>476</v>
      </c>
      <c r="AR63" s="298">
        <v>86</v>
      </c>
      <c r="AS63" s="298">
        <v>307</v>
      </c>
      <c r="AT63" s="298">
        <v>88</v>
      </c>
      <c r="AU63" s="298">
        <v>89</v>
      </c>
      <c r="AV63" s="315">
        <v>0</v>
      </c>
      <c r="AW63" s="43">
        <f t="shared" si="147"/>
        <v>0</v>
      </c>
      <c r="AX63" s="44">
        <f t="shared" si="147"/>
        <v>0</v>
      </c>
      <c r="AY63" s="44">
        <f t="shared" si="147"/>
        <v>0</v>
      </c>
      <c r="AZ63" s="44">
        <f t="shared" si="147"/>
        <v>0</v>
      </c>
      <c r="BA63" s="44">
        <f t="shared" si="147"/>
        <v>0</v>
      </c>
      <c r="BB63" s="44">
        <f t="shared" si="147"/>
        <v>0</v>
      </c>
      <c r="BC63" s="44">
        <f t="shared" si="147"/>
        <v>0</v>
      </c>
      <c r="BD63" s="44">
        <f t="shared" si="147"/>
        <v>0</v>
      </c>
      <c r="BE63" s="44">
        <f t="shared" si="147"/>
        <v>0</v>
      </c>
      <c r="BF63" s="44">
        <f t="shared" si="147"/>
        <v>0</v>
      </c>
      <c r="BG63" s="44">
        <f t="shared" si="148"/>
        <v>0</v>
      </c>
      <c r="BH63" s="44">
        <f t="shared" si="148"/>
        <v>0</v>
      </c>
      <c r="BI63" s="44">
        <f t="shared" si="148"/>
        <v>0</v>
      </c>
      <c r="BJ63" s="44">
        <f t="shared" si="148"/>
        <v>0</v>
      </c>
      <c r="BK63" s="44">
        <f t="shared" si="148"/>
        <v>0</v>
      </c>
      <c r="BL63" s="248">
        <f t="shared" si="148"/>
        <v>0</v>
      </c>
      <c r="BM63" s="248">
        <f t="shared" si="148"/>
        <v>0</v>
      </c>
      <c r="BN63" s="248">
        <f t="shared" si="148"/>
        <v>0</v>
      </c>
      <c r="BO63" s="274">
        <f t="shared" si="148"/>
        <v>212</v>
      </c>
      <c r="BP63" s="274">
        <f t="shared" si="148"/>
        <v>21332</v>
      </c>
      <c r="BQ63" s="274">
        <f t="shared" si="149"/>
        <v>9671</v>
      </c>
      <c r="BR63" s="274">
        <f t="shared" si="149"/>
        <v>421</v>
      </c>
      <c r="BS63" s="274">
        <f t="shared" si="149"/>
        <v>3856</v>
      </c>
      <c r="BT63" s="274">
        <f t="shared" si="149"/>
        <v>5742</v>
      </c>
      <c r="BU63" s="274">
        <f t="shared" si="149"/>
        <v>7554</v>
      </c>
      <c r="BV63" s="274">
        <f t="shared" si="149"/>
        <v>8537</v>
      </c>
      <c r="BW63" s="274">
        <f t="shared" si="149"/>
        <v>17938</v>
      </c>
      <c r="BX63" s="274">
        <f t="shared" si="149"/>
        <v>6306</v>
      </c>
      <c r="BY63" s="274">
        <f t="shared" si="149"/>
        <v>476</v>
      </c>
      <c r="BZ63" s="274">
        <f t="shared" si="149"/>
        <v>86</v>
      </c>
      <c r="CA63" s="274">
        <f t="shared" si="149"/>
        <v>95</v>
      </c>
      <c r="CB63" s="274">
        <f t="shared" si="149"/>
        <v>-21244</v>
      </c>
      <c r="CC63" s="274">
        <f t="shared" si="149"/>
        <v>-9582</v>
      </c>
      <c r="CD63" s="274">
        <f t="shared" si="149"/>
        <v>-421</v>
      </c>
      <c r="CE63" s="351"/>
      <c r="CF63" s="64">
        <f>IF(ISERROR(GETPIVOTDATA("VALUE",'CSS WK pvt'!$I$2,"DT_FILE",CF$8,"CD_CO",CF$6,"TRIM_CAT",TRIM(B63),"TRIM_LINE",A58))=TRUE,0,GETPIVOTDATA("VALUE",'CSS WK pvt'!$I$2,"DT_FILE",CF$8,"CD_CO",CF$6,"TRIM_CAT",TRIM(B63),"TRIM_LINE",A58))</f>
        <v>0</v>
      </c>
    </row>
    <row r="64" spans="1:84" s="131" customFormat="1" x14ac:dyDescent="0.3">
      <c r="A64" s="148"/>
      <c r="B64" s="39" t="s">
        <v>42</v>
      </c>
      <c r="C64" s="141">
        <f t="shared" ref="C64:Q64" si="150">SUM(C59:C63)</f>
        <v>295759.62</v>
      </c>
      <c r="D64" s="142">
        <f t="shared" si="150"/>
        <v>314561.91999999998</v>
      </c>
      <c r="E64" s="142">
        <f t="shared" si="150"/>
        <v>331115.20999999996</v>
      </c>
      <c r="F64" s="142">
        <f t="shared" si="150"/>
        <v>327583.40000000002</v>
      </c>
      <c r="G64" s="142">
        <f t="shared" si="150"/>
        <v>336588.27</v>
      </c>
      <c r="H64" s="142">
        <f t="shared" si="150"/>
        <v>311218.7</v>
      </c>
      <c r="I64" s="142">
        <f t="shared" si="150"/>
        <v>311601.70999999996</v>
      </c>
      <c r="J64" s="142">
        <f t="shared" si="150"/>
        <v>322677.63</v>
      </c>
      <c r="K64" s="142">
        <f t="shared" si="150"/>
        <v>347190.84</v>
      </c>
      <c r="L64" s="143">
        <f t="shared" si="150"/>
        <v>362154.71</v>
      </c>
      <c r="M64" s="142">
        <f t="shared" si="150"/>
        <v>382136.92999999993</v>
      </c>
      <c r="N64" s="142">
        <f t="shared" si="150"/>
        <v>361295.79000000004</v>
      </c>
      <c r="O64" s="142">
        <f t="shared" si="150"/>
        <v>406217.32000000007</v>
      </c>
      <c r="P64" s="142">
        <f t="shared" si="150"/>
        <v>490615</v>
      </c>
      <c r="Q64" s="142">
        <f t="shared" si="150"/>
        <v>570082</v>
      </c>
      <c r="R64" s="142">
        <v>643929</v>
      </c>
      <c r="S64" s="142">
        <v>713107</v>
      </c>
      <c r="T64" s="142">
        <v>701307</v>
      </c>
      <c r="U64" s="206">
        <v>734512</v>
      </c>
      <c r="V64" s="206">
        <v>725834</v>
      </c>
      <c r="W64" s="206">
        <f>SUM(W59+W60+W61+W62+W63)</f>
        <v>811424</v>
      </c>
      <c r="X64" s="143">
        <f>SUM(X59+X60+X61+X62+X63)</f>
        <v>883510</v>
      </c>
      <c r="Y64" s="206">
        <v>913790</v>
      </c>
      <c r="Z64" s="206">
        <v>908211</v>
      </c>
      <c r="AA64" s="206">
        <v>940990</v>
      </c>
      <c r="AB64" s="206">
        <v>928987</v>
      </c>
      <c r="AC64" s="206">
        <v>953716</v>
      </c>
      <c r="AD64" s="206">
        <v>956374</v>
      </c>
      <c r="AE64" s="206">
        <v>925910</v>
      </c>
      <c r="AF64" s="206">
        <v>804766</v>
      </c>
      <c r="AG64" s="206">
        <v>704759</v>
      </c>
      <c r="AH64" s="206">
        <v>707296</v>
      </c>
      <c r="AI64" s="206">
        <v>720632</v>
      </c>
      <c r="AJ64" s="143">
        <v>674400</v>
      </c>
      <c r="AK64" s="299">
        <v>697087</v>
      </c>
      <c r="AL64" s="299">
        <v>671209</v>
      </c>
      <c r="AM64" s="299">
        <v>685378</v>
      </c>
      <c r="AN64" s="299">
        <v>662028</v>
      </c>
      <c r="AO64" s="299">
        <v>679695</v>
      </c>
      <c r="AP64" s="299">
        <v>632174</v>
      </c>
      <c r="AQ64" s="45">
        <v>555930</v>
      </c>
      <c r="AR64" s="299">
        <v>543029</v>
      </c>
      <c r="AS64" s="299">
        <v>530373</v>
      </c>
      <c r="AT64" s="299">
        <v>526593</v>
      </c>
      <c r="AU64" s="299">
        <v>528629</v>
      </c>
      <c r="AV64" s="316">
        <v>533854</v>
      </c>
      <c r="AW64" s="45">
        <f t="shared" ref="AW64:BA64" si="151">SUM(AW59:AW63)</f>
        <v>110457.70000000001</v>
      </c>
      <c r="AX64" s="144">
        <f t="shared" si="151"/>
        <v>176053.08000000002</v>
      </c>
      <c r="AY64" s="144">
        <f t="shared" si="151"/>
        <v>238966.79</v>
      </c>
      <c r="AZ64" s="144">
        <f t="shared" si="151"/>
        <v>316345.59999999998</v>
      </c>
      <c r="BA64" s="144">
        <f t="shared" si="151"/>
        <v>376518.73</v>
      </c>
      <c r="BB64" s="144">
        <f t="shared" ref="BB64:BJ64" si="152">SUM(BB59:BB63)</f>
        <v>390088.30000000005</v>
      </c>
      <c r="BC64" s="144">
        <f t="shared" si="152"/>
        <v>422910.29000000004</v>
      </c>
      <c r="BD64" s="144">
        <f t="shared" si="152"/>
        <v>403156.37</v>
      </c>
      <c r="BE64" s="144">
        <f t="shared" si="152"/>
        <v>464233.16</v>
      </c>
      <c r="BF64" s="144">
        <f t="shared" si="152"/>
        <v>521355.29</v>
      </c>
      <c r="BG64" s="144">
        <f t="shared" si="152"/>
        <v>531653.07000000007</v>
      </c>
      <c r="BH64" s="144">
        <f t="shared" si="152"/>
        <v>546915.21</v>
      </c>
      <c r="BI64" s="144">
        <f t="shared" si="152"/>
        <v>534772.68000000005</v>
      </c>
      <c r="BJ64" s="144">
        <f t="shared" si="152"/>
        <v>438372</v>
      </c>
      <c r="BK64" s="144">
        <f t="shared" ref="BK64:BL64" si="153">SUM(BK59:BK63)</f>
        <v>383634</v>
      </c>
      <c r="BL64" s="249">
        <f t="shared" si="153"/>
        <v>312445</v>
      </c>
      <c r="BM64" s="249">
        <f t="shared" ref="BM64" si="154">SUM(BM59:BM63)</f>
        <v>212803</v>
      </c>
      <c r="BN64" s="249">
        <f t="shared" ref="BN64:BO64" si="155">SUM(BN59:BN63)</f>
        <v>103459</v>
      </c>
      <c r="BO64" s="275">
        <f t="shared" si="155"/>
        <v>-29753</v>
      </c>
      <c r="BP64" s="275">
        <f t="shared" ref="BP64:BQ64" si="156">SUM(BP59:BP63)</f>
        <v>-18538</v>
      </c>
      <c r="BQ64" s="275">
        <f t="shared" si="156"/>
        <v>-90792</v>
      </c>
      <c r="BR64" s="275">
        <f t="shared" ref="BR64:BS64" si="157">SUM(BR59:BR63)</f>
        <v>-209110</v>
      </c>
      <c r="BS64" s="275">
        <f t="shared" si="157"/>
        <v>-216703</v>
      </c>
      <c r="BT64" s="275">
        <f t="shared" ref="BT64" si="158">SUM(BT59:BT63)</f>
        <v>-237002</v>
      </c>
      <c r="BU64" s="275">
        <f t="shared" ref="BU64" si="159">SUM(BU59:BU63)</f>
        <v>-255612</v>
      </c>
      <c r="BV64" s="275">
        <f t="shared" ref="BV64" si="160">SUM(BV59:BV63)</f>
        <v>-266959</v>
      </c>
      <c r="BW64" s="275">
        <f t="shared" ref="BW64" si="161">SUM(BW59:BW63)</f>
        <v>-274021</v>
      </c>
      <c r="BX64" s="275">
        <f t="shared" ref="BX64" si="162">SUM(BX59:BX63)</f>
        <v>-324200</v>
      </c>
      <c r="BY64" s="275">
        <f t="shared" ref="BY64" si="163">SUM(BY59:BY63)</f>
        <v>-369980</v>
      </c>
      <c r="BZ64" s="275">
        <f t="shared" ref="BZ64" si="164">SUM(BZ59:BZ63)</f>
        <v>-261737</v>
      </c>
      <c r="CA64" s="275">
        <f t="shared" ref="CA64" si="165">SUM(CA59:CA63)</f>
        <v>-174386</v>
      </c>
      <c r="CB64" s="275">
        <f t="shared" ref="CB64:CD64" si="166">SUM(CB59:CB63)</f>
        <v>-180703</v>
      </c>
      <c r="CC64" s="275">
        <f t="shared" ref="CC64:CD64" si="167">SUM(CC59:CC63)</f>
        <v>-192003</v>
      </c>
      <c r="CD64" s="275">
        <f t="shared" si="167"/>
        <v>-140546</v>
      </c>
      <c r="CE64" s="352"/>
      <c r="CF64" s="45">
        <f>SUM(CF59:CF63)</f>
        <v>533854</v>
      </c>
    </row>
    <row r="65" spans="1:84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351"/>
      <c r="CF65" s="50"/>
    </row>
    <row r="66" spans="1:84" s="38" customFormat="1" x14ac:dyDescent="0.3">
      <c r="A66" s="147"/>
      <c r="B66" s="39" t="s">
        <v>37</v>
      </c>
      <c r="C66" s="40">
        <v>493022.56</v>
      </c>
      <c r="D66" s="41">
        <v>517321.32</v>
      </c>
      <c r="E66" s="41">
        <v>525402.15</v>
      </c>
      <c r="F66" s="41">
        <v>448898.43</v>
      </c>
      <c r="G66" s="41">
        <v>480194.19</v>
      </c>
      <c r="H66" s="41">
        <v>435941.36</v>
      </c>
      <c r="I66" s="41">
        <v>527229.75</v>
      </c>
      <c r="J66" s="41">
        <v>540075.62</v>
      </c>
      <c r="K66" s="41">
        <v>542723.25</v>
      </c>
      <c r="L66" s="42">
        <v>548230.72</v>
      </c>
      <c r="M66" s="41">
        <v>600662.03</v>
      </c>
      <c r="N66" s="41">
        <v>583571.18000000005</v>
      </c>
      <c r="O66" s="41">
        <v>687751.7</v>
      </c>
      <c r="P66" s="41">
        <v>832996</v>
      </c>
      <c r="Q66" s="41">
        <v>877252</v>
      </c>
      <c r="R66" s="41">
        <v>903308</v>
      </c>
      <c r="S66" s="41">
        <v>959971</v>
      </c>
      <c r="T66" s="41">
        <v>951128</v>
      </c>
      <c r="U66" s="205">
        <v>1120391</v>
      </c>
      <c r="V66" s="205">
        <v>1163640</v>
      </c>
      <c r="W66" s="205">
        <v>1192277</v>
      </c>
      <c r="X66" s="42">
        <v>1145245</v>
      </c>
      <c r="Y66" s="205">
        <v>1168981</v>
      </c>
      <c r="Z66" s="205">
        <v>1218467</v>
      </c>
      <c r="AA66" s="205">
        <v>1251462</v>
      </c>
      <c r="AB66" s="205">
        <v>1241159</v>
      </c>
      <c r="AC66" s="205">
        <v>1174064</v>
      </c>
      <c r="AD66" s="205">
        <v>1110130</v>
      </c>
      <c r="AE66" s="205">
        <v>1113894</v>
      </c>
      <c r="AF66" s="205">
        <v>976871</v>
      </c>
      <c r="AG66" s="205">
        <v>959021</v>
      </c>
      <c r="AH66" s="205">
        <v>1004098</v>
      </c>
      <c r="AI66" s="205">
        <v>962825</v>
      </c>
      <c r="AJ66" s="42">
        <v>859087</v>
      </c>
      <c r="AK66" s="298">
        <v>909084</v>
      </c>
      <c r="AL66" s="298">
        <v>884473</v>
      </c>
      <c r="AM66" s="298">
        <v>945007</v>
      </c>
      <c r="AN66" s="298">
        <v>866030</v>
      </c>
      <c r="AO66" s="298">
        <v>829401</v>
      </c>
      <c r="AP66" s="298">
        <v>764934</v>
      </c>
      <c r="AQ66" s="64">
        <v>757081</v>
      </c>
      <c r="AR66" s="298">
        <v>729227</v>
      </c>
      <c r="AS66" s="298">
        <v>805057</v>
      </c>
      <c r="AT66" s="298">
        <v>828351</v>
      </c>
      <c r="AU66" s="298">
        <v>759035</v>
      </c>
      <c r="AV66" s="315">
        <v>742761</v>
      </c>
      <c r="AW66" s="43">
        <f t="shared" ref="AW66:BF70" si="168">O66-C66</f>
        <v>194729.13999999996</v>
      </c>
      <c r="AX66" s="44">
        <f t="shared" si="168"/>
        <v>315674.68</v>
      </c>
      <c r="AY66" s="44">
        <f t="shared" si="168"/>
        <v>351849.85</v>
      </c>
      <c r="AZ66" s="44">
        <f t="shared" si="168"/>
        <v>454409.57</v>
      </c>
      <c r="BA66" s="44">
        <f t="shared" si="168"/>
        <v>479776.81</v>
      </c>
      <c r="BB66" s="44">
        <f t="shared" si="168"/>
        <v>515186.64</v>
      </c>
      <c r="BC66" s="44">
        <f t="shared" si="168"/>
        <v>593161.25</v>
      </c>
      <c r="BD66" s="44">
        <f t="shared" si="168"/>
        <v>623564.38</v>
      </c>
      <c r="BE66" s="44">
        <f t="shared" si="168"/>
        <v>649553.75</v>
      </c>
      <c r="BF66" s="44">
        <f t="shared" si="168"/>
        <v>597014.28</v>
      </c>
      <c r="BG66" s="44">
        <f t="shared" ref="BG66:BP70" si="169">Y66-M66</f>
        <v>568318.97</v>
      </c>
      <c r="BH66" s="44">
        <f t="shared" si="169"/>
        <v>634895.81999999995</v>
      </c>
      <c r="BI66" s="44">
        <f t="shared" si="169"/>
        <v>563710.30000000005</v>
      </c>
      <c r="BJ66" s="44">
        <f t="shared" si="169"/>
        <v>408163</v>
      </c>
      <c r="BK66" s="44">
        <f t="shared" si="169"/>
        <v>296812</v>
      </c>
      <c r="BL66" s="248">
        <f t="shared" si="169"/>
        <v>206822</v>
      </c>
      <c r="BM66" s="248">
        <f t="shared" si="169"/>
        <v>153923</v>
      </c>
      <c r="BN66" s="248">
        <f t="shared" si="169"/>
        <v>25743</v>
      </c>
      <c r="BO66" s="274">
        <f t="shared" si="169"/>
        <v>-161370</v>
      </c>
      <c r="BP66" s="274">
        <f t="shared" si="169"/>
        <v>-159542</v>
      </c>
      <c r="BQ66" s="274">
        <f t="shared" ref="BQ66:CD70" si="170">AI66-W66</f>
        <v>-229452</v>
      </c>
      <c r="BR66" s="274">
        <f t="shared" si="170"/>
        <v>-286158</v>
      </c>
      <c r="BS66" s="274">
        <f t="shared" si="170"/>
        <v>-259897</v>
      </c>
      <c r="BT66" s="274">
        <f t="shared" si="170"/>
        <v>-333994</v>
      </c>
      <c r="BU66" s="274">
        <f t="shared" si="170"/>
        <v>-306455</v>
      </c>
      <c r="BV66" s="274">
        <f t="shared" si="170"/>
        <v>-375129</v>
      </c>
      <c r="BW66" s="274">
        <f t="shared" si="170"/>
        <v>-344663</v>
      </c>
      <c r="BX66" s="274">
        <f t="shared" si="170"/>
        <v>-345196</v>
      </c>
      <c r="BY66" s="274">
        <f t="shared" si="170"/>
        <v>-356813</v>
      </c>
      <c r="BZ66" s="274">
        <f t="shared" si="170"/>
        <v>-247644</v>
      </c>
      <c r="CA66" s="274">
        <f t="shared" si="170"/>
        <v>-153964</v>
      </c>
      <c r="CB66" s="274">
        <f t="shared" si="170"/>
        <v>-175747</v>
      </c>
      <c r="CC66" s="274">
        <f t="shared" si="170"/>
        <v>-203790</v>
      </c>
      <c r="CD66" s="274">
        <f t="shared" si="170"/>
        <v>-116326</v>
      </c>
      <c r="CE66" s="351"/>
      <c r="CF66" s="64">
        <f>IF(ISERROR(GETPIVOTDATA("VALUE",'CSS WK pvt'!$I$2,"DT_FILE",CF$8,"CD_CO",CF$6,"TRIM_CAT",TRIM(B66),"TRIM_LINE",A65))=TRUE,0,GETPIVOTDATA("VALUE",'CSS WK pvt'!$I$2,"DT_FILE",CF$8,"CD_CO",CF$6,"TRIM_CAT",TRIM(B66),"TRIM_LINE",A65))</f>
        <v>742761</v>
      </c>
    </row>
    <row r="67" spans="1:84" s="38" customFormat="1" x14ac:dyDescent="0.3">
      <c r="A67" s="147"/>
      <c r="B67" s="39" t="s">
        <v>38</v>
      </c>
      <c r="C67" s="40">
        <v>72384.009999999995</v>
      </c>
      <c r="D67" s="41">
        <v>71025.97</v>
      </c>
      <c r="E67" s="41">
        <v>71888.23</v>
      </c>
      <c r="F67" s="41">
        <v>68120.87</v>
      </c>
      <c r="G67" s="41">
        <v>67227.91</v>
      </c>
      <c r="H67" s="41">
        <v>66591.66</v>
      </c>
      <c r="I67" s="41">
        <v>65653.649999999994</v>
      </c>
      <c r="J67" s="41">
        <v>63542.47</v>
      </c>
      <c r="K67" s="41">
        <v>62782.6</v>
      </c>
      <c r="L67" s="42">
        <v>63923.67</v>
      </c>
      <c r="M67" s="41">
        <v>64588.61</v>
      </c>
      <c r="N67" s="41">
        <v>64731.86</v>
      </c>
      <c r="O67" s="41">
        <v>68576.92</v>
      </c>
      <c r="P67" s="41">
        <v>71717</v>
      </c>
      <c r="Q67" s="41">
        <v>77183</v>
      </c>
      <c r="R67" s="41">
        <v>79439</v>
      </c>
      <c r="S67" s="41">
        <v>89023</v>
      </c>
      <c r="T67" s="41">
        <v>87490</v>
      </c>
      <c r="U67" s="205">
        <v>80253</v>
      </c>
      <c r="V67" s="205">
        <v>64166</v>
      </c>
      <c r="W67" s="205">
        <v>66787</v>
      </c>
      <c r="X67" s="42">
        <v>76869</v>
      </c>
      <c r="Y67" s="205">
        <v>72574</v>
      </c>
      <c r="Z67" s="205">
        <v>89075</v>
      </c>
      <c r="AA67" s="205">
        <v>101638</v>
      </c>
      <c r="AB67" s="205">
        <v>124577</v>
      </c>
      <c r="AC67" s="205">
        <v>124812</v>
      </c>
      <c r="AD67" s="205">
        <v>125060</v>
      </c>
      <c r="AE67" s="205">
        <v>108248</v>
      </c>
      <c r="AF67" s="205">
        <v>123906</v>
      </c>
      <c r="AG67" s="205">
        <v>111533</v>
      </c>
      <c r="AH67" s="205">
        <v>94818</v>
      </c>
      <c r="AI67" s="205">
        <v>80510</v>
      </c>
      <c r="AJ67" s="42">
        <v>108328</v>
      </c>
      <c r="AK67" s="298">
        <v>107243</v>
      </c>
      <c r="AL67" s="298">
        <v>101675</v>
      </c>
      <c r="AM67" s="298">
        <v>98117</v>
      </c>
      <c r="AN67" s="298">
        <v>99414</v>
      </c>
      <c r="AO67" s="298">
        <v>105663</v>
      </c>
      <c r="AP67" s="298">
        <v>104586</v>
      </c>
      <c r="AQ67" s="64">
        <v>86254</v>
      </c>
      <c r="AR67" s="298">
        <v>54046</v>
      </c>
      <c r="AS67" s="298">
        <v>73087</v>
      </c>
      <c r="AT67" s="298">
        <v>52720</v>
      </c>
      <c r="AU67" s="298">
        <v>50151</v>
      </c>
      <c r="AV67" s="315">
        <v>42391</v>
      </c>
      <c r="AW67" s="43">
        <f t="shared" si="168"/>
        <v>-3807.0899999999965</v>
      </c>
      <c r="AX67" s="44">
        <f t="shared" si="168"/>
        <v>691.02999999999884</v>
      </c>
      <c r="AY67" s="44">
        <f t="shared" si="168"/>
        <v>5294.7700000000041</v>
      </c>
      <c r="AZ67" s="44">
        <f t="shared" si="168"/>
        <v>11318.130000000005</v>
      </c>
      <c r="BA67" s="44">
        <f t="shared" si="168"/>
        <v>21795.089999999997</v>
      </c>
      <c r="BB67" s="44">
        <f t="shared" si="168"/>
        <v>20898.339999999997</v>
      </c>
      <c r="BC67" s="44">
        <f t="shared" si="168"/>
        <v>14599.350000000006</v>
      </c>
      <c r="BD67" s="44">
        <f t="shared" si="168"/>
        <v>623.52999999999884</v>
      </c>
      <c r="BE67" s="44">
        <f t="shared" si="168"/>
        <v>4004.4000000000015</v>
      </c>
      <c r="BF67" s="44">
        <f t="shared" si="168"/>
        <v>12945.330000000002</v>
      </c>
      <c r="BG67" s="44">
        <f t="shared" si="169"/>
        <v>7985.3899999999994</v>
      </c>
      <c r="BH67" s="44">
        <f t="shared" si="169"/>
        <v>24343.14</v>
      </c>
      <c r="BI67" s="44">
        <f t="shared" si="169"/>
        <v>33061.08</v>
      </c>
      <c r="BJ67" s="44">
        <f t="shared" si="169"/>
        <v>52860</v>
      </c>
      <c r="BK67" s="44">
        <f t="shared" si="169"/>
        <v>47629</v>
      </c>
      <c r="BL67" s="248">
        <f t="shared" si="169"/>
        <v>45621</v>
      </c>
      <c r="BM67" s="248">
        <f t="shared" si="169"/>
        <v>19225</v>
      </c>
      <c r="BN67" s="248">
        <f t="shared" si="169"/>
        <v>36416</v>
      </c>
      <c r="BO67" s="274">
        <f t="shared" si="169"/>
        <v>31280</v>
      </c>
      <c r="BP67" s="274">
        <f t="shared" si="169"/>
        <v>30652</v>
      </c>
      <c r="BQ67" s="274">
        <f t="shared" si="170"/>
        <v>13723</v>
      </c>
      <c r="BR67" s="274">
        <f t="shared" si="170"/>
        <v>31459</v>
      </c>
      <c r="BS67" s="274">
        <f t="shared" si="170"/>
        <v>34669</v>
      </c>
      <c r="BT67" s="274">
        <f t="shared" si="170"/>
        <v>12600</v>
      </c>
      <c r="BU67" s="274">
        <f t="shared" si="170"/>
        <v>-3521</v>
      </c>
      <c r="BV67" s="274">
        <f t="shared" si="170"/>
        <v>-25163</v>
      </c>
      <c r="BW67" s="274">
        <f t="shared" si="170"/>
        <v>-19149</v>
      </c>
      <c r="BX67" s="274">
        <f t="shared" si="170"/>
        <v>-20474</v>
      </c>
      <c r="BY67" s="274">
        <f t="shared" si="170"/>
        <v>-21994</v>
      </c>
      <c r="BZ67" s="274">
        <f t="shared" si="170"/>
        <v>-69860</v>
      </c>
      <c r="CA67" s="274">
        <f t="shared" si="170"/>
        <v>-38446</v>
      </c>
      <c r="CB67" s="274">
        <f t="shared" si="170"/>
        <v>-42098</v>
      </c>
      <c r="CC67" s="274">
        <f t="shared" si="170"/>
        <v>-30359</v>
      </c>
      <c r="CD67" s="274">
        <f t="shared" si="170"/>
        <v>-65937</v>
      </c>
      <c r="CE67" s="351"/>
      <c r="CF67" s="64">
        <f>IF(ISERROR(GETPIVOTDATA("VALUE",'CSS WK pvt'!$I$2,"DT_FILE",CF$8,"CD_CO",CF$6,"TRIM_CAT",TRIM(B67),"TRIM_LINE",A65))=TRUE,0,GETPIVOTDATA("VALUE",'CSS WK pvt'!$I$2,"DT_FILE",CF$8,"CD_CO",CF$6,"TRIM_CAT",TRIM(B67),"TRIM_LINE",A65))</f>
        <v>42391</v>
      </c>
    </row>
    <row r="68" spans="1:84" s="38" customFormat="1" x14ac:dyDescent="0.3">
      <c r="A68" s="147"/>
      <c r="B68" s="39" t="s">
        <v>39</v>
      </c>
      <c r="C68" s="40">
        <v>56640.61</v>
      </c>
      <c r="D68" s="41">
        <v>45022.16</v>
      </c>
      <c r="E68" s="41">
        <v>48375.48</v>
      </c>
      <c r="F68" s="41">
        <v>35837.57</v>
      </c>
      <c r="G68" s="41">
        <v>31496.18</v>
      </c>
      <c r="H68" s="41">
        <v>33560.480000000003</v>
      </c>
      <c r="I68" s="41">
        <v>54668.27</v>
      </c>
      <c r="J68" s="41">
        <v>77119.41</v>
      </c>
      <c r="K68" s="41">
        <v>87931.46</v>
      </c>
      <c r="L68" s="42">
        <v>67644.87</v>
      </c>
      <c r="M68" s="41">
        <v>67731.509999999995</v>
      </c>
      <c r="N68" s="41">
        <v>64818.55</v>
      </c>
      <c r="O68" s="41">
        <v>60024.37</v>
      </c>
      <c r="P68" s="41">
        <v>131479</v>
      </c>
      <c r="Q68" s="41">
        <v>116493</v>
      </c>
      <c r="R68" s="41">
        <v>87838</v>
      </c>
      <c r="S68" s="41">
        <v>140632</v>
      </c>
      <c r="T68" s="41">
        <v>86907</v>
      </c>
      <c r="U68" s="205">
        <v>93820</v>
      </c>
      <c r="V68" s="205">
        <v>103513</v>
      </c>
      <c r="W68" s="205">
        <v>121849</v>
      </c>
      <c r="X68" s="42">
        <v>95086</v>
      </c>
      <c r="Y68" s="205">
        <v>91945</v>
      </c>
      <c r="Z68" s="205">
        <v>114423</v>
      </c>
      <c r="AA68" s="205">
        <v>82421</v>
      </c>
      <c r="AB68" s="205">
        <v>82534</v>
      </c>
      <c r="AC68" s="205">
        <v>60844</v>
      </c>
      <c r="AD68" s="205">
        <v>76339</v>
      </c>
      <c r="AE68" s="205">
        <v>74374</v>
      </c>
      <c r="AF68" s="205">
        <v>72563</v>
      </c>
      <c r="AG68" s="205">
        <v>70093</v>
      </c>
      <c r="AH68" s="205">
        <v>147717</v>
      </c>
      <c r="AI68" s="205">
        <v>130772</v>
      </c>
      <c r="AJ68" s="42">
        <v>81202</v>
      </c>
      <c r="AK68" s="298">
        <v>121529</v>
      </c>
      <c r="AL68" s="298">
        <v>91024</v>
      </c>
      <c r="AM68" s="298">
        <v>85559</v>
      </c>
      <c r="AN68" s="298">
        <v>62140</v>
      </c>
      <c r="AO68" s="298">
        <v>72553</v>
      </c>
      <c r="AP68" s="298">
        <v>75875</v>
      </c>
      <c r="AQ68" s="64">
        <v>101447</v>
      </c>
      <c r="AR68" s="298">
        <v>41930</v>
      </c>
      <c r="AS68" s="298">
        <v>63332</v>
      </c>
      <c r="AT68" s="298">
        <v>73723</v>
      </c>
      <c r="AU68" s="298">
        <v>96475</v>
      </c>
      <c r="AV68" s="315">
        <v>71135</v>
      </c>
      <c r="AW68" s="43">
        <f t="shared" si="168"/>
        <v>3383.760000000002</v>
      </c>
      <c r="AX68" s="44">
        <f t="shared" si="168"/>
        <v>86456.84</v>
      </c>
      <c r="AY68" s="44">
        <f t="shared" si="168"/>
        <v>68117.51999999999</v>
      </c>
      <c r="AZ68" s="44">
        <f t="shared" si="168"/>
        <v>52000.43</v>
      </c>
      <c r="BA68" s="44">
        <f t="shared" si="168"/>
        <v>109135.82</v>
      </c>
      <c r="BB68" s="44">
        <f t="shared" si="168"/>
        <v>53346.52</v>
      </c>
      <c r="BC68" s="44">
        <f t="shared" si="168"/>
        <v>39151.730000000003</v>
      </c>
      <c r="BD68" s="44">
        <f t="shared" si="168"/>
        <v>26393.589999999997</v>
      </c>
      <c r="BE68" s="44">
        <f t="shared" si="168"/>
        <v>33917.539999999994</v>
      </c>
      <c r="BF68" s="44">
        <f t="shared" si="168"/>
        <v>27441.130000000005</v>
      </c>
      <c r="BG68" s="44">
        <f t="shared" si="169"/>
        <v>24213.490000000005</v>
      </c>
      <c r="BH68" s="44">
        <f t="shared" si="169"/>
        <v>49604.45</v>
      </c>
      <c r="BI68" s="44">
        <f t="shared" si="169"/>
        <v>22396.629999999997</v>
      </c>
      <c r="BJ68" s="44">
        <f t="shared" si="169"/>
        <v>-48945</v>
      </c>
      <c r="BK68" s="44">
        <f t="shared" si="169"/>
        <v>-55649</v>
      </c>
      <c r="BL68" s="248">
        <f t="shared" si="169"/>
        <v>-11499</v>
      </c>
      <c r="BM68" s="248">
        <f t="shared" si="169"/>
        <v>-66258</v>
      </c>
      <c r="BN68" s="248">
        <f t="shared" si="169"/>
        <v>-14344</v>
      </c>
      <c r="BO68" s="274">
        <f t="shared" si="169"/>
        <v>-23727</v>
      </c>
      <c r="BP68" s="274">
        <f t="shared" si="169"/>
        <v>44204</v>
      </c>
      <c r="BQ68" s="274">
        <f t="shared" si="170"/>
        <v>8923</v>
      </c>
      <c r="BR68" s="274">
        <f t="shared" si="170"/>
        <v>-13884</v>
      </c>
      <c r="BS68" s="274">
        <f t="shared" si="170"/>
        <v>29584</v>
      </c>
      <c r="BT68" s="274">
        <f t="shared" si="170"/>
        <v>-23399</v>
      </c>
      <c r="BU68" s="274">
        <f t="shared" si="170"/>
        <v>3138</v>
      </c>
      <c r="BV68" s="274">
        <f t="shared" si="170"/>
        <v>-20394</v>
      </c>
      <c r="BW68" s="274">
        <f t="shared" si="170"/>
        <v>11709</v>
      </c>
      <c r="BX68" s="274">
        <f t="shared" si="170"/>
        <v>-464</v>
      </c>
      <c r="BY68" s="274">
        <f t="shared" si="170"/>
        <v>27073</v>
      </c>
      <c r="BZ68" s="274">
        <f t="shared" si="170"/>
        <v>-30633</v>
      </c>
      <c r="CA68" s="274">
        <f t="shared" si="170"/>
        <v>-6761</v>
      </c>
      <c r="CB68" s="274">
        <f t="shared" si="170"/>
        <v>-73994</v>
      </c>
      <c r="CC68" s="274">
        <f t="shared" si="170"/>
        <v>-34297</v>
      </c>
      <c r="CD68" s="274">
        <f t="shared" si="170"/>
        <v>-10067</v>
      </c>
      <c r="CE68" s="351"/>
      <c r="CF68" s="64">
        <f>IF(ISERROR(GETPIVOTDATA("VALUE",'CSS WK pvt'!$I$2,"DT_FILE",CF$8,"CD_CO",CF$6,"TRIM_CAT",TRIM(B68),"TRIM_LINE",A65))=TRUE,0,GETPIVOTDATA("VALUE",'CSS WK pvt'!$I$2,"DT_FILE",CF$8,"CD_CO",CF$6,"TRIM_CAT",TRIM(B68),"TRIM_LINE",A65))</f>
        <v>71135</v>
      </c>
    </row>
    <row r="69" spans="1:84" s="38" customFormat="1" x14ac:dyDescent="0.3">
      <c r="A69" s="147"/>
      <c r="B69" s="39" t="s">
        <v>40</v>
      </c>
      <c r="C69" s="40">
        <v>26493.82</v>
      </c>
      <c r="D69" s="41">
        <v>25794.67</v>
      </c>
      <c r="E69" s="41">
        <v>14649.23</v>
      </c>
      <c r="F69" s="41">
        <v>23985.79</v>
      </c>
      <c r="G69" s="41">
        <v>24765.62</v>
      </c>
      <c r="H69" s="41">
        <v>21129.47</v>
      </c>
      <c r="I69" s="41">
        <v>23016.99</v>
      </c>
      <c r="J69" s="41">
        <v>24158.34</v>
      </c>
      <c r="K69" s="41">
        <v>76881.960000000006</v>
      </c>
      <c r="L69" s="42">
        <v>65008.76</v>
      </c>
      <c r="M69" s="41">
        <v>61369.94</v>
      </c>
      <c r="N69" s="41">
        <v>42425.29</v>
      </c>
      <c r="O69" s="41">
        <v>29857.13</v>
      </c>
      <c r="P69" s="41">
        <v>92080</v>
      </c>
      <c r="Q69" s="41">
        <v>54647</v>
      </c>
      <c r="R69" s="41">
        <v>17989</v>
      </c>
      <c r="S69" s="41">
        <v>77283</v>
      </c>
      <c r="T69" s="41">
        <v>42670</v>
      </c>
      <c r="U69" s="205">
        <v>34384</v>
      </c>
      <c r="V69" s="205">
        <v>94275</v>
      </c>
      <c r="W69" s="205">
        <v>99263</v>
      </c>
      <c r="X69" s="42">
        <v>105509</v>
      </c>
      <c r="Y69" s="205">
        <v>65555</v>
      </c>
      <c r="Z69" s="205">
        <v>27133</v>
      </c>
      <c r="AA69" s="205">
        <v>10896</v>
      </c>
      <c r="AB69" s="205">
        <v>37907</v>
      </c>
      <c r="AC69" s="205">
        <v>10045</v>
      </c>
      <c r="AD69" s="205">
        <v>46596</v>
      </c>
      <c r="AE69" s="205">
        <v>61394</v>
      </c>
      <c r="AF69" s="205">
        <v>31782</v>
      </c>
      <c r="AG69" s="205">
        <v>25861</v>
      </c>
      <c r="AH69" s="205">
        <v>138418</v>
      </c>
      <c r="AI69" s="205">
        <v>32115</v>
      </c>
      <c r="AJ69" s="42">
        <v>43743</v>
      </c>
      <c r="AK69" s="298">
        <v>76846</v>
      </c>
      <c r="AL69" s="298">
        <v>10220</v>
      </c>
      <c r="AM69" s="298">
        <v>13091</v>
      </c>
      <c r="AN69" s="298">
        <v>10137</v>
      </c>
      <c r="AO69" s="298">
        <v>9813</v>
      </c>
      <c r="AP69" s="298">
        <v>11169</v>
      </c>
      <c r="AQ69" s="64">
        <v>75043</v>
      </c>
      <c r="AR69" s="298">
        <v>13940</v>
      </c>
      <c r="AS69" s="298">
        <v>41764</v>
      </c>
      <c r="AT69" s="298">
        <v>95321</v>
      </c>
      <c r="AU69" s="298">
        <v>94487</v>
      </c>
      <c r="AV69" s="315">
        <v>83803</v>
      </c>
      <c r="AW69" s="43">
        <f t="shared" si="168"/>
        <v>3363.3100000000013</v>
      </c>
      <c r="AX69" s="44">
        <f t="shared" si="168"/>
        <v>66285.33</v>
      </c>
      <c r="AY69" s="44">
        <f t="shared" si="168"/>
        <v>39997.770000000004</v>
      </c>
      <c r="AZ69" s="44">
        <f t="shared" si="168"/>
        <v>-5996.7900000000009</v>
      </c>
      <c r="BA69" s="44">
        <f t="shared" si="168"/>
        <v>52517.380000000005</v>
      </c>
      <c r="BB69" s="44">
        <f t="shared" si="168"/>
        <v>21540.53</v>
      </c>
      <c r="BC69" s="44">
        <f t="shared" si="168"/>
        <v>11367.009999999998</v>
      </c>
      <c r="BD69" s="44">
        <f t="shared" si="168"/>
        <v>70116.66</v>
      </c>
      <c r="BE69" s="44">
        <f t="shared" si="168"/>
        <v>22381.039999999994</v>
      </c>
      <c r="BF69" s="44">
        <f t="shared" si="168"/>
        <v>40500.239999999998</v>
      </c>
      <c r="BG69" s="44">
        <f t="shared" si="169"/>
        <v>4185.0599999999977</v>
      </c>
      <c r="BH69" s="44">
        <f t="shared" si="169"/>
        <v>-15292.29</v>
      </c>
      <c r="BI69" s="44">
        <f t="shared" si="169"/>
        <v>-18961.13</v>
      </c>
      <c r="BJ69" s="44">
        <f t="shared" si="169"/>
        <v>-54173</v>
      </c>
      <c r="BK69" s="44">
        <f t="shared" si="169"/>
        <v>-44602</v>
      </c>
      <c r="BL69" s="248">
        <f t="shared" si="169"/>
        <v>28607</v>
      </c>
      <c r="BM69" s="248">
        <f t="shared" si="169"/>
        <v>-15889</v>
      </c>
      <c r="BN69" s="248">
        <f t="shared" si="169"/>
        <v>-10888</v>
      </c>
      <c r="BO69" s="274">
        <f t="shared" si="169"/>
        <v>-8523</v>
      </c>
      <c r="BP69" s="274">
        <f t="shared" si="169"/>
        <v>44143</v>
      </c>
      <c r="BQ69" s="274">
        <f t="shared" si="170"/>
        <v>-67148</v>
      </c>
      <c r="BR69" s="274">
        <f t="shared" si="170"/>
        <v>-61766</v>
      </c>
      <c r="BS69" s="274">
        <f t="shared" si="170"/>
        <v>11291</v>
      </c>
      <c r="BT69" s="274">
        <f t="shared" si="170"/>
        <v>-16913</v>
      </c>
      <c r="BU69" s="274">
        <f t="shared" si="170"/>
        <v>2195</v>
      </c>
      <c r="BV69" s="274">
        <f t="shared" si="170"/>
        <v>-27770</v>
      </c>
      <c r="BW69" s="274">
        <f t="shared" si="170"/>
        <v>-232</v>
      </c>
      <c r="BX69" s="274">
        <f t="shared" si="170"/>
        <v>-35427</v>
      </c>
      <c r="BY69" s="274">
        <f t="shared" si="170"/>
        <v>13649</v>
      </c>
      <c r="BZ69" s="274">
        <f t="shared" si="170"/>
        <v>-17842</v>
      </c>
      <c r="CA69" s="274">
        <f t="shared" si="170"/>
        <v>15903</v>
      </c>
      <c r="CB69" s="274">
        <f t="shared" si="170"/>
        <v>-43097</v>
      </c>
      <c r="CC69" s="274">
        <f t="shared" si="170"/>
        <v>62372</v>
      </c>
      <c r="CD69" s="274">
        <f t="shared" si="170"/>
        <v>40060</v>
      </c>
      <c r="CE69" s="351"/>
      <c r="CF69" s="64">
        <f>IF(ISERROR(GETPIVOTDATA("VALUE",'CSS WK pvt'!$I$2,"DT_FILE",CF$8,"CD_CO",CF$6,"TRIM_CAT",TRIM(B69),"TRIM_LINE",A65))=TRUE,0,GETPIVOTDATA("VALUE",'CSS WK pvt'!$I$2,"DT_FILE",CF$8,"CD_CO",CF$6,"TRIM_CAT",TRIM(B69),"TRIM_LINE",A65))</f>
        <v>83803</v>
      </c>
    </row>
    <row r="70" spans="1:84" s="38" customFormat="1" x14ac:dyDescent="0.3">
      <c r="A70" s="147"/>
      <c r="B70" s="39" t="s">
        <v>41</v>
      </c>
      <c r="C70" s="40">
        <v>0.79</v>
      </c>
      <c r="D70" s="41">
        <v>348.28</v>
      </c>
      <c r="E70" s="41">
        <v>0</v>
      </c>
      <c r="F70" s="41">
        <v>16546.490000000002</v>
      </c>
      <c r="G70" s="41">
        <v>24948.97</v>
      </c>
      <c r="H70" s="41">
        <v>31340.82</v>
      </c>
      <c r="I70" s="41">
        <v>275.51</v>
      </c>
      <c r="J70" s="41">
        <v>101.35</v>
      </c>
      <c r="K70" s="41">
        <v>106.05</v>
      </c>
      <c r="L70" s="42">
        <v>22714.720000000001</v>
      </c>
      <c r="M70" s="41">
        <v>0.54</v>
      </c>
      <c r="N70" s="41">
        <v>14791.05</v>
      </c>
      <c r="O70" s="41">
        <v>47564.12</v>
      </c>
      <c r="P70" s="41">
        <v>24871</v>
      </c>
      <c r="Q70" s="41">
        <v>16296</v>
      </c>
      <c r="R70" s="41">
        <v>94878</v>
      </c>
      <c r="S70" s="41">
        <v>25651</v>
      </c>
      <c r="T70" s="41">
        <v>37076</v>
      </c>
      <c r="U70" s="205">
        <v>13918</v>
      </c>
      <c r="V70" s="205">
        <v>34606</v>
      </c>
      <c r="W70" s="205">
        <v>10213</v>
      </c>
      <c r="X70" s="42">
        <v>62866</v>
      </c>
      <c r="Y70" s="205">
        <v>30</v>
      </c>
      <c r="Z70" s="205">
        <v>37396</v>
      </c>
      <c r="AA70" s="205">
        <v>11434</v>
      </c>
      <c r="AB70" s="205">
        <v>3599</v>
      </c>
      <c r="AC70" s="205">
        <v>17137</v>
      </c>
      <c r="AD70" s="205">
        <v>15977</v>
      </c>
      <c r="AE70" s="205">
        <v>20073</v>
      </c>
      <c r="AF70" s="205">
        <v>31129</v>
      </c>
      <c r="AG70" s="205">
        <v>52109</v>
      </c>
      <c r="AH70" s="205">
        <v>94277</v>
      </c>
      <c r="AI70" s="205">
        <v>77305</v>
      </c>
      <c r="AJ70" s="42">
        <v>35073</v>
      </c>
      <c r="AK70" s="298">
        <v>92159</v>
      </c>
      <c r="AL70" s="298">
        <v>63815</v>
      </c>
      <c r="AM70" s="298">
        <v>41194</v>
      </c>
      <c r="AN70" s="298">
        <v>141489</v>
      </c>
      <c r="AO70" s="298">
        <v>79270</v>
      </c>
      <c r="AP70" s="298">
        <v>71565</v>
      </c>
      <c r="AQ70" s="64">
        <v>33917</v>
      </c>
      <c r="AR70" s="298">
        <v>6709</v>
      </c>
      <c r="AS70" s="298">
        <v>96013</v>
      </c>
      <c r="AT70" s="298">
        <v>40836</v>
      </c>
      <c r="AU70" s="298">
        <v>14743</v>
      </c>
      <c r="AV70" s="315">
        <v>16827</v>
      </c>
      <c r="AW70" s="43">
        <f t="shared" si="168"/>
        <v>47563.33</v>
      </c>
      <c r="AX70" s="44">
        <f t="shared" si="168"/>
        <v>24522.720000000001</v>
      </c>
      <c r="AY70" s="44">
        <f t="shared" si="168"/>
        <v>16296</v>
      </c>
      <c r="AZ70" s="44">
        <f t="shared" si="168"/>
        <v>78331.509999999995</v>
      </c>
      <c r="BA70" s="44">
        <f t="shared" si="168"/>
        <v>702.02999999999884</v>
      </c>
      <c r="BB70" s="44">
        <f t="shared" si="168"/>
        <v>5735.18</v>
      </c>
      <c r="BC70" s="44">
        <f t="shared" si="168"/>
        <v>13642.49</v>
      </c>
      <c r="BD70" s="44">
        <f t="shared" si="168"/>
        <v>34504.65</v>
      </c>
      <c r="BE70" s="44">
        <f t="shared" si="168"/>
        <v>10106.950000000001</v>
      </c>
      <c r="BF70" s="44">
        <f t="shared" si="168"/>
        <v>40151.279999999999</v>
      </c>
      <c r="BG70" s="44">
        <f t="shared" si="169"/>
        <v>29.46</v>
      </c>
      <c r="BH70" s="44">
        <f t="shared" si="169"/>
        <v>22604.95</v>
      </c>
      <c r="BI70" s="44">
        <f t="shared" si="169"/>
        <v>-36130.120000000003</v>
      </c>
      <c r="BJ70" s="44">
        <f t="shared" si="169"/>
        <v>-21272</v>
      </c>
      <c r="BK70" s="44">
        <f t="shared" si="169"/>
        <v>841</v>
      </c>
      <c r="BL70" s="248">
        <f t="shared" si="169"/>
        <v>-78901</v>
      </c>
      <c r="BM70" s="248">
        <f t="shared" si="169"/>
        <v>-5578</v>
      </c>
      <c r="BN70" s="248">
        <f t="shared" si="169"/>
        <v>-5947</v>
      </c>
      <c r="BO70" s="274">
        <f t="shared" si="169"/>
        <v>38191</v>
      </c>
      <c r="BP70" s="274">
        <f t="shared" si="169"/>
        <v>59671</v>
      </c>
      <c r="BQ70" s="274">
        <f t="shared" si="170"/>
        <v>67092</v>
      </c>
      <c r="BR70" s="274">
        <f t="shared" si="170"/>
        <v>-27793</v>
      </c>
      <c r="BS70" s="274">
        <f t="shared" si="170"/>
        <v>92129</v>
      </c>
      <c r="BT70" s="274">
        <f t="shared" si="170"/>
        <v>26419</v>
      </c>
      <c r="BU70" s="274">
        <f t="shared" si="170"/>
        <v>29760</v>
      </c>
      <c r="BV70" s="274">
        <f t="shared" si="170"/>
        <v>137890</v>
      </c>
      <c r="BW70" s="274">
        <f t="shared" si="170"/>
        <v>62133</v>
      </c>
      <c r="BX70" s="274">
        <f t="shared" si="170"/>
        <v>55588</v>
      </c>
      <c r="BY70" s="274">
        <f t="shared" si="170"/>
        <v>13844</v>
      </c>
      <c r="BZ70" s="274">
        <f t="shared" si="170"/>
        <v>-24420</v>
      </c>
      <c r="CA70" s="274">
        <f t="shared" si="170"/>
        <v>43904</v>
      </c>
      <c r="CB70" s="274">
        <f t="shared" si="170"/>
        <v>-53441</v>
      </c>
      <c r="CC70" s="274">
        <f t="shared" si="170"/>
        <v>-62562</v>
      </c>
      <c r="CD70" s="274">
        <f t="shared" si="170"/>
        <v>-18246</v>
      </c>
      <c r="CE70" s="351"/>
      <c r="CF70" s="64">
        <f>IF(ISERROR(GETPIVOTDATA("VALUE",'CSS WK pvt'!$I$2,"DT_FILE",CF$8,"CD_CO",CF$6,"TRIM_CAT",TRIM(B70),"TRIM_LINE",A65))=TRUE,0,GETPIVOTDATA("VALUE",'CSS WK pvt'!$I$2,"DT_FILE",CF$8,"CD_CO",CF$6,"TRIM_CAT",TRIM(B70),"TRIM_LINE",A65))</f>
        <v>16827</v>
      </c>
    </row>
    <row r="71" spans="1:84" s="131" customFormat="1" ht="15" thickBot="1" x14ac:dyDescent="0.35">
      <c r="A71" s="148"/>
      <c r="B71" s="52" t="s">
        <v>42</v>
      </c>
      <c r="C71" s="127">
        <f t="shared" ref="C71:Q71" si="171">SUM(C66:C70)</f>
        <v>648541.78999999992</v>
      </c>
      <c r="D71" s="128">
        <f t="shared" si="171"/>
        <v>659512.40000000014</v>
      </c>
      <c r="E71" s="128">
        <f t="shared" si="171"/>
        <v>660315.09</v>
      </c>
      <c r="F71" s="128">
        <f t="shared" si="171"/>
        <v>593389.15</v>
      </c>
      <c r="G71" s="128">
        <f t="shared" si="171"/>
        <v>628632.87</v>
      </c>
      <c r="H71" s="128">
        <f t="shared" si="171"/>
        <v>588563.78999999992</v>
      </c>
      <c r="I71" s="128">
        <f t="shared" si="171"/>
        <v>670844.17000000004</v>
      </c>
      <c r="J71" s="128">
        <f t="shared" si="171"/>
        <v>704997.19</v>
      </c>
      <c r="K71" s="128">
        <f t="shared" si="171"/>
        <v>770425.32</v>
      </c>
      <c r="L71" s="129">
        <f t="shared" si="171"/>
        <v>767522.74</v>
      </c>
      <c r="M71" s="128">
        <f t="shared" si="171"/>
        <v>794352.63000000012</v>
      </c>
      <c r="N71" s="128">
        <f t="shared" si="171"/>
        <v>770337.93000000017</v>
      </c>
      <c r="O71" s="128">
        <f t="shared" si="171"/>
        <v>893774.24</v>
      </c>
      <c r="P71" s="128">
        <f t="shared" si="171"/>
        <v>1153143</v>
      </c>
      <c r="Q71" s="128">
        <f t="shared" si="171"/>
        <v>1141871</v>
      </c>
      <c r="R71" s="128">
        <v>1183452</v>
      </c>
      <c r="S71" s="128">
        <v>1292560</v>
      </c>
      <c r="T71" s="128">
        <v>1205271</v>
      </c>
      <c r="U71" s="208">
        <v>1342766</v>
      </c>
      <c r="V71" s="208">
        <v>1460200</v>
      </c>
      <c r="W71" s="208">
        <f>SUM(W66+W67+W68+W69+W70)</f>
        <v>1490389</v>
      </c>
      <c r="X71" s="129">
        <f>SUM(X66+X67+X68+X69+X70)</f>
        <v>1485575</v>
      </c>
      <c r="Y71" s="208">
        <v>1399085</v>
      </c>
      <c r="Z71" s="208">
        <v>1486494</v>
      </c>
      <c r="AA71" s="208">
        <v>1457851</v>
      </c>
      <c r="AB71" s="208">
        <v>1489776</v>
      </c>
      <c r="AC71" s="208">
        <v>1386902</v>
      </c>
      <c r="AD71" s="208">
        <v>1374102</v>
      </c>
      <c r="AE71" s="208">
        <v>1377983</v>
      </c>
      <c r="AF71" s="208">
        <v>1236251</v>
      </c>
      <c r="AG71" s="208">
        <v>1218617</v>
      </c>
      <c r="AH71" s="208">
        <v>1479328</v>
      </c>
      <c r="AI71" s="208">
        <v>1283527</v>
      </c>
      <c r="AJ71" s="129">
        <v>1127433</v>
      </c>
      <c r="AK71" s="219">
        <v>1306861</v>
      </c>
      <c r="AL71" s="219">
        <v>1151207</v>
      </c>
      <c r="AM71" s="219">
        <v>1182968</v>
      </c>
      <c r="AN71" s="219">
        <v>1179210</v>
      </c>
      <c r="AO71" s="219">
        <v>1096700</v>
      </c>
      <c r="AP71" s="219">
        <v>1028129</v>
      </c>
      <c r="AQ71" s="36">
        <v>1053742</v>
      </c>
      <c r="AR71" s="219">
        <v>845852</v>
      </c>
      <c r="AS71" s="219">
        <v>1079253</v>
      </c>
      <c r="AT71" s="219">
        <v>1090951</v>
      </c>
      <c r="AU71" s="219">
        <v>1014891</v>
      </c>
      <c r="AV71" s="318">
        <v>956917</v>
      </c>
      <c r="AW71" s="36">
        <f t="shared" ref="AW71:BA71" si="172">SUM(AW66:AW70)</f>
        <v>245232.44999999995</v>
      </c>
      <c r="AX71" s="130">
        <f t="shared" si="172"/>
        <v>493630.6</v>
      </c>
      <c r="AY71" s="130">
        <f t="shared" si="172"/>
        <v>481555.91000000003</v>
      </c>
      <c r="AZ71" s="130">
        <f t="shared" si="172"/>
        <v>590062.85</v>
      </c>
      <c r="BA71" s="130">
        <f t="shared" si="172"/>
        <v>663927.13</v>
      </c>
      <c r="BB71" s="130">
        <f t="shared" ref="BB71:BJ71" si="173">SUM(BB66:BB70)</f>
        <v>616707.21000000008</v>
      </c>
      <c r="BC71" s="130">
        <f t="shared" si="173"/>
        <v>671921.83</v>
      </c>
      <c r="BD71" s="130">
        <f t="shared" si="173"/>
        <v>755202.81</v>
      </c>
      <c r="BE71" s="130">
        <f t="shared" si="173"/>
        <v>719963.68</v>
      </c>
      <c r="BF71" s="130">
        <f t="shared" si="173"/>
        <v>718052.26</v>
      </c>
      <c r="BG71" s="130">
        <f t="shared" si="173"/>
        <v>604732.36999999988</v>
      </c>
      <c r="BH71" s="130">
        <f t="shared" si="173"/>
        <v>716156.06999999983</v>
      </c>
      <c r="BI71" s="130">
        <f t="shared" si="173"/>
        <v>564076.76</v>
      </c>
      <c r="BJ71" s="130">
        <f t="shared" si="173"/>
        <v>336633</v>
      </c>
      <c r="BK71" s="130">
        <f t="shared" ref="BK71:BL71" si="174">SUM(BK66:BK70)</f>
        <v>245031</v>
      </c>
      <c r="BL71" s="251">
        <f t="shared" si="174"/>
        <v>190650</v>
      </c>
      <c r="BM71" s="251">
        <f t="shared" ref="BM71" si="175">SUM(BM66:BM70)</f>
        <v>85423</v>
      </c>
      <c r="BN71" s="251">
        <f t="shared" ref="BN71:BO71" si="176">SUM(BN66:BN70)</f>
        <v>30980</v>
      </c>
      <c r="BO71" s="277">
        <f t="shared" si="176"/>
        <v>-124149</v>
      </c>
      <c r="BP71" s="277">
        <f t="shared" ref="BP71:BQ71" si="177">SUM(BP66:BP70)</f>
        <v>19128</v>
      </c>
      <c r="BQ71" s="277">
        <f t="shared" si="177"/>
        <v>-206862</v>
      </c>
      <c r="BR71" s="277">
        <f t="shared" ref="BR71:BS71" si="178">SUM(BR66:BR70)</f>
        <v>-358142</v>
      </c>
      <c r="BS71" s="277">
        <f t="shared" si="178"/>
        <v>-92224</v>
      </c>
      <c r="BT71" s="277">
        <f t="shared" ref="BT71" si="179">SUM(BT66:BT70)</f>
        <v>-335287</v>
      </c>
      <c r="BU71" s="277">
        <f t="shared" ref="BU71" si="180">SUM(BU66:BU70)</f>
        <v>-274883</v>
      </c>
      <c r="BV71" s="277">
        <f t="shared" ref="BV71" si="181">SUM(BV66:BV70)</f>
        <v>-310566</v>
      </c>
      <c r="BW71" s="277">
        <f t="shared" ref="BW71" si="182">SUM(BW66:BW70)</f>
        <v>-290202</v>
      </c>
      <c r="BX71" s="277">
        <f t="shared" ref="BX71" si="183">SUM(BX66:BX70)</f>
        <v>-345973</v>
      </c>
      <c r="BY71" s="277">
        <f t="shared" ref="BY71" si="184">SUM(BY66:BY70)</f>
        <v>-324241</v>
      </c>
      <c r="BZ71" s="277">
        <f t="shared" ref="BZ71" si="185">SUM(BZ66:BZ70)</f>
        <v>-390399</v>
      </c>
      <c r="CA71" s="277">
        <f t="shared" ref="CA71" si="186">SUM(CA66:CA70)</f>
        <v>-139364</v>
      </c>
      <c r="CB71" s="277">
        <f t="shared" ref="CB71:CD71" si="187">SUM(CB66:CB70)</f>
        <v>-388377</v>
      </c>
      <c r="CC71" s="277">
        <f t="shared" ref="CC71:CD71" si="188">SUM(CC66:CC70)</f>
        <v>-268636</v>
      </c>
      <c r="CD71" s="277">
        <f t="shared" si="188"/>
        <v>-170516</v>
      </c>
      <c r="CE71" s="352"/>
      <c r="CF71" s="36">
        <f>SUM(CF66:CF70)</f>
        <v>956917</v>
      </c>
    </row>
    <row r="72" spans="1:84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349"/>
      <c r="CF72" s="78"/>
    </row>
    <row r="73" spans="1:84" s="59" customFormat="1" x14ac:dyDescent="0.3">
      <c r="A73" s="147"/>
      <c r="B73" s="60" t="s">
        <v>37</v>
      </c>
      <c r="C73" s="80">
        <v>8413006</v>
      </c>
      <c r="D73" s="81">
        <v>7493859</v>
      </c>
      <c r="E73" s="81">
        <v>6882357</v>
      </c>
      <c r="F73" s="81">
        <v>7653126</v>
      </c>
      <c r="G73" s="81">
        <v>11866360</v>
      </c>
      <c r="H73" s="81">
        <v>15371241</v>
      </c>
      <c r="I73" s="81">
        <v>12995472</v>
      </c>
      <c r="J73" s="81">
        <v>7720909</v>
      </c>
      <c r="K73" s="81">
        <v>6879745</v>
      </c>
      <c r="L73" s="82">
        <v>8909312</v>
      </c>
      <c r="M73" s="81">
        <v>10332686</v>
      </c>
      <c r="N73" s="81">
        <v>7436933</v>
      </c>
      <c r="O73" s="191">
        <v>7922539</v>
      </c>
      <c r="P73" s="81">
        <v>7840372</v>
      </c>
      <c r="Q73" s="191">
        <v>7198773</v>
      </c>
      <c r="R73" s="191">
        <v>7936869</v>
      </c>
      <c r="S73" s="191">
        <v>11792346</v>
      </c>
      <c r="T73" s="191">
        <v>16704650</v>
      </c>
      <c r="U73" s="191">
        <v>13934448</v>
      </c>
      <c r="V73" s="218">
        <v>9620016</v>
      </c>
      <c r="W73" s="218">
        <v>7825932</v>
      </c>
      <c r="X73" s="82">
        <v>8891778</v>
      </c>
      <c r="Y73" s="218">
        <v>9919067</v>
      </c>
      <c r="Z73" s="218">
        <v>9515425</v>
      </c>
      <c r="AA73" s="218">
        <v>9285023</v>
      </c>
      <c r="AB73" s="218">
        <v>7886697</v>
      </c>
      <c r="AC73" s="218">
        <v>6923464</v>
      </c>
      <c r="AD73" s="218">
        <v>8825822</v>
      </c>
      <c r="AE73" s="218">
        <v>13059963</v>
      </c>
      <c r="AF73" s="218">
        <v>15965360</v>
      </c>
      <c r="AG73" s="218">
        <v>15000961</v>
      </c>
      <c r="AH73" s="218">
        <v>9733808</v>
      </c>
      <c r="AI73" s="218">
        <v>7465333</v>
      </c>
      <c r="AJ73" s="195">
        <v>8360830</v>
      </c>
      <c r="AK73" s="294">
        <v>9197973</v>
      </c>
      <c r="AL73" s="153">
        <v>9820655</v>
      </c>
      <c r="AM73" s="294">
        <v>8832134</v>
      </c>
      <c r="AN73" s="294">
        <v>8139595</v>
      </c>
      <c r="AO73" s="294">
        <v>7071891</v>
      </c>
      <c r="AP73" s="294">
        <v>8875183</v>
      </c>
      <c r="AQ73" s="159">
        <v>11632428</v>
      </c>
      <c r="AR73" s="294">
        <v>17580120</v>
      </c>
      <c r="AS73" s="294">
        <v>15154737</v>
      </c>
      <c r="AT73" s="294">
        <v>9173475</v>
      </c>
      <c r="AU73" s="294">
        <v>7549323</v>
      </c>
      <c r="AV73" s="153">
        <v>8615785</v>
      </c>
      <c r="AW73" s="83">
        <f t="shared" ref="AW73:BF77" si="189">O73-C73</f>
        <v>-490467</v>
      </c>
      <c r="AX73" s="84">
        <f t="shared" si="189"/>
        <v>346513</v>
      </c>
      <c r="AY73" s="84">
        <f t="shared" si="189"/>
        <v>316416</v>
      </c>
      <c r="AZ73" s="84">
        <f t="shared" si="189"/>
        <v>283743</v>
      </c>
      <c r="BA73" s="84">
        <f t="shared" si="189"/>
        <v>-74014</v>
      </c>
      <c r="BB73" s="84">
        <f t="shared" si="189"/>
        <v>1333409</v>
      </c>
      <c r="BC73" s="84">
        <f t="shared" si="189"/>
        <v>938976</v>
      </c>
      <c r="BD73" s="84">
        <f t="shared" si="189"/>
        <v>1899107</v>
      </c>
      <c r="BE73" s="84">
        <f t="shared" si="189"/>
        <v>946187</v>
      </c>
      <c r="BF73" s="84">
        <f t="shared" si="189"/>
        <v>-17534</v>
      </c>
      <c r="BG73" s="84">
        <f t="shared" ref="BG73:BP77" si="190">Y73-M73</f>
        <v>-413619</v>
      </c>
      <c r="BH73" s="84">
        <f t="shared" si="190"/>
        <v>2078492</v>
      </c>
      <c r="BI73" s="84">
        <f t="shared" si="190"/>
        <v>1362484</v>
      </c>
      <c r="BJ73" s="84">
        <f t="shared" si="190"/>
        <v>46325</v>
      </c>
      <c r="BK73" s="84">
        <f t="shared" si="190"/>
        <v>-275309</v>
      </c>
      <c r="BL73" s="244">
        <f t="shared" si="190"/>
        <v>888953</v>
      </c>
      <c r="BM73" s="244">
        <f t="shared" si="190"/>
        <v>1267617</v>
      </c>
      <c r="BN73" s="244">
        <f t="shared" si="190"/>
        <v>-739290</v>
      </c>
      <c r="BO73" s="270">
        <f t="shared" si="190"/>
        <v>1066513</v>
      </c>
      <c r="BP73" s="270">
        <f t="shared" si="190"/>
        <v>113792</v>
      </c>
      <c r="BQ73" s="270">
        <f t="shared" ref="BQ73:CD77" si="191">AI73-W73</f>
        <v>-360599</v>
      </c>
      <c r="BR73" s="270">
        <f t="shared" si="191"/>
        <v>-530948</v>
      </c>
      <c r="BS73" s="270">
        <f t="shared" si="191"/>
        <v>-721094</v>
      </c>
      <c r="BT73" s="270">
        <f t="shared" si="191"/>
        <v>305230</v>
      </c>
      <c r="BU73" s="270">
        <f t="shared" si="191"/>
        <v>-452889</v>
      </c>
      <c r="BV73" s="270">
        <f t="shared" si="191"/>
        <v>252898</v>
      </c>
      <c r="BW73" s="270">
        <f t="shared" si="191"/>
        <v>148427</v>
      </c>
      <c r="BX73" s="270">
        <f t="shared" si="191"/>
        <v>49361</v>
      </c>
      <c r="BY73" s="270">
        <f t="shared" si="191"/>
        <v>-1427535</v>
      </c>
      <c r="BZ73" s="270">
        <f t="shared" si="191"/>
        <v>1614760</v>
      </c>
      <c r="CA73" s="270">
        <f t="shared" si="191"/>
        <v>153776</v>
      </c>
      <c r="CB73" s="270">
        <f t="shared" si="191"/>
        <v>-560333</v>
      </c>
      <c r="CC73" s="270">
        <f t="shared" si="191"/>
        <v>83990</v>
      </c>
      <c r="CD73" s="270">
        <f t="shared" si="191"/>
        <v>254955</v>
      </c>
      <c r="CE73" s="349"/>
      <c r="CF73" s="159" t="s">
        <v>212</v>
      </c>
    </row>
    <row r="74" spans="1:84" s="59" customFormat="1" x14ac:dyDescent="0.3">
      <c r="A74" s="147"/>
      <c r="B74" s="60" t="s">
        <v>38</v>
      </c>
      <c r="C74" s="80">
        <v>131191</v>
      </c>
      <c r="D74" s="81">
        <v>115954</v>
      </c>
      <c r="E74" s="81">
        <v>88660</v>
      </c>
      <c r="F74" s="81">
        <v>72239</v>
      </c>
      <c r="G74" s="81">
        <v>85018</v>
      </c>
      <c r="H74" s="81">
        <v>96604</v>
      </c>
      <c r="I74" s="81">
        <v>77551</v>
      </c>
      <c r="J74" s="81">
        <v>70760</v>
      </c>
      <c r="K74" s="81">
        <v>83984</v>
      </c>
      <c r="L74" s="82">
        <v>115271</v>
      </c>
      <c r="M74" s="81">
        <v>140170</v>
      </c>
      <c r="N74" s="81">
        <v>120748</v>
      </c>
      <c r="O74" s="191">
        <v>116131</v>
      </c>
      <c r="P74" s="81">
        <v>118459</v>
      </c>
      <c r="Q74" s="191">
        <v>96903</v>
      </c>
      <c r="R74" s="191">
        <v>82914</v>
      </c>
      <c r="S74" s="191">
        <v>91482</v>
      </c>
      <c r="T74" s="191">
        <v>120540</v>
      </c>
      <c r="U74" s="191">
        <v>100229</v>
      </c>
      <c r="V74" s="218">
        <v>88888</v>
      </c>
      <c r="W74" s="218">
        <v>88198</v>
      </c>
      <c r="X74" s="82">
        <v>125653</v>
      </c>
      <c r="Y74" s="218">
        <v>162582</v>
      </c>
      <c r="Z74" s="218">
        <v>160373</v>
      </c>
      <c r="AA74" s="218">
        <v>178449</v>
      </c>
      <c r="AB74" s="218">
        <v>147515</v>
      </c>
      <c r="AC74" s="218">
        <v>120561</v>
      </c>
      <c r="AD74" s="218">
        <v>110570</v>
      </c>
      <c r="AE74" s="218">
        <v>132374</v>
      </c>
      <c r="AF74" s="218">
        <v>131348</v>
      </c>
      <c r="AG74" s="218">
        <v>131126</v>
      </c>
      <c r="AH74" s="218">
        <v>102590</v>
      </c>
      <c r="AI74" s="218">
        <v>95649</v>
      </c>
      <c r="AJ74" s="195">
        <v>130955</v>
      </c>
      <c r="AK74" s="294">
        <v>139549</v>
      </c>
      <c r="AL74" s="153">
        <v>169708</v>
      </c>
      <c r="AM74" s="294">
        <v>148491</v>
      </c>
      <c r="AN74" s="294">
        <v>124446</v>
      </c>
      <c r="AO74" s="294">
        <v>100757</v>
      </c>
      <c r="AP74" s="294">
        <v>96986</v>
      </c>
      <c r="AQ74" s="159">
        <v>89695</v>
      </c>
      <c r="AR74" s="294">
        <v>113330</v>
      </c>
      <c r="AS74" s="294">
        <v>108176</v>
      </c>
      <c r="AT74" s="294">
        <v>93902</v>
      </c>
      <c r="AU74" s="294">
        <v>87348</v>
      </c>
      <c r="AV74" s="153">
        <v>131094</v>
      </c>
      <c r="AW74" s="83">
        <f t="shared" si="189"/>
        <v>-15060</v>
      </c>
      <c r="AX74" s="84">
        <f t="shared" si="189"/>
        <v>2505</v>
      </c>
      <c r="AY74" s="84">
        <f t="shared" si="189"/>
        <v>8243</v>
      </c>
      <c r="AZ74" s="84">
        <f t="shared" si="189"/>
        <v>10675</v>
      </c>
      <c r="BA74" s="84">
        <f t="shared" si="189"/>
        <v>6464</v>
      </c>
      <c r="BB74" s="84">
        <f t="shared" si="189"/>
        <v>23936</v>
      </c>
      <c r="BC74" s="84">
        <f t="shared" si="189"/>
        <v>22678</v>
      </c>
      <c r="BD74" s="84">
        <f t="shared" si="189"/>
        <v>18128</v>
      </c>
      <c r="BE74" s="84">
        <f t="shared" si="189"/>
        <v>4214</v>
      </c>
      <c r="BF74" s="84">
        <f t="shared" si="189"/>
        <v>10382</v>
      </c>
      <c r="BG74" s="84">
        <f t="shared" si="190"/>
        <v>22412</v>
      </c>
      <c r="BH74" s="84">
        <f t="shared" si="190"/>
        <v>39625</v>
      </c>
      <c r="BI74" s="84">
        <f t="shared" si="190"/>
        <v>62318</v>
      </c>
      <c r="BJ74" s="84">
        <f t="shared" si="190"/>
        <v>29056</v>
      </c>
      <c r="BK74" s="84">
        <f t="shared" si="190"/>
        <v>23658</v>
      </c>
      <c r="BL74" s="244">
        <f t="shared" si="190"/>
        <v>27656</v>
      </c>
      <c r="BM74" s="244">
        <f t="shared" si="190"/>
        <v>40892</v>
      </c>
      <c r="BN74" s="244">
        <f t="shared" si="190"/>
        <v>10808</v>
      </c>
      <c r="BO74" s="270">
        <f t="shared" si="190"/>
        <v>30897</v>
      </c>
      <c r="BP74" s="270">
        <f t="shared" si="190"/>
        <v>13702</v>
      </c>
      <c r="BQ74" s="270">
        <f t="shared" si="191"/>
        <v>7451</v>
      </c>
      <c r="BR74" s="270">
        <f t="shared" si="191"/>
        <v>5302</v>
      </c>
      <c r="BS74" s="270">
        <f t="shared" si="191"/>
        <v>-23033</v>
      </c>
      <c r="BT74" s="270">
        <f t="shared" si="191"/>
        <v>9335</v>
      </c>
      <c r="BU74" s="270">
        <f t="shared" si="191"/>
        <v>-29958</v>
      </c>
      <c r="BV74" s="270">
        <f t="shared" si="191"/>
        <v>-23069</v>
      </c>
      <c r="BW74" s="270">
        <f t="shared" si="191"/>
        <v>-19804</v>
      </c>
      <c r="BX74" s="270">
        <f t="shared" si="191"/>
        <v>-13584</v>
      </c>
      <c r="BY74" s="270">
        <f t="shared" si="191"/>
        <v>-42679</v>
      </c>
      <c r="BZ74" s="270">
        <f t="shared" si="191"/>
        <v>-18018</v>
      </c>
      <c r="CA74" s="270">
        <f t="shared" si="191"/>
        <v>-22950</v>
      </c>
      <c r="CB74" s="270">
        <f t="shared" si="191"/>
        <v>-8688</v>
      </c>
      <c r="CC74" s="270">
        <f t="shared" si="191"/>
        <v>-8301</v>
      </c>
      <c r="CD74" s="270">
        <f t="shared" si="191"/>
        <v>139</v>
      </c>
      <c r="CE74" s="349"/>
      <c r="CF74" s="159" t="s">
        <v>212</v>
      </c>
    </row>
    <row r="75" spans="1:84" s="59" customFormat="1" x14ac:dyDescent="0.3">
      <c r="A75" s="147"/>
      <c r="B75" s="60" t="s">
        <v>39</v>
      </c>
      <c r="C75" s="80">
        <v>1833698</v>
      </c>
      <c r="D75" s="81">
        <v>1825790</v>
      </c>
      <c r="E75" s="81">
        <v>1636051</v>
      </c>
      <c r="F75" s="81">
        <v>1927752</v>
      </c>
      <c r="G75" s="81">
        <v>2350383</v>
      </c>
      <c r="H75" s="81">
        <v>3134952</v>
      </c>
      <c r="I75" s="81">
        <v>3081535</v>
      </c>
      <c r="J75" s="81">
        <v>1955153</v>
      </c>
      <c r="K75" s="81">
        <v>1642559</v>
      </c>
      <c r="L75" s="82">
        <v>1868784</v>
      </c>
      <c r="M75" s="81">
        <v>2471374</v>
      </c>
      <c r="N75" s="81">
        <v>1402405</v>
      </c>
      <c r="O75" s="191">
        <v>1825458</v>
      </c>
      <c r="P75" s="81">
        <v>1536033</v>
      </c>
      <c r="Q75" s="191">
        <v>1390111</v>
      </c>
      <c r="R75" s="191">
        <v>1442209</v>
      </c>
      <c r="S75" s="191">
        <v>1972630</v>
      </c>
      <c r="T75" s="191">
        <v>2764757</v>
      </c>
      <c r="U75" s="191">
        <v>2564352</v>
      </c>
      <c r="V75" s="218">
        <v>1843444</v>
      </c>
      <c r="W75" s="218">
        <v>1683387</v>
      </c>
      <c r="X75" s="82">
        <v>1745283</v>
      </c>
      <c r="Y75" s="218">
        <v>2044759</v>
      </c>
      <c r="Z75" s="218">
        <v>1833425</v>
      </c>
      <c r="AA75" s="218">
        <v>1869907</v>
      </c>
      <c r="AB75" s="218">
        <v>1740209</v>
      </c>
      <c r="AC75" s="218">
        <v>1551900</v>
      </c>
      <c r="AD75" s="218">
        <v>1829481</v>
      </c>
      <c r="AE75" s="218">
        <v>2584650</v>
      </c>
      <c r="AF75" s="218">
        <v>3027452</v>
      </c>
      <c r="AG75" s="218">
        <v>2899397</v>
      </c>
      <c r="AH75" s="218">
        <v>2342365</v>
      </c>
      <c r="AI75" s="218">
        <v>1773237</v>
      </c>
      <c r="AJ75" s="195">
        <v>1741013</v>
      </c>
      <c r="AK75" s="294">
        <v>1833923</v>
      </c>
      <c r="AL75" s="153">
        <v>1952377</v>
      </c>
      <c r="AM75" s="294">
        <v>1864063</v>
      </c>
      <c r="AN75" s="294">
        <v>1825089</v>
      </c>
      <c r="AO75" s="294">
        <v>1665977</v>
      </c>
      <c r="AP75" s="294">
        <v>1847125</v>
      </c>
      <c r="AQ75" s="159">
        <v>2158063</v>
      </c>
      <c r="AR75" s="294">
        <v>2934944</v>
      </c>
      <c r="AS75" s="294">
        <v>2927544</v>
      </c>
      <c r="AT75" s="294">
        <v>2078518</v>
      </c>
      <c r="AU75" s="294">
        <v>1706668</v>
      </c>
      <c r="AV75" s="153">
        <v>1703656</v>
      </c>
      <c r="AW75" s="83">
        <f t="shared" si="189"/>
        <v>-8240</v>
      </c>
      <c r="AX75" s="84">
        <f t="shared" si="189"/>
        <v>-289757</v>
      </c>
      <c r="AY75" s="84">
        <f t="shared" si="189"/>
        <v>-245940</v>
      </c>
      <c r="AZ75" s="84">
        <f t="shared" si="189"/>
        <v>-485543</v>
      </c>
      <c r="BA75" s="84">
        <f t="shared" si="189"/>
        <v>-377753</v>
      </c>
      <c r="BB75" s="84">
        <f t="shared" si="189"/>
        <v>-370195</v>
      </c>
      <c r="BC75" s="84">
        <f t="shared" si="189"/>
        <v>-517183</v>
      </c>
      <c r="BD75" s="84">
        <f t="shared" si="189"/>
        <v>-111709</v>
      </c>
      <c r="BE75" s="84">
        <f t="shared" si="189"/>
        <v>40828</v>
      </c>
      <c r="BF75" s="84">
        <f t="shared" si="189"/>
        <v>-123501</v>
      </c>
      <c r="BG75" s="84">
        <f t="shared" si="190"/>
        <v>-426615</v>
      </c>
      <c r="BH75" s="84">
        <f t="shared" si="190"/>
        <v>431020</v>
      </c>
      <c r="BI75" s="84">
        <f t="shared" si="190"/>
        <v>44449</v>
      </c>
      <c r="BJ75" s="84">
        <f t="shared" si="190"/>
        <v>204176</v>
      </c>
      <c r="BK75" s="84">
        <f t="shared" si="190"/>
        <v>161789</v>
      </c>
      <c r="BL75" s="244">
        <f t="shared" si="190"/>
        <v>387272</v>
      </c>
      <c r="BM75" s="244">
        <f t="shared" si="190"/>
        <v>612020</v>
      </c>
      <c r="BN75" s="244">
        <f t="shared" si="190"/>
        <v>262695</v>
      </c>
      <c r="BO75" s="270">
        <f t="shared" si="190"/>
        <v>335045</v>
      </c>
      <c r="BP75" s="270">
        <f t="shared" si="190"/>
        <v>498921</v>
      </c>
      <c r="BQ75" s="270">
        <f t="shared" si="191"/>
        <v>89850</v>
      </c>
      <c r="BR75" s="270">
        <f t="shared" si="191"/>
        <v>-4270</v>
      </c>
      <c r="BS75" s="270">
        <f t="shared" si="191"/>
        <v>-210836</v>
      </c>
      <c r="BT75" s="270">
        <f t="shared" si="191"/>
        <v>118952</v>
      </c>
      <c r="BU75" s="270">
        <f t="shared" si="191"/>
        <v>-5844</v>
      </c>
      <c r="BV75" s="270">
        <f t="shared" si="191"/>
        <v>84880</v>
      </c>
      <c r="BW75" s="270">
        <f t="shared" si="191"/>
        <v>114077</v>
      </c>
      <c r="BX75" s="270">
        <f t="shared" si="191"/>
        <v>17644</v>
      </c>
      <c r="BY75" s="270">
        <f t="shared" si="191"/>
        <v>-426587</v>
      </c>
      <c r="BZ75" s="270">
        <f t="shared" si="191"/>
        <v>-92508</v>
      </c>
      <c r="CA75" s="270">
        <f t="shared" si="191"/>
        <v>28147</v>
      </c>
      <c r="CB75" s="270">
        <f t="shared" si="191"/>
        <v>-263847</v>
      </c>
      <c r="CC75" s="270">
        <f t="shared" si="191"/>
        <v>-66569</v>
      </c>
      <c r="CD75" s="270">
        <f t="shared" si="191"/>
        <v>-37357</v>
      </c>
      <c r="CE75" s="349"/>
      <c r="CF75" s="159" t="s">
        <v>212</v>
      </c>
    </row>
    <row r="76" spans="1:84" s="59" customFormat="1" x14ac:dyDescent="0.3">
      <c r="A76" s="147"/>
      <c r="B76" s="60" t="s">
        <v>40</v>
      </c>
      <c r="C76" s="80">
        <v>1300650</v>
      </c>
      <c r="D76" s="81">
        <v>1267725</v>
      </c>
      <c r="E76" s="81">
        <v>1312322</v>
      </c>
      <c r="F76" s="81">
        <v>1443259</v>
      </c>
      <c r="G76" s="81">
        <v>1588852</v>
      </c>
      <c r="H76" s="81">
        <v>2297707</v>
      </c>
      <c r="I76" s="81">
        <v>2069118</v>
      </c>
      <c r="J76" s="81">
        <v>1576700</v>
      </c>
      <c r="K76" s="81">
        <v>1299078</v>
      </c>
      <c r="L76" s="82">
        <v>1284619</v>
      </c>
      <c r="M76" s="81">
        <v>1868766</v>
      </c>
      <c r="N76" s="81">
        <v>950888</v>
      </c>
      <c r="O76" s="191">
        <v>1199874</v>
      </c>
      <c r="P76" s="81">
        <v>1169155</v>
      </c>
      <c r="Q76" s="191">
        <v>1048582</v>
      </c>
      <c r="R76" s="191">
        <v>983243</v>
      </c>
      <c r="S76" s="191">
        <v>1361001</v>
      </c>
      <c r="T76" s="191">
        <v>1882193</v>
      </c>
      <c r="U76" s="191">
        <v>1780088</v>
      </c>
      <c r="V76" s="218">
        <v>1541109</v>
      </c>
      <c r="W76" s="218">
        <v>1350079</v>
      </c>
      <c r="X76" s="82">
        <v>1134977</v>
      </c>
      <c r="Y76" s="218">
        <v>1299464</v>
      </c>
      <c r="Z76" s="218">
        <v>1190853</v>
      </c>
      <c r="AA76" s="218">
        <v>1200458</v>
      </c>
      <c r="AB76" s="218">
        <v>1077734</v>
      </c>
      <c r="AC76" s="218">
        <v>1230261</v>
      </c>
      <c r="AD76" s="218">
        <v>1314155</v>
      </c>
      <c r="AE76" s="218">
        <v>1697894</v>
      </c>
      <c r="AF76" s="218">
        <v>1948651</v>
      </c>
      <c r="AG76" s="218">
        <v>1764779</v>
      </c>
      <c r="AH76" s="218">
        <v>1970433</v>
      </c>
      <c r="AI76" s="218">
        <v>1444281</v>
      </c>
      <c r="AJ76" s="195">
        <v>1359096</v>
      </c>
      <c r="AK76" s="294">
        <v>1225382</v>
      </c>
      <c r="AL76" s="153">
        <v>1272811</v>
      </c>
      <c r="AM76" s="294">
        <v>1207172</v>
      </c>
      <c r="AN76" s="294">
        <v>1309771</v>
      </c>
      <c r="AO76" s="294">
        <v>1198914</v>
      </c>
      <c r="AP76" s="294">
        <v>1324360</v>
      </c>
      <c r="AQ76" s="159">
        <v>1648871</v>
      </c>
      <c r="AR76" s="294">
        <v>2154297</v>
      </c>
      <c r="AS76" s="294">
        <v>2369769</v>
      </c>
      <c r="AT76" s="294">
        <v>1847868</v>
      </c>
      <c r="AU76" s="294">
        <v>1334974</v>
      </c>
      <c r="AV76" s="153">
        <v>1377537</v>
      </c>
      <c r="AW76" s="83">
        <f t="shared" si="189"/>
        <v>-100776</v>
      </c>
      <c r="AX76" s="84">
        <f t="shared" si="189"/>
        <v>-98570</v>
      </c>
      <c r="AY76" s="84">
        <f t="shared" si="189"/>
        <v>-263740</v>
      </c>
      <c r="AZ76" s="84">
        <f t="shared" si="189"/>
        <v>-460016</v>
      </c>
      <c r="BA76" s="84">
        <f t="shared" si="189"/>
        <v>-227851</v>
      </c>
      <c r="BB76" s="84">
        <f t="shared" si="189"/>
        <v>-415514</v>
      </c>
      <c r="BC76" s="84">
        <f t="shared" si="189"/>
        <v>-289030</v>
      </c>
      <c r="BD76" s="84">
        <f t="shared" si="189"/>
        <v>-35591</v>
      </c>
      <c r="BE76" s="84">
        <f t="shared" si="189"/>
        <v>51001</v>
      </c>
      <c r="BF76" s="84">
        <f t="shared" si="189"/>
        <v>-149642</v>
      </c>
      <c r="BG76" s="84">
        <f t="shared" si="190"/>
        <v>-569302</v>
      </c>
      <c r="BH76" s="84">
        <f t="shared" si="190"/>
        <v>239965</v>
      </c>
      <c r="BI76" s="84">
        <f t="shared" si="190"/>
        <v>584</v>
      </c>
      <c r="BJ76" s="84">
        <f t="shared" si="190"/>
        <v>-91421</v>
      </c>
      <c r="BK76" s="84">
        <f t="shared" si="190"/>
        <v>181679</v>
      </c>
      <c r="BL76" s="244">
        <f t="shared" si="190"/>
        <v>330912</v>
      </c>
      <c r="BM76" s="244">
        <f t="shared" si="190"/>
        <v>336893</v>
      </c>
      <c r="BN76" s="244">
        <f t="shared" si="190"/>
        <v>66458</v>
      </c>
      <c r="BO76" s="270">
        <f t="shared" si="190"/>
        <v>-15309</v>
      </c>
      <c r="BP76" s="270">
        <f t="shared" si="190"/>
        <v>429324</v>
      </c>
      <c r="BQ76" s="270">
        <f t="shared" si="191"/>
        <v>94202</v>
      </c>
      <c r="BR76" s="270">
        <f t="shared" si="191"/>
        <v>224119</v>
      </c>
      <c r="BS76" s="270">
        <f t="shared" si="191"/>
        <v>-74082</v>
      </c>
      <c r="BT76" s="270">
        <f t="shared" si="191"/>
        <v>81958</v>
      </c>
      <c r="BU76" s="270">
        <f t="shared" si="191"/>
        <v>6714</v>
      </c>
      <c r="BV76" s="270">
        <f t="shared" si="191"/>
        <v>232037</v>
      </c>
      <c r="BW76" s="270">
        <f t="shared" si="191"/>
        <v>-31347</v>
      </c>
      <c r="BX76" s="270">
        <f t="shared" si="191"/>
        <v>10205</v>
      </c>
      <c r="BY76" s="270">
        <f t="shared" si="191"/>
        <v>-49023</v>
      </c>
      <c r="BZ76" s="270">
        <f t="shared" si="191"/>
        <v>205646</v>
      </c>
      <c r="CA76" s="270">
        <f t="shared" si="191"/>
        <v>604990</v>
      </c>
      <c r="CB76" s="270">
        <f t="shared" si="191"/>
        <v>-122565</v>
      </c>
      <c r="CC76" s="270">
        <f t="shared" si="191"/>
        <v>-109307</v>
      </c>
      <c r="CD76" s="270">
        <f t="shared" si="191"/>
        <v>18441</v>
      </c>
      <c r="CE76" s="349"/>
      <c r="CF76" s="159" t="s">
        <v>212</v>
      </c>
    </row>
    <row r="77" spans="1:84" s="59" customFormat="1" x14ac:dyDescent="0.3">
      <c r="A77" s="147"/>
      <c r="B77" s="60" t="s">
        <v>41</v>
      </c>
      <c r="C77" s="80">
        <v>1121217</v>
      </c>
      <c r="D77" s="81">
        <v>1025131</v>
      </c>
      <c r="E77" s="81">
        <v>1330312</v>
      </c>
      <c r="F77" s="81">
        <v>1003118</v>
      </c>
      <c r="G77" s="81">
        <v>1407782</v>
      </c>
      <c r="H77" s="81">
        <v>1424500</v>
      </c>
      <c r="I77" s="81">
        <v>1469728</v>
      </c>
      <c r="J77" s="81">
        <v>1189301</v>
      </c>
      <c r="K77" s="81">
        <v>1006563</v>
      </c>
      <c r="L77" s="82">
        <v>1048184</v>
      </c>
      <c r="M77" s="81">
        <v>317552</v>
      </c>
      <c r="N77" s="81">
        <v>2033847</v>
      </c>
      <c r="O77" s="191">
        <v>-2284181</v>
      </c>
      <c r="P77" s="81">
        <v>2001093</v>
      </c>
      <c r="Q77" s="191">
        <v>3122907</v>
      </c>
      <c r="R77" s="191">
        <v>1087026</v>
      </c>
      <c r="S77" s="191">
        <v>1249553</v>
      </c>
      <c r="T77" s="191">
        <v>1261163</v>
      </c>
      <c r="U77" s="191">
        <v>1390015</v>
      </c>
      <c r="V77" s="218">
        <v>1098838</v>
      </c>
      <c r="W77" s="218">
        <v>1075518</v>
      </c>
      <c r="X77" s="82">
        <v>1154476</v>
      </c>
      <c r="Y77" s="218">
        <v>609487</v>
      </c>
      <c r="Z77" s="218">
        <v>1348468</v>
      </c>
      <c r="AA77" s="218">
        <v>1202429</v>
      </c>
      <c r="AB77" s="218">
        <v>757740</v>
      </c>
      <c r="AC77" s="218">
        <v>1000170</v>
      </c>
      <c r="AD77" s="218">
        <v>981600</v>
      </c>
      <c r="AE77" s="218">
        <v>1735098</v>
      </c>
      <c r="AF77" s="218">
        <v>1283009</v>
      </c>
      <c r="AG77" s="218">
        <v>1307382</v>
      </c>
      <c r="AH77" s="218">
        <v>1168423</v>
      </c>
      <c r="AI77" s="218">
        <v>1010434</v>
      </c>
      <c r="AJ77" s="195">
        <v>169767</v>
      </c>
      <c r="AK77" s="294">
        <v>1213865</v>
      </c>
      <c r="AL77" s="153">
        <v>749263</v>
      </c>
      <c r="AM77" s="294">
        <v>2020092</v>
      </c>
      <c r="AN77" s="294">
        <v>1059057</v>
      </c>
      <c r="AO77" s="294">
        <v>1007932</v>
      </c>
      <c r="AP77" s="294">
        <v>1068580</v>
      </c>
      <c r="AQ77" s="159">
        <v>1161527</v>
      </c>
      <c r="AR77" s="294">
        <v>1324860</v>
      </c>
      <c r="AS77" s="294">
        <v>1170050</v>
      </c>
      <c r="AT77" s="294">
        <v>1922785</v>
      </c>
      <c r="AU77" s="294">
        <v>1250510</v>
      </c>
      <c r="AV77" s="153">
        <v>1055541</v>
      </c>
      <c r="AW77" s="83">
        <f t="shared" si="189"/>
        <v>-3405398</v>
      </c>
      <c r="AX77" s="84">
        <f t="shared" si="189"/>
        <v>975962</v>
      </c>
      <c r="AY77" s="84">
        <f t="shared" si="189"/>
        <v>1792595</v>
      </c>
      <c r="AZ77" s="84">
        <f t="shared" si="189"/>
        <v>83908</v>
      </c>
      <c r="BA77" s="84">
        <f t="shared" si="189"/>
        <v>-158229</v>
      </c>
      <c r="BB77" s="84">
        <f t="shared" si="189"/>
        <v>-163337</v>
      </c>
      <c r="BC77" s="84">
        <f t="shared" si="189"/>
        <v>-79713</v>
      </c>
      <c r="BD77" s="84">
        <f t="shared" si="189"/>
        <v>-90463</v>
      </c>
      <c r="BE77" s="84">
        <f t="shared" si="189"/>
        <v>68955</v>
      </c>
      <c r="BF77" s="84">
        <f t="shared" si="189"/>
        <v>106292</v>
      </c>
      <c r="BG77" s="84">
        <f t="shared" si="190"/>
        <v>291935</v>
      </c>
      <c r="BH77" s="84">
        <f t="shared" si="190"/>
        <v>-685379</v>
      </c>
      <c r="BI77" s="84">
        <f t="shared" si="190"/>
        <v>3486610</v>
      </c>
      <c r="BJ77" s="84">
        <f t="shared" si="190"/>
        <v>-1243353</v>
      </c>
      <c r="BK77" s="84">
        <f t="shared" si="190"/>
        <v>-2122737</v>
      </c>
      <c r="BL77" s="244">
        <f t="shared" si="190"/>
        <v>-105426</v>
      </c>
      <c r="BM77" s="244">
        <f t="shared" si="190"/>
        <v>485545</v>
      </c>
      <c r="BN77" s="244">
        <f t="shared" si="190"/>
        <v>21846</v>
      </c>
      <c r="BO77" s="270">
        <f t="shared" si="190"/>
        <v>-82633</v>
      </c>
      <c r="BP77" s="270">
        <f t="shared" si="190"/>
        <v>69585</v>
      </c>
      <c r="BQ77" s="270">
        <f t="shared" si="191"/>
        <v>-65084</v>
      </c>
      <c r="BR77" s="270">
        <f t="shared" si="191"/>
        <v>-984709</v>
      </c>
      <c r="BS77" s="270">
        <f t="shared" si="191"/>
        <v>604378</v>
      </c>
      <c r="BT77" s="270">
        <f t="shared" si="191"/>
        <v>-599205</v>
      </c>
      <c r="BU77" s="270">
        <f t="shared" si="191"/>
        <v>817663</v>
      </c>
      <c r="BV77" s="270">
        <f t="shared" si="191"/>
        <v>301317</v>
      </c>
      <c r="BW77" s="270">
        <f t="shared" si="191"/>
        <v>7762</v>
      </c>
      <c r="BX77" s="270">
        <f t="shared" si="191"/>
        <v>86980</v>
      </c>
      <c r="BY77" s="270">
        <f t="shared" si="191"/>
        <v>-573571</v>
      </c>
      <c r="BZ77" s="270">
        <f t="shared" si="191"/>
        <v>41851</v>
      </c>
      <c r="CA77" s="270">
        <f t="shared" si="191"/>
        <v>-137332</v>
      </c>
      <c r="CB77" s="270">
        <f t="shared" si="191"/>
        <v>754362</v>
      </c>
      <c r="CC77" s="270">
        <f t="shared" si="191"/>
        <v>240076</v>
      </c>
      <c r="CD77" s="270">
        <f t="shared" si="191"/>
        <v>885774</v>
      </c>
      <c r="CE77" s="349"/>
      <c r="CF77" s="159" t="s">
        <v>212</v>
      </c>
    </row>
    <row r="78" spans="1:84" s="73" customFormat="1" x14ac:dyDescent="0.3">
      <c r="A78" s="148"/>
      <c r="B78" s="60" t="s">
        <v>42</v>
      </c>
      <c r="C78" s="137">
        <f>SUM(C73:C77)</f>
        <v>12799762</v>
      </c>
      <c r="D78" s="138">
        <f t="shared" ref="D78:AK78" si="192">SUM(D73:D77)</f>
        <v>11728459</v>
      </c>
      <c r="E78" s="138">
        <f t="shared" si="192"/>
        <v>11249702</v>
      </c>
      <c r="F78" s="138">
        <f t="shared" si="192"/>
        <v>12099494</v>
      </c>
      <c r="G78" s="138">
        <f t="shared" si="192"/>
        <v>17298395</v>
      </c>
      <c r="H78" s="138">
        <f t="shared" si="192"/>
        <v>22325004</v>
      </c>
      <c r="I78" s="138">
        <f t="shared" si="192"/>
        <v>19693404</v>
      </c>
      <c r="J78" s="138">
        <f t="shared" si="192"/>
        <v>12512823</v>
      </c>
      <c r="K78" s="138">
        <f t="shared" si="192"/>
        <v>10911929</v>
      </c>
      <c r="L78" s="139">
        <f t="shared" si="192"/>
        <v>13226170</v>
      </c>
      <c r="M78" s="138">
        <f t="shared" si="192"/>
        <v>15130548</v>
      </c>
      <c r="N78" s="138">
        <f t="shared" si="192"/>
        <v>11944821</v>
      </c>
      <c r="O78" s="138">
        <f t="shared" si="192"/>
        <v>8779821</v>
      </c>
      <c r="P78" s="138">
        <f t="shared" si="192"/>
        <v>12665112</v>
      </c>
      <c r="Q78" s="138">
        <f t="shared" si="192"/>
        <v>12857276</v>
      </c>
      <c r="R78" s="138">
        <f t="shared" si="192"/>
        <v>11532261</v>
      </c>
      <c r="S78" s="138">
        <f t="shared" si="192"/>
        <v>16467012</v>
      </c>
      <c r="T78" s="138">
        <f t="shared" si="192"/>
        <v>22733303</v>
      </c>
      <c r="U78" s="138">
        <f t="shared" si="192"/>
        <v>19769132</v>
      </c>
      <c r="V78" s="138">
        <f t="shared" si="192"/>
        <v>14192295</v>
      </c>
      <c r="W78" s="138">
        <f t="shared" si="192"/>
        <v>12023114</v>
      </c>
      <c r="X78" s="139">
        <f t="shared" si="192"/>
        <v>13052167</v>
      </c>
      <c r="Y78" s="138">
        <f t="shared" si="192"/>
        <v>14035359</v>
      </c>
      <c r="Z78" s="138">
        <f t="shared" si="192"/>
        <v>14048544</v>
      </c>
      <c r="AA78" s="138">
        <f t="shared" si="192"/>
        <v>13736266</v>
      </c>
      <c r="AB78" s="138">
        <f t="shared" si="192"/>
        <v>11609895</v>
      </c>
      <c r="AC78" s="138">
        <f t="shared" si="192"/>
        <v>10826356</v>
      </c>
      <c r="AD78" s="138">
        <f t="shared" si="192"/>
        <v>13061628</v>
      </c>
      <c r="AE78" s="138">
        <f t="shared" si="192"/>
        <v>19209979</v>
      </c>
      <c r="AF78" s="138">
        <f t="shared" si="192"/>
        <v>22355820</v>
      </c>
      <c r="AG78" s="138">
        <f t="shared" si="192"/>
        <v>21103645</v>
      </c>
      <c r="AH78" s="138">
        <f t="shared" si="192"/>
        <v>15317619</v>
      </c>
      <c r="AI78" s="138">
        <f t="shared" si="192"/>
        <v>11788934</v>
      </c>
      <c r="AJ78" s="324">
        <f t="shared" si="192"/>
        <v>11761661</v>
      </c>
      <c r="AK78" s="85">
        <f t="shared" si="192"/>
        <v>13610692</v>
      </c>
      <c r="AL78" s="85">
        <f t="shared" ref="AL78:AV78" si="193">SUM(AL73:AL77)</f>
        <v>13964814</v>
      </c>
      <c r="AM78" s="85">
        <f t="shared" si="193"/>
        <v>14071952</v>
      </c>
      <c r="AN78" s="85">
        <f t="shared" si="193"/>
        <v>12457958</v>
      </c>
      <c r="AO78" s="85">
        <f t="shared" si="193"/>
        <v>11045471</v>
      </c>
      <c r="AP78" s="85">
        <f t="shared" si="193"/>
        <v>13212234</v>
      </c>
      <c r="AQ78" s="85">
        <f t="shared" si="193"/>
        <v>16690584</v>
      </c>
      <c r="AR78" s="85">
        <f t="shared" si="193"/>
        <v>24107551</v>
      </c>
      <c r="AS78" s="85">
        <f t="shared" si="193"/>
        <v>21730276</v>
      </c>
      <c r="AT78" s="85">
        <f t="shared" si="193"/>
        <v>15116548</v>
      </c>
      <c r="AU78" s="85">
        <f t="shared" si="193"/>
        <v>11928823</v>
      </c>
      <c r="AV78" s="85">
        <f t="shared" si="193"/>
        <v>12883613</v>
      </c>
      <c r="AW78" s="85">
        <f t="shared" ref="AW78:CF85" si="194">SUM(AW73:AW77)</f>
        <v>-4019941</v>
      </c>
      <c r="AX78" s="140">
        <f t="shared" ref="AX78:AZ78" si="195">SUM(AX73:AX77)</f>
        <v>936653</v>
      </c>
      <c r="AY78" s="140">
        <f t="shared" si="195"/>
        <v>1607574</v>
      </c>
      <c r="AZ78" s="140">
        <f t="shared" si="195"/>
        <v>-567233</v>
      </c>
      <c r="BA78" s="140">
        <f t="shared" ref="BA78" si="196">SUM(BA73:BA77)</f>
        <v>-831383</v>
      </c>
      <c r="BB78" s="140">
        <f t="shared" ref="BB78:BJ78" si="197">SUM(BB73:BB77)</f>
        <v>408299</v>
      </c>
      <c r="BC78" s="140">
        <f t="shared" si="197"/>
        <v>75728</v>
      </c>
      <c r="BD78" s="140">
        <f t="shared" si="197"/>
        <v>1679472</v>
      </c>
      <c r="BE78" s="140">
        <f t="shared" si="197"/>
        <v>1111185</v>
      </c>
      <c r="BF78" s="140">
        <f t="shared" si="197"/>
        <v>-174003</v>
      </c>
      <c r="BG78" s="140">
        <f t="shared" si="197"/>
        <v>-1095189</v>
      </c>
      <c r="BH78" s="140">
        <f t="shared" si="197"/>
        <v>2103723</v>
      </c>
      <c r="BI78" s="140">
        <f t="shared" si="197"/>
        <v>4956445</v>
      </c>
      <c r="BJ78" s="140">
        <f t="shared" si="197"/>
        <v>-1055217</v>
      </c>
      <c r="BK78" s="140">
        <f t="shared" ref="BK78:BL78" si="198">SUM(BK73:BK77)</f>
        <v>-2030920</v>
      </c>
      <c r="BL78" s="245">
        <f t="shared" si="198"/>
        <v>1529367</v>
      </c>
      <c r="BM78" s="245">
        <f t="shared" ref="BM78" si="199">SUM(BM73:BM77)</f>
        <v>2742967</v>
      </c>
      <c r="BN78" s="245">
        <f t="shared" ref="BN78:BO78" si="200">SUM(BN73:BN77)</f>
        <v>-377483</v>
      </c>
      <c r="BO78" s="271">
        <f t="shared" si="200"/>
        <v>1334513</v>
      </c>
      <c r="BP78" s="271">
        <f t="shared" ref="BP78:BQ78" si="201">SUM(BP73:BP77)</f>
        <v>1125324</v>
      </c>
      <c r="BQ78" s="271">
        <f t="shared" si="201"/>
        <v>-234180</v>
      </c>
      <c r="BR78" s="271">
        <f t="shared" ref="BR78:BS78" si="202">SUM(BR73:BR77)</f>
        <v>-1290506</v>
      </c>
      <c r="BS78" s="271">
        <f t="shared" si="202"/>
        <v>-424667</v>
      </c>
      <c r="BT78" s="271">
        <f t="shared" ref="BT78" si="203">SUM(BT73:BT77)</f>
        <v>-83730</v>
      </c>
      <c r="BU78" s="271">
        <f t="shared" ref="BU78" si="204">SUM(BU73:BU77)</f>
        <v>335686</v>
      </c>
      <c r="BV78" s="271">
        <f t="shared" ref="BV78" si="205">SUM(BV73:BV77)</f>
        <v>848063</v>
      </c>
      <c r="BW78" s="271">
        <f t="shared" ref="BW78" si="206">SUM(BW73:BW77)</f>
        <v>219115</v>
      </c>
      <c r="BX78" s="271">
        <f t="shared" ref="BX78" si="207">SUM(BX73:BX77)</f>
        <v>150606</v>
      </c>
      <c r="BY78" s="271">
        <f t="shared" ref="BY78" si="208">SUM(BY73:BY77)</f>
        <v>-2519395</v>
      </c>
      <c r="BZ78" s="271">
        <f t="shared" ref="BZ78" si="209">SUM(BZ73:BZ77)</f>
        <v>1751731</v>
      </c>
      <c r="CA78" s="271">
        <f t="shared" ref="CA78" si="210">SUM(CA73:CA77)</f>
        <v>626631</v>
      </c>
      <c r="CB78" s="271">
        <f t="shared" ref="CB78:CD78" si="211">SUM(CB73:CB77)</f>
        <v>-201071</v>
      </c>
      <c r="CC78" s="271">
        <f t="shared" ref="CC78:CD78" si="212">SUM(CC73:CC77)</f>
        <v>139889</v>
      </c>
      <c r="CD78" s="271">
        <f t="shared" si="212"/>
        <v>1121952</v>
      </c>
      <c r="CE78" s="350"/>
      <c r="CF78" s="85">
        <f t="shared" si="194"/>
        <v>0</v>
      </c>
    </row>
    <row r="79" spans="1:84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194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276"/>
      <c r="CE79" s="351"/>
      <c r="CF79" s="50"/>
    </row>
    <row r="80" spans="1:84" s="38" customFormat="1" x14ac:dyDescent="0.3">
      <c r="A80" s="147"/>
      <c r="B80" s="39" t="s">
        <v>37</v>
      </c>
      <c r="C80" s="97">
        <f>C94-C87</f>
        <v>964451.8</v>
      </c>
      <c r="D80" s="98">
        <f t="shared" ref="D80:O80" si="213">D94-D87</f>
        <v>885026.44</v>
      </c>
      <c r="E80" s="98">
        <f t="shared" si="213"/>
        <v>948444.29999999993</v>
      </c>
      <c r="F80" s="98">
        <f t="shared" si="213"/>
        <v>835116.07999999984</v>
      </c>
      <c r="G80" s="98">
        <f t="shared" si="213"/>
        <v>1466563.31</v>
      </c>
      <c r="H80" s="98">
        <f t="shared" si="213"/>
        <v>1893474.63</v>
      </c>
      <c r="I80" s="98">
        <f t="shared" si="213"/>
        <v>1702039.5399999998</v>
      </c>
      <c r="J80" s="98">
        <f t="shared" si="213"/>
        <v>1308529.1100000001</v>
      </c>
      <c r="K80" s="98">
        <f t="shared" si="213"/>
        <v>676738.5</v>
      </c>
      <c r="L80" s="99">
        <f t="shared" si="213"/>
        <v>1202677.9499999997</v>
      </c>
      <c r="M80" s="98">
        <f t="shared" si="213"/>
        <v>1414476.54</v>
      </c>
      <c r="N80" s="98">
        <f t="shared" si="213"/>
        <v>1167237.93</v>
      </c>
      <c r="O80" s="98">
        <f t="shared" si="213"/>
        <v>1219451.52</v>
      </c>
      <c r="P80" s="98">
        <f t="shared" ref="P80:Q80" si="214">P94-P87</f>
        <v>1164026.48</v>
      </c>
      <c r="Q80" s="98">
        <f t="shared" si="214"/>
        <v>1084223.07</v>
      </c>
      <c r="R80" s="98">
        <f t="shared" ref="R80:S80" si="215">R94-R87</f>
        <v>1276079.83</v>
      </c>
      <c r="S80" s="98">
        <f t="shared" si="215"/>
        <v>1815272.53</v>
      </c>
      <c r="T80" s="98">
        <f t="shared" ref="T80:U80" si="216">T94-T87</f>
        <v>2915906.7299999995</v>
      </c>
      <c r="U80" s="98">
        <f t="shared" si="216"/>
        <v>1997871.1800000002</v>
      </c>
      <c r="V80" s="98">
        <f t="shared" ref="V80:W80" si="217">V94-V87</f>
        <v>1271814.76</v>
      </c>
      <c r="W80" s="98">
        <f t="shared" si="217"/>
        <v>2691744.79</v>
      </c>
      <c r="X80" s="99">
        <f t="shared" ref="X80:Y80" si="218">X94-X87</f>
        <v>1313424.4400000002</v>
      </c>
      <c r="Y80" s="98">
        <f t="shared" si="218"/>
        <v>1244614.6800000002</v>
      </c>
      <c r="Z80" s="98">
        <f t="shared" ref="Z80:AA80" si="219">Z94-Z87</f>
        <v>1514608.3</v>
      </c>
      <c r="AA80" s="98">
        <f t="shared" si="219"/>
        <v>1420137.31</v>
      </c>
      <c r="AB80" s="98">
        <f t="shared" ref="AB80:AC80" si="220">AB94-AB87</f>
        <v>1294680.4700000002</v>
      </c>
      <c r="AC80" s="98">
        <f t="shared" si="220"/>
        <v>1261112.74</v>
      </c>
      <c r="AD80" s="98">
        <f t="shared" ref="AD80:AE80" si="221">AD94-AD87</f>
        <v>1415946.35</v>
      </c>
      <c r="AE80" s="98">
        <f t="shared" si="221"/>
        <v>2017313.38</v>
      </c>
      <c r="AF80" s="98">
        <f t="shared" ref="AF80:AG80" si="222">AF94-AF87</f>
        <v>2449952.0099999998</v>
      </c>
      <c r="AG80" s="98">
        <f t="shared" si="222"/>
        <v>2581920.94</v>
      </c>
      <c r="AH80" s="209">
        <f t="shared" ref="AH80:AI80" si="223">AH94-AH87</f>
        <v>1551421.4</v>
      </c>
      <c r="AI80" s="209">
        <f t="shared" si="223"/>
        <v>1220489.04</v>
      </c>
      <c r="AJ80" s="196">
        <f t="shared" ref="AJ80:AK80" si="224">AJ94-AJ87</f>
        <v>1575297.52</v>
      </c>
      <c r="AK80" s="327">
        <f t="shared" si="224"/>
        <v>1574197.44</v>
      </c>
      <c r="AL80" s="327">
        <f t="shared" ref="AL80:AQ80" si="225">AL94-AL87</f>
        <v>1641335.35</v>
      </c>
      <c r="AM80" s="301">
        <f t="shared" si="225"/>
        <v>1328816.42</v>
      </c>
      <c r="AN80" s="301">
        <f t="shared" si="225"/>
        <v>1900791.54</v>
      </c>
      <c r="AO80" s="301">
        <f t="shared" si="225"/>
        <v>1219178.4100000001</v>
      </c>
      <c r="AP80" s="301">
        <f t="shared" si="225"/>
        <v>1666106.77</v>
      </c>
      <c r="AQ80" s="301">
        <f t="shared" si="225"/>
        <v>1607570.67</v>
      </c>
      <c r="AR80" s="301">
        <f>AR94-AR87</f>
        <v>3136484.7800000003</v>
      </c>
      <c r="AS80" s="301">
        <f>AS94-AS87</f>
        <v>2357655.6</v>
      </c>
      <c r="AT80" s="301">
        <f>AT94-AT87</f>
        <v>1149259.8700000001</v>
      </c>
      <c r="AU80" s="301">
        <f>AU94-AU87</f>
        <v>52472.050000000047</v>
      </c>
      <c r="AV80" s="301">
        <f>AV94-AV87</f>
        <v>-292031.26</v>
      </c>
      <c r="AW80" s="35">
        <f t="shared" ref="AW80:BF84" si="226">O80-C80</f>
        <v>254999.71999999997</v>
      </c>
      <c r="AX80" s="100">
        <f t="shared" si="226"/>
        <v>279000.04000000004</v>
      </c>
      <c r="AY80" s="100">
        <f t="shared" si="226"/>
        <v>135778.77000000014</v>
      </c>
      <c r="AZ80" s="100">
        <f t="shared" si="226"/>
        <v>440963.75000000023</v>
      </c>
      <c r="BA80" s="100">
        <f t="shared" si="226"/>
        <v>348709.22</v>
      </c>
      <c r="BB80" s="100">
        <f t="shared" si="226"/>
        <v>1022432.0999999996</v>
      </c>
      <c r="BC80" s="100">
        <f t="shared" si="226"/>
        <v>295831.64000000036</v>
      </c>
      <c r="BD80" s="100">
        <f t="shared" si="226"/>
        <v>-36714.350000000093</v>
      </c>
      <c r="BE80" s="100">
        <f t="shared" si="226"/>
        <v>2015006.29</v>
      </c>
      <c r="BF80" s="100">
        <f t="shared" si="226"/>
        <v>110746.49000000046</v>
      </c>
      <c r="BG80" s="100">
        <f t="shared" ref="BG80:BP84" si="227">Y80-M80</f>
        <v>-169861.85999999987</v>
      </c>
      <c r="BH80" s="100">
        <f t="shared" si="227"/>
        <v>347370.37000000011</v>
      </c>
      <c r="BI80" s="100">
        <f t="shared" si="227"/>
        <v>200685.79000000004</v>
      </c>
      <c r="BJ80" s="100">
        <f t="shared" si="227"/>
        <v>130653.99000000022</v>
      </c>
      <c r="BK80" s="100">
        <f t="shared" si="227"/>
        <v>176889.66999999993</v>
      </c>
      <c r="BL80" s="252">
        <f t="shared" si="227"/>
        <v>139866.52000000002</v>
      </c>
      <c r="BM80" s="252">
        <f t="shared" si="227"/>
        <v>202040.84999999986</v>
      </c>
      <c r="BN80" s="252">
        <f t="shared" si="227"/>
        <v>-465954.71999999974</v>
      </c>
      <c r="BO80" s="265">
        <f t="shared" si="227"/>
        <v>584049.75999999978</v>
      </c>
      <c r="BP80" s="265">
        <f t="shared" si="227"/>
        <v>279606.6399999999</v>
      </c>
      <c r="BQ80" s="265">
        <f t="shared" ref="BQ80:CD84" si="228">AI80-W80</f>
        <v>-1471255.75</v>
      </c>
      <c r="BR80" s="265">
        <f t="shared" si="228"/>
        <v>261873.07999999984</v>
      </c>
      <c r="BS80" s="265">
        <f t="shared" si="228"/>
        <v>329582.75999999978</v>
      </c>
      <c r="BT80" s="265">
        <f t="shared" si="228"/>
        <v>126727.05000000005</v>
      </c>
      <c r="BU80" s="265">
        <f t="shared" si="228"/>
        <v>-91320.89000000013</v>
      </c>
      <c r="BV80" s="265">
        <f t="shared" si="228"/>
        <v>606111.06999999983</v>
      </c>
      <c r="BW80" s="265">
        <f t="shared" si="228"/>
        <v>-41934.329999999842</v>
      </c>
      <c r="BX80" s="265">
        <f t="shared" si="228"/>
        <v>250160.41999999993</v>
      </c>
      <c r="BY80" s="265">
        <f t="shared" si="228"/>
        <v>-409742.70999999996</v>
      </c>
      <c r="BZ80" s="265">
        <f t="shared" si="228"/>
        <v>686532.77000000048</v>
      </c>
      <c r="CA80" s="265">
        <f t="shared" si="228"/>
        <v>-224265.33999999985</v>
      </c>
      <c r="CB80" s="265">
        <f t="shared" si="228"/>
        <v>-402161.5299999998</v>
      </c>
      <c r="CC80" s="265">
        <f t="shared" si="228"/>
        <v>-1168016.99</v>
      </c>
      <c r="CD80" s="265">
        <f t="shared" si="228"/>
        <v>-1867328.78</v>
      </c>
      <c r="CE80" s="351"/>
      <c r="CF80" s="159" t="s">
        <v>212</v>
      </c>
    </row>
    <row r="81" spans="1:84" s="38" customFormat="1" x14ac:dyDescent="0.3">
      <c r="A81" s="147"/>
      <c r="B81" s="39" t="s">
        <v>38</v>
      </c>
      <c r="C81" s="97">
        <f>C95-C88</f>
        <v>6075.2899999999991</v>
      </c>
      <c r="D81" s="98">
        <f t="shared" ref="D81:Y81" si="229">D95-D88</f>
        <v>6604.09</v>
      </c>
      <c r="E81" s="98">
        <f t="shared" si="229"/>
        <v>5384.420000000001</v>
      </c>
      <c r="F81" s="98">
        <f t="shared" si="229"/>
        <v>5096.2700000000004</v>
      </c>
      <c r="G81" s="98">
        <f t="shared" si="229"/>
        <v>7189.4100000000008</v>
      </c>
      <c r="H81" s="98">
        <f t="shared" si="229"/>
        <v>6721.7900000000009</v>
      </c>
      <c r="I81" s="98">
        <f t="shared" si="229"/>
        <v>9196.2099999999991</v>
      </c>
      <c r="J81" s="98">
        <f t="shared" si="229"/>
        <v>7587.8400000000011</v>
      </c>
      <c r="K81" s="98">
        <f t="shared" si="229"/>
        <v>4667.67</v>
      </c>
      <c r="L81" s="99">
        <f t="shared" si="229"/>
        <v>8488.41</v>
      </c>
      <c r="M81" s="98">
        <f t="shared" si="229"/>
        <v>8359.7199999999993</v>
      </c>
      <c r="N81" s="98">
        <f t="shared" si="229"/>
        <v>9210.69</v>
      </c>
      <c r="O81" s="98">
        <f t="shared" si="229"/>
        <v>10604.369999999999</v>
      </c>
      <c r="P81" s="98">
        <f t="shared" si="229"/>
        <v>6465.8500000000022</v>
      </c>
      <c r="Q81" s="98">
        <f t="shared" si="229"/>
        <v>6698.8799999999992</v>
      </c>
      <c r="R81" s="98">
        <f t="shared" si="229"/>
        <v>6275.02</v>
      </c>
      <c r="S81" s="98">
        <f t="shared" si="229"/>
        <v>7746.9</v>
      </c>
      <c r="T81" s="98">
        <f t="shared" si="229"/>
        <v>7874.42</v>
      </c>
      <c r="U81" s="98">
        <f t="shared" si="229"/>
        <v>6662.43</v>
      </c>
      <c r="V81" s="98">
        <f t="shared" si="229"/>
        <v>3860.5200000000004</v>
      </c>
      <c r="W81" s="98">
        <f t="shared" si="229"/>
        <v>9418.9299999999985</v>
      </c>
      <c r="X81" s="99">
        <f t="shared" si="229"/>
        <v>8586.8200000000015</v>
      </c>
      <c r="Y81" s="98">
        <f t="shared" si="229"/>
        <v>8526.34</v>
      </c>
      <c r="Z81" s="98">
        <f t="shared" ref="Z81:AA81" si="230">Z95-Z88</f>
        <v>22782.559999999998</v>
      </c>
      <c r="AA81" s="98">
        <f t="shared" si="230"/>
        <v>13598.45</v>
      </c>
      <c r="AB81" s="98">
        <f t="shared" ref="AB81:AC81" si="231">AB95-AB88</f>
        <v>10447.09</v>
      </c>
      <c r="AC81" s="98">
        <f t="shared" si="231"/>
        <v>11775.46</v>
      </c>
      <c r="AD81" s="98">
        <f t="shared" ref="AD81:AE81" si="232">AD95-AD88</f>
        <v>10505.419999999998</v>
      </c>
      <c r="AE81" s="98">
        <f t="shared" si="232"/>
        <v>7890.8600000000006</v>
      </c>
      <c r="AF81" s="98">
        <f t="shared" ref="AF81:AG81" si="233">AF95-AF88</f>
        <v>7569.7200000000012</v>
      </c>
      <c r="AG81" s="98">
        <f t="shared" si="233"/>
        <v>7961.8900000000012</v>
      </c>
      <c r="AH81" s="209">
        <f t="shared" ref="AH81:AI81" si="234">AH95-AH88</f>
        <v>9674.94</v>
      </c>
      <c r="AI81" s="209">
        <f t="shared" si="234"/>
        <v>11856.13</v>
      </c>
      <c r="AJ81" s="196">
        <f t="shared" ref="AJ81:AK81" si="235">AJ95-AJ88</f>
        <v>6516.2100000000009</v>
      </c>
      <c r="AK81" s="327">
        <f t="shared" si="235"/>
        <v>8828.3799999999992</v>
      </c>
      <c r="AL81" s="327">
        <f t="shared" ref="AL81:AM81" si="236">AL95-AL88</f>
        <v>10448.849999999999</v>
      </c>
      <c r="AM81" s="301">
        <f t="shared" si="236"/>
        <v>12415.26</v>
      </c>
      <c r="AN81" s="301">
        <f t="shared" ref="AN81:AO81" si="237">AN95-AN88</f>
        <v>17605.25</v>
      </c>
      <c r="AO81" s="301">
        <f t="shared" si="237"/>
        <v>10218.61</v>
      </c>
      <c r="AP81" s="301">
        <f t="shared" ref="AP81:AQ81" si="238">AP95-AP88</f>
        <v>6682.9399999999987</v>
      </c>
      <c r="AQ81" s="301">
        <f t="shared" si="238"/>
        <v>5852.04</v>
      </c>
      <c r="AR81" s="301">
        <f t="shared" ref="AR81" si="239">AR95-AR88</f>
        <v>6935.3600000000006</v>
      </c>
      <c r="AS81" s="301">
        <f t="shared" ref="AS81:AT81" si="240">AS95-AS88</f>
        <v>7934.5400000000009</v>
      </c>
      <c r="AT81" s="301">
        <f t="shared" si="240"/>
        <v>3126.8999999999996</v>
      </c>
      <c r="AU81" s="301">
        <f t="shared" ref="AU81:AV81" si="241">AU95-AU88</f>
        <v>-3570.4400000000005</v>
      </c>
      <c r="AV81" s="301">
        <f t="shared" si="241"/>
        <v>-3158.1500000000015</v>
      </c>
      <c r="AW81" s="35">
        <f t="shared" si="226"/>
        <v>4529.08</v>
      </c>
      <c r="AX81" s="100">
        <f t="shared" si="226"/>
        <v>-138.23999999999796</v>
      </c>
      <c r="AY81" s="100">
        <f t="shared" si="226"/>
        <v>1314.4599999999982</v>
      </c>
      <c r="AZ81" s="100">
        <f t="shared" si="226"/>
        <v>1178.75</v>
      </c>
      <c r="BA81" s="100">
        <f t="shared" si="226"/>
        <v>557.48999999999887</v>
      </c>
      <c r="BB81" s="100">
        <f t="shared" si="226"/>
        <v>1152.6299999999992</v>
      </c>
      <c r="BC81" s="100">
        <f t="shared" si="226"/>
        <v>-2533.7799999999988</v>
      </c>
      <c r="BD81" s="100">
        <f t="shared" si="226"/>
        <v>-3727.3200000000006</v>
      </c>
      <c r="BE81" s="100">
        <f t="shared" si="226"/>
        <v>4751.2599999999984</v>
      </c>
      <c r="BF81" s="100">
        <f t="shared" si="226"/>
        <v>98.410000000001673</v>
      </c>
      <c r="BG81" s="100">
        <f t="shared" si="227"/>
        <v>166.6200000000008</v>
      </c>
      <c r="BH81" s="100">
        <f t="shared" si="227"/>
        <v>13571.869999999997</v>
      </c>
      <c r="BI81" s="100">
        <f t="shared" si="227"/>
        <v>2994.0800000000017</v>
      </c>
      <c r="BJ81" s="100">
        <f t="shared" si="227"/>
        <v>3981.239999999998</v>
      </c>
      <c r="BK81" s="100">
        <f t="shared" si="227"/>
        <v>5076.58</v>
      </c>
      <c r="BL81" s="252">
        <f t="shared" si="227"/>
        <v>4230.3999999999978</v>
      </c>
      <c r="BM81" s="252">
        <f t="shared" si="227"/>
        <v>143.96000000000095</v>
      </c>
      <c r="BN81" s="252">
        <f t="shared" si="227"/>
        <v>-304.69999999999891</v>
      </c>
      <c r="BO81" s="265">
        <f t="shared" si="227"/>
        <v>1299.4600000000009</v>
      </c>
      <c r="BP81" s="265">
        <f t="shared" si="227"/>
        <v>5814.42</v>
      </c>
      <c r="BQ81" s="265">
        <f t="shared" si="228"/>
        <v>2437.2000000000007</v>
      </c>
      <c r="BR81" s="265">
        <f t="shared" si="228"/>
        <v>-2070.6100000000006</v>
      </c>
      <c r="BS81" s="265">
        <f t="shared" si="228"/>
        <v>302.03999999999905</v>
      </c>
      <c r="BT81" s="265">
        <f t="shared" si="228"/>
        <v>-12333.71</v>
      </c>
      <c r="BU81" s="265">
        <f t="shared" si="228"/>
        <v>-1183.1900000000005</v>
      </c>
      <c r="BV81" s="265">
        <f t="shared" si="228"/>
        <v>7158.16</v>
      </c>
      <c r="BW81" s="265">
        <f t="shared" si="228"/>
        <v>-1556.8499999999985</v>
      </c>
      <c r="BX81" s="265">
        <f t="shared" si="228"/>
        <v>-3822.4799999999996</v>
      </c>
      <c r="BY81" s="265">
        <f t="shared" si="228"/>
        <v>-2038.8200000000006</v>
      </c>
      <c r="BZ81" s="265">
        <f t="shared" si="228"/>
        <v>-634.36000000000058</v>
      </c>
      <c r="CA81" s="265">
        <f t="shared" si="228"/>
        <v>-27.350000000000364</v>
      </c>
      <c r="CB81" s="265">
        <f t="shared" si="228"/>
        <v>-6548.0400000000009</v>
      </c>
      <c r="CC81" s="265">
        <f t="shared" si="228"/>
        <v>-15426.57</v>
      </c>
      <c r="CD81" s="265">
        <f t="shared" si="228"/>
        <v>-9674.3600000000024</v>
      </c>
      <c r="CE81" s="351"/>
      <c r="CF81" s="159" t="s">
        <v>212</v>
      </c>
    </row>
    <row r="82" spans="1:84" s="38" customFormat="1" x14ac:dyDescent="0.3">
      <c r="A82" s="147"/>
      <c r="B82" s="39" t="s">
        <v>39</v>
      </c>
      <c r="C82" s="97">
        <f>C96-C89</f>
        <v>215628.67000000004</v>
      </c>
      <c r="D82" s="98">
        <f t="shared" ref="D82:Y82" si="242">D96-D89</f>
        <v>205151.00999999998</v>
      </c>
      <c r="E82" s="98">
        <f t="shared" si="242"/>
        <v>258335.22999999998</v>
      </c>
      <c r="F82" s="98">
        <f t="shared" si="242"/>
        <v>180172.31</v>
      </c>
      <c r="G82" s="98">
        <f t="shared" si="242"/>
        <v>272120.43000000005</v>
      </c>
      <c r="H82" s="98">
        <f t="shared" si="242"/>
        <v>367742.00000000006</v>
      </c>
      <c r="I82" s="98">
        <f t="shared" si="242"/>
        <v>392423.19</v>
      </c>
      <c r="J82" s="98">
        <f t="shared" si="242"/>
        <v>413064.33999999997</v>
      </c>
      <c r="K82" s="98">
        <f t="shared" si="242"/>
        <v>101573.44999999998</v>
      </c>
      <c r="L82" s="99">
        <f t="shared" si="242"/>
        <v>237082.69</v>
      </c>
      <c r="M82" s="98">
        <f t="shared" si="242"/>
        <v>307601.40000000002</v>
      </c>
      <c r="N82" s="98">
        <f t="shared" si="242"/>
        <v>197535.07999999996</v>
      </c>
      <c r="O82" s="98">
        <f t="shared" si="242"/>
        <v>252377.46</v>
      </c>
      <c r="P82" s="98">
        <f t="shared" si="242"/>
        <v>236680.09000000003</v>
      </c>
      <c r="Q82" s="98">
        <f t="shared" si="242"/>
        <v>230146.65000000002</v>
      </c>
      <c r="R82" s="98">
        <f t="shared" si="242"/>
        <v>225553.39</v>
      </c>
      <c r="S82" s="98">
        <f t="shared" si="242"/>
        <v>285300.95</v>
      </c>
      <c r="T82" s="98">
        <f t="shared" si="242"/>
        <v>532906.09</v>
      </c>
      <c r="U82" s="98">
        <f t="shared" si="242"/>
        <v>439941.17000000004</v>
      </c>
      <c r="V82" s="98">
        <f t="shared" si="242"/>
        <v>271877.57</v>
      </c>
      <c r="W82" s="98">
        <f t="shared" si="242"/>
        <v>587113.84000000008</v>
      </c>
      <c r="X82" s="99">
        <f t="shared" si="242"/>
        <v>242740.48000000004</v>
      </c>
      <c r="Y82" s="98">
        <f t="shared" si="242"/>
        <v>240240.7</v>
      </c>
      <c r="Z82" s="98">
        <f t="shared" ref="Z82:AA82" si="243">Z96-Z89</f>
        <v>281576.91000000003</v>
      </c>
      <c r="AA82" s="98">
        <f t="shared" si="243"/>
        <v>281691.27</v>
      </c>
      <c r="AB82" s="98">
        <f t="shared" ref="AB82:AC82" si="244">AB96-AB89</f>
        <v>277542.07999999996</v>
      </c>
      <c r="AC82" s="98">
        <f t="shared" si="244"/>
        <v>271220.38</v>
      </c>
      <c r="AD82" s="98">
        <f t="shared" ref="AD82:AE82" si="245">AD96-AD89</f>
        <v>299374.23</v>
      </c>
      <c r="AE82" s="98">
        <f t="shared" si="245"/>
        <v>413801.77</v>
      </c>
      <c r="AF82" s="98">
        <f t="shared" ref="AF82:AG82" si="246">AF96-AF89</f>
        <v>497330.06000000006</v>
      </c>
      <c r="AG82" s="98">
        <f t="shared" si="246"/>
        <v>594980.16</v>
      </c>
      <c r="AH82" s="209">
        <f t="shared" ref="AH82:AI82" si="247">AH96-AH89</f>
        <v>351257.38</v>
      </c>
      <c r="AI82" s="209">
        <f t="shared" si="247"/>
        <v>311290.42000000004</v>
      </c>
      <c r="AJ82" s="196">
        <f t="shared" ref="AJ82:AK82" si="248">AJ96-AJ89</f>
        <v>366944.47</v>
      </c>
      <c r="AK82" s="327">
        <f t="shared" si="248"/>
        <v>318149.52</v>
      </c>
      <c r="AL82" s="327">
        <f t="shared" ref="AL82:AM82" si="249">AL96-AL89</f>
        <v>366305.87</v>
      </c>
      <c r="AM82" s="301">
        <f t="shared" si="249"/>
        <v>258628.84000000003</v>
      </c>
      <c r="AN82" s="301">
        <f t="shared" ref="AN82:AO82" si="250">AN96-AN89</f>
        <v>387779.75</v>
      </c>
      <c r="AO82" s="301">
        <f t="shared" si="250"/>
        <v>270094.68000000005</v>
      </c>
      <c r="AP82" s="301">
        <f t="shared" ref="AP82:AQ82" si="251">AP96-AP89</f>
        <v>391985.83999999997</v>
      </c>
      <c r="AQ82" s="301">
        <f t="shared" si="251"/>
        <v>248613.53</v>
      </c>
      <c r="AR82" s="301">
        <f t="shared" ref="AR82" si="252">AR96-AR89</f>
        <v>628410.07999999996</v>
      </c>
      <c r="AS82" s="301">
        <f t="shared" ref="AS82:AT82" si="253">AS96-AS89</f>
        <v>546687.97</v>
      </c>
      <c r="AT82" s="301">
        <f t="shared" si="253"/>
        <v>216238.58000000002</v>
      </c>
      <c r="AU82" s="301">
        <f t="shared" ref="AU82:AV82" si="254">AU96-AU89</f>
        <v>138994.6</v>
      </c>
      <c r="AV82" s="301">
        <f t="shared" si="254"/>
        <v>60305.130000000005</v>
      </c>
      <c r="AW82" s="35">
        <f t="shared" si="226"/>
        <v>36748.78999999995</v>
      </c>
      <c r="AX82" s="100">
        <f t="shared" si="226"/>
        <v>31529.080000000045</v>
      </c>
      <c r="AY82" s="100">
        <f t="shared" si="226"/>
        <v>-28188.579999999958</v>
      </c>
      <c r="AZ82" s="100">
        <f t="shared" si="226"/>
        <v>45381.080000000016</v>
      </c>
      <c r="BA82" s="100">
        <f t="shared" si="226"/>
        <v>13180.51999999996</v>
      </c>
      <c r="BB82" s="100">
        <f t="shared" si="226"/>
        <v>165164.08999999991</v>
      </c>
      <c r="BC82" s="100">
        <f t="shared" si="226"/>
        <v>47517.98000000004</v>
      </c>
      <c r="BD82" s="100">
        <f t="shared" si="226"/>
        <v>-141186.76999999996</v>
      </c>
      <c r="BE82" s="100">
        <f t="shared" si="226"/>
        <v>485540.39000000013</v>
      </c>
      <c r="BF82" s="100">
        <f t="shared" si="226"/>
        <v>5657.7900000000373</v>
      </c>
      <c r="BG82" s="100">
        <f t="shared" si="227"/>
        <v>-67360.700000000012</v>
      </c>
      <c r="BH82" s="100">
        <f t="shared" si="227"/>
        <v>84041.830000000075</v>
      </c>
      <c r="BI82" s="100">
        <f t="shared" si="227"/>
        <v>29313.810000000027</v>
      </c>
      <c r="BJ82" s="100">
        <f t="shared" si="227"/>
        <v>40861.989999999932</v>
      </c>
      <c r="BK82" s="100">
        <f t="shared" si="227"/>
        <v>41073.729999999981</v>
      </c>
      <c r="BL82" s="252">
        <f t="shared" si="227"/>
        <v>73820.839999999967</v>
      </c>
      <c r="BM82" s="252">
        <f t="shared" si="227"/>
        <v>128500.82</v>
      </c>
      <c r="BN82" s="252">
        <f t="shared" si="227"/>
        <v>-35576.029999999912</v>
      </c>
      <c r="BO82" s="265">
        <f t="shared" si="227"/>
        <v>155038.99</v>
      </c>
      <c r="BP82" s="265">
        <f t="shared" si="227"/>
        <v>79379.81</v>
      </c>
      <c r="BQ82" s="265">
        <f t="shared" si="228"/>
        <v>-275823.42000000004</v>
      </c>
      <c r="BR82" s="265">
        <f t="shared" si="228"/>
        <v>124203.98999999993</v>
      </c>
      <c r="BS82" s="265">
        <f t="shared" si="228"/>
        <v>77908.820000000007</v>
      </c>
      <c r="BT82" s="265">
        <f t="shared" si="228"/>
        <v>84728.959999999963</v>
      </c>
      <c r="BU82" s="265">
        <f t="shared" si="228"/>
        <v>-23062.429999999993</v>
      </c>
      <c r="BV82" s="265">
        <f t="shared" si="228"/>
        <v>110237.67000000004</v>
      </c>
      <c r="BW82" s="265">
        <f t="shared" si="228"/>
        <v>-1125.6999999999534</v>
      </c>
      <c r="BX82" s="265">
        <f t="shared" si="228"/>
        <v>92611.609999999986</v>
      </c>
      <c r="BY82" s="265">
        <f t="shared" si="228"/>
        <v>-165188.24000000002</v>
      </c>
      <c r="BZ82" s="265">
        <f t="shared" si="228"/>
        <v>131080.0199999999</v>
      </c>
      <c r="CA82" s="265">
        <f t="shared" si="228"/>
        <v>-48292.190000000061</v>
      </c>
      <c r="CB82" s="265">
        <f t="shared" si="228"/>
        <v>-135018.79999999999</v>
      </c>
      <c r="CC82" s="265">
        <f t="shared" si="228"/>
        <v>-172295.82000000004</v>
      </c>
      <c r="CD82" s="265">
        <f t="shared" si="228"/>
        <v>-306639.33999999997</v>
      </c>
      <c r="CE82" s="351"/>
      <c r="CF82" s="159" t="s">
        <v>212</v>
      </c>
    </row>
    <row r="83" spans="1:84" s="38" customFormat="1" x14ac:dyDescent="0.3">
      <c r="A83" s="147"/>
      <c r="B83" s="39" t="s">
        <v>40</v>
      </c>
      <c r="C83" s="97">
        <f>C97-C90</f>
        <v>148804.85999999999</v>
      </c>
      <c r="D83" s="98">
        <f t="shared" ref="D83:Y83" si="255">D97-D90</f>
        <v>162344.28000000003</v>
      </c>
      <c r="E83" s="98">
        <f t="shared" si="255"/>
        <v>228531.37</v>
      </c>
      <c r="F83" s="98">
        <f t="shared" si="255"/>
        <v>123834.63</v>
      </c>
      <c r="G83" s="98">
        <f t="shared" si="255"/>
        <v>231944.08</v>
      </c>
      <c r="H83" s="98">
        <f t="shared" si="255"/>
        <v>294203.90000000002</v>
      </c>
      <c r="I83" s="98">
        <f t="shared" si="255"/>
        <v>299208.37</v>
      </c>
      <c r="J83" s="98">
        <f t="shared" si="255"/>
        <v>355074.23</v>
      </c>
      <c r="K83" s="98">
        <f t="shared" si="255"/>
        <v>109477.86</v>
      </c>
      <c r="L83" s="99">
        <f t="shared" si="255"/>
        <v>175913.55000000002</v>
      </c>
      <c r="M83" s="98">
        <f t="shared" si="255"/>
        <v>297886.72000000003</v>
      </c>
      <c r="N83" s="98">
        <f t="shared" si="255"/>
        <v>116462.27</v>
      </c>
      <c r="O83" s="98">
        <f t="shared" si="255"/>
        <v>149773.39000000001</v>
      </c>
      <c r="P83" s="98">
        <f t="shared" si="255"/>
        <v>189099.84000000003</v>
      </c>
      <c r="Q83" s="98">
        <f t="shared" si="255"/>
        <v>188049.06000000003</v>
      </c>
      <c r="R83" s="98">
        <f t="shared" si="255"/>
        <v>153783.88</v>
      </c>
      <c r="S83" s="98">
        <f t="shared" si="255"/>
        <v>194697.02000000002</v>
      </c>
      <c r="T83" s="98">
        <f t="shared" si="255"/>
        <v>450360.02000000008</v>
      </c>
      <c r="U83" s="98">
        <f t="shared" si="255"/>
        <v>286514.07999999996</v>
      </c>
      <c r="V83" s="98">
        <f t="shared" si="255"/>
        <v>282919.76</v>
      </c>
      <c r="W83" s="98">
        <f t="shared" si="255"/>
        <v>363963.08999999997</v>
      </c>
      <c r="X83" s="99">
        <f t="shared" si="255"/>
        <v>184644.2</v>
      </c>
      <c r="Y83" s="98">
        <f t="shared" si="255"/>
        <v>149274.71000000002</v>
      </c>
      <c r="Z83" s="98">
        <f t="shared" ref="Z83:AA83" si="256">Z97-Z90</f>
        <v>202344.07</v>
      </c>
      <c r="AA83" s="98">
        <f t="shared" si="256"/>
        <v>161323.66000000003</v>
      </c>
      <c r="AB83" s="98">
        <f t="shared" ref="AB83:AC83" si="257">AB97-AB90</f>
        <v>155594.02000000002</v>
      </c>
      <c r="AC83" s="98">
        <f t="shared" si="257"/>
        <v>267446.28999999998</v>
      </c>
      <c r="AD83" s="98">
        <f t="shared" ref="AD83:AE83" si="258">AD97-AD90</f>
        <v>221494.58000000002</v>
      </c>
      <c r="AE83" s="98">
        <f t="shared" si="258"/>
        <v>256542.87</v>
      </c>
      <c r="AF83" s="98">
        <f t="shared" ref="AF83:AG83" si="259">AF97-AF90</f>
        <v>373060.93000000005</v>
      </c>
      <c r="AG83" s="98">
        <f t="shared" si="259"/>
        <v>458412.64</v>
      </c>
      <c r="AH83" s="209">
        <f t="shared" ref="AH83:AI83" si="260">AH97-AH90</f>
        <v>273595.16000000003</v>
      </c>
      <c r="AI83" s="209">
        <f t="shared" si="260"/>
        <v>317312.73</v>
      </c>
      <c r="AJ83" s="196">
        <f t="shared" ref="AJ83:AK83" si="261">AJ97-AJ90</f>
        <v>377101.98</v>
      </c>
      <c r="AK83" s="327">
        <f t="shared" si="261"/>
        <v>245802.49</v>
      </c>
      <c r="AL83" s="327">
        <f t="shared" ref="AL83:AM83" si="262">AL97-AL90</f>
        <v>213353.91</v>
      </c>
      <c r="AM83" s="301">
        <f t="shared" si="262"/>
        <v>121110.35</v>
      </c>
      <c r="AN83" s="301">
        <f t="shared" ref="AN83:AO83" si="263">AN97-AN90</f>
        <v>250948.54</v>
      </c>
      <c r="AO83" s="301">
        <f t="shared" si="263"/>
        <v>216011.52000000002</v>
      </c>
      <c r="AP83" s="301">
        <f t="shared" ref="AP83:AQ83" si="264">AP97-AP90</f>
        <v>276099.09999999998</v>
      </c>
      <c r="AQ83" s="301">
        <f t="shared" si="264"/>
        <v>169141.12</v>
      </c>
      <c r="AR83" s="301">
        <f t="shared" ref="AR83" si="265">AR97-AR90</f>
        <v>506900.05</v>
      </c>
      <c r="AS83" s="301">
        <f t="shared" ref="AS83:AT83" si="266">AS97-AS90</f>
        <v>431368.96000000002</v>
      </c>
      <c r="AT83" s="301">
        <f t="shared" si="266"/>
        <v>310075.16000000003</v>
      </c>
      <c r="AU83" s="301">
        <f t="shared" ref="AU83:AV83" si="267">AU97-AU90</f>
        <v>111217.48999999999</v>
      </c>
      <c r="AV83" s="301">
        <f t="shared" si="267"/>
        <v>-68743.049999999988</v>
      </c>
      <c r="AW83" s="35">
        <f t="shared" si="226"/>
        <v>968.53000000002794</v>
      </c>
      <c r="AX83" s="100">
        <f t="shared" si="226"/>
        <v>26755.559999999998</v>
      </c>
      <c r="AY83" s="100">
        <f t="shared" si="226"/>
        <v>-40482.309999999969</v>
      </c>
      <c r="AZ83" s="100">
        <f t="shared" si="226"/>
        <v>29949.25</v>
      </c>
      <c r="BA83" s="100">
        <f t="shared" si="226"/>
        <v>-37247.059999999969</v>
      </c>
      <c r="BB83" s="100">
        <f t="shared" si="226"/>
        <v>156156.12000000005</v>
      </c>
      <c r="BC83" s="100">
        <f t="shared" si="226"/>
        <v>-12694.290000000037</v>
      </c>
      <c r="BD83" s="100">
        <f t="shared" si="226"/>
        <v>-72154.469999999972</v>
      </c>
      <c r="BE83" s="100">
        <f t="shared" si="226"/>
        <v>254485.22999999998</v>
      </c>
      <c r="BF83" s="100">
        <f t="shared" si="226"/>
        <v>8730.6499999999942</v>
      </c>
      <c r="BG83" s="100">
        <f t="shared" si="227"/>
        <v>-148612.01</v>
      </c>
      <c r="BH83" s="100">
        <f t="shared" si="227"/>
        <v>85881.8</v>
      </c>
      <c r="BI83" s="100">
        <f t="shared" si="227"/>
        <v>11550.270000000019</v>
      </c>
      <c r="BJ83" s="100">
        <f t="shared" si="227"/>
        <v>-33505.820000000007</v>
      </c>
      <c r="BK83" s="100">
        <f t="shared" si="227"/>
        <v>79397.229999999952</v>
      </c>
      <c r="BL83" s="252">
        <f t="shared" si="227"/>
        <v>67710.700000000012</v>
      </c>
      <c r="BM83" s="252">
        <f t="shared" si="227"/>
        <v>61845.849999999977</v>
      </c>
      <c r="BN83" s="252">
        <f t="shared" si="227"/>
        <v>-77299.090000000026</v>
      </c>
      <c r="BO83" s="265">
        <f t="shared" si="227"/>
        <v>171898.56000000006</v>
      </c>
      <c r="BP83" s="265">
        <f t="shared" si="227"/>
        <v>-9324.5999999999767</v>
      </c>
      <c r="BQ83" s="265">
        <f t="shared" si="228"/>
        <v>-46650.359999999986</v>
      </c>
      <c r="BR83" s="265">
        <f t="shared" si="228"/>
        <v>192457.77999999997</v>
      </c>
      <c r="BS83" s="265">
        <f t="shared" si="228"/>
        <v>96527.77999999997</v>
      </c>
      <c r="BT83" s="265">
        <f t="shared" si="228"/>
        <v>11009.839999999997</v>
      </c>
      <c r="BU83" s="265">
        <f t="shared" si="228"/>
        <v>-40213.310000000027</v>
      </c>
      <c r="BV83" s="265">
        <f t="shared" si="228"/>
        <v>95354.51999999999</v>
      </c>
      <c r="BW83" s="265">
        <f t="shared" si="228"/>
        <v>-51434.76999999996</v>
      </c>
      <c r="BX83" s="265">
        <f t="shared" si="228"/>
        <v>54604.51999999996</v>
      </c>
      <c r="BY83" s="265">
        <f t="shared" si="228"/>
        <v>-87401.75</v>
      </c>
      <c r="BZ83" s="265">
        <f t="shared" si="228"/>
        <v>133839.11999999994</v>
      </c>
      <c r="CA83" s="265">
        <f t="shared" si="228"/>
        <v>-27043.679999999993</v>
      </c>
      <c r="CB83" s="265">
        <f t="shared" si="228"/>
        <v>36480</v>
      </c>
      <c r="CC83" s="265">
        <f t="shared" si="228"/>
        <v>-206095.24</v>
      </c>
      <c r="CD83" s="265">
        <f t="shared" si="228"/>
        <v>-445845.02999999997</v>
      </c>
      <c r="CE83" s="351"/>
      <c r="CF83" s="159" t="s">
        <v>212</v>
      </c>
    </row>
    <row r="84" spans="1:84" s="38" customFormat="1" x14ac:dyDescent="0.3">
      <c r="A84" s="147"/>
      <c r="B84" s="39" t="s">
        <v>41</v>
      </c>
      <c r="C84" s="97">
        <f>C98-C91</f>
        <v>44856.39</v>
      </c>
      <c r="D84" s="98">
        <f t="shared" ref="D84:Y84" si="268">D98-D91</f>
        <v>118159.67999999999</v>
      </c>
      <c r="E84" s="98">
        <f t="shared" si="268"/>
        <v>81548.820000000007</v>
      </c>
      <c r="F84" s="98">
        <f t="shared" si="268"/>
        <v>163324.87</v>
      </c>
      <c r="G84" s="98">
        <f t="shared" si="268"/>
        <v>206573.68</v>
      </c>
      <c r="H84" s="98">
        <f t="shared" si="268"/>
        <v>100782.94999999998</v>
      </c>
      <c r="I84" s="98">
        <f t="shared" si="268"/>
        <v>210289.96000000002</v>
      </c>
      <c r="J84" s="98">
        <f t="shared" si="268"/>
        <v>193114.78999999998</v>
      </c>
      <c r="K84" s="98">
        <f t="shared" si="268"/>
        <v>144717.44</v>
      </c>
      <c r="L84" s="99">
        <f t="shared" si="268"/>
        <v>70354.26999999999</v>
      </c>
      <c r="M84" s="98">
        <f t="shared" si="268"/>
        <v>218347.75</v>
      </c>
      <c r="N84" s="98">
        <f t="shared" si="268"/>
        <v>119420.98000000001</v>
      </c>
      <c r="O84" s="98">
        <f t="shared" si="268"/>
        <v>339086.6</v>
      </c>
      <c r="P84" s="98">
        <f t="shared" si="268"/>
        <v>134944.85999999999</v>
      </c>
      <c r="Q84" s="98">
        <f t="shared" si="268"/>
        <v>115099.03999999998</v>
      </c>
      <c r="R84" s="98">
        <f t="shared" si="268"/>
        <v>176298.05000000002</v>
      </c>
      <c r="S84" s="98">
        <f t="shared" si="268"/>
        <v>154752.01999999999</v>
      </c>
      <c r="T84" s="98">
        <f t="shared" si="268"/>
        <v>207420.03999999998</v>
      </c>
      <c r="U84" s="98">
        <f t="shared" si="268"/>
        <v>183981.81000000003</v>
      </c>
      <c r="V84" s="98">
        <f t="shared" si="268"/>
        <v>187723.76</v>
      </c>
      <c r="W84" s="98">
        <f t="shared" si="268"/>
        <v>212469.02000000002</v>
      </c>
      <c r="X84" s="99">
        <f t="shared" si="268"/>
        <v>141491.82</v>
      </c>
      <c r="Y84" s="98">
        <f t="shared" si="268"/>
        <v>157529.85999999999</v>
      </c>
      <c r="Z84" s="98">
        <f t="shared" ref="Z84:AA84" si="269">Z98-Z91</f>
        <v>187055.2</v>
      </c>
      <c r="AA84" s="98">
        <f t="shared" si="269"/>
        <v>136143.13</v>
      </c>
      <c r="AB84" s="98">
        <f t="shared" ref="AB84:AC84" si="270">AB98-AB91</f>
        <v>155764.03</v>
      </c>
      <c r="AC84" s="98">
        <f t="shared" si="270"/>
        <v>143879.66999999998</v>
      </c>
      <c r="AD84" s="98">
        <f t="shared" ref="AD84:AE84" si="271">AD98-AD91</f>
        <v>127357.66</v>
      </c>
      <c r="AE84" s="98">
        <f t="shared" si="271"/>
        <v>276653.94</v>
      </c>
      <c r="AF84" s="98">
        <f t="shared" ref="AF84:AG84" si="272">AF98-AF91</f>
        <v>217492.71000000002</v>
      </c>
      <c r="AG84" s="98">
        <f t="shared" si="272"/>
        <v>114794.21</v>
      </c>
      <c r="AH84" s="209">
        <f t="shared" ref="AH84:AI84" si="273">AH98-AH91</f>
        <v>156490.22</v>
      </c>
      <c r="AI84" s="209">
        <f t="shared" si="273"/>
        <v>135561.70000000001</v>
      </c>
      <c r="AJ84" s="196">
        <f t="shared" ref="AJ84:AK84" si="274">AJ98-AJ91</f>
        <v>276135.82</v>
      </c>
      <c r="AK84" s="327">
        <f t="shared" si="274"/>
        <v>174117.66999999998</v>
      </c>
      <c r="AL84" s="327">
        <f t="shared" ref="AL84:AM84" si="275">AL98-AL91</f>
        <v>134499.88</v>
      </c>
      <c r="AM84" s="301">
        <f t="shared" si="275"/>
        <v>329300.76</v>
      </c>
      <c r="AN84" s="301">
        <f t="shared" ref="AN84:AO84" si="276">AN98-AN91</f>
        <v>203476</v>
      </c>
      <c r="AO84" s="301">
        <f t="shared" si="276"/>
        <v>120700.84</v>
      </c>
      <c r="AP84" s="301">
        <f t="shared" ref="AP84:AQ84" si="277">AP98-AP91</f>
        <v>181597.21000000002</v>
      </c>
      <c r="AQ84" s="301">
        <f t="shared" si="277"/>
        <v>107373.59</v>
      </c>
      <c r="AR84" s="301">
        <f t="shared" ref="AR84" si="278">AR98-AR91</f>
        <v>200783.06</v>
      </c>
      <c r="AS84" s="301">
        <f t="shared" ref="AS84:AT84" si="279">AS98-AS91</f>
        <v>190946.86</v>
      </c>
      <c r="AT84" s="301">
        <f t="shared" si="279"/>
        <v>370114.23</v>
      </c>
      <c r="AU84" s="301">
        <f t="shared" ref="AU84:AV84" si="280">AU98-AU91</f>
        <v>-95407.18</v>
      </c>
      <c r="AV84" s="301">
        <f t="shared" si="280"/>
        <v>-74671.820000000007</v>
      </c>
      <c r="AW84" s="35">
        <f t="shared" si="226"/>
        <v>294230.20999999996</v>
      </c>
      <c r="AX84" s="100">
        <f t="shared" si="226"/>
        <v>16785.179999999993</v>
      </c>
      <c r="AY84" s="100">
        <f t="shared" si="226"/>
        <v>33550.219999999972</v>
      </c>
      <c r="AZ84" s="100">
        <f t="shared" si="226"/>
        <v>12973.180000000022</v>
      </c>
      <c r="BA84" s="100">
        <f t="shared" si="226"/>
        <v>-51821.66</v>
      </c>
      <c r="BB84" s="100">
        <f t="shared" si="226"/>
        <v>106637.09</v>
      </c>
      <c r="BC84" s="100">
        <f t="shared" si="226"/>
        <v>-26308.149999999994</v>
      </c>
      <c r="BD84" s="100">
        <f t="shared" si="226"/>
        <v>-5391.0299999999697</v>
      </c>
      <c r="BE84" s="100">
        <f t="shared" si="226"/>
        <v>67751.580000000016</v>
      </c>
      <c r="BF84" s="100">
        <f t="shared" si="226"/>
        <v>71137.550000000017</v>
      </c>
      <c r="BG84" s="100">
        <f t="shared" si="227"/>
        <v>-60817.890000000014</v>
      </c>
      <c r="BH84" s="100">
        <f t="shared" si="227"/>
        <v>67634.22</v>
      </c>
      <c r="BI84" s="100">
        <f t="shared" si="227"/>
        <v>-202943.46999999997</v>
      </c>
      <c r="BJ84" s="100">
        <f t="shared" si="227"/>
        <v>20819.170000000013</v>
      </c>
      <c r="BK84" s="100">
        <f t="shared" si="227"/>
        <v>28780.630000000005</v>
      </c>
      <c r="BL84" s="252">
        <f t="shared" si="227"/>
        <v>-48940.390000000014</v>
      </c>
      <c r="BM84" s="252">
        <f t="shared" si="227"/>
        <v>121901.92000000001</v>
      </c>
      <c r="BN84" s="252">
        <f t="shared" si="227"/>
        <v>10072.670000000042</v>
      </c>
      <c r="BO84" s="265">
        <f t="shared" si="227"/>
        <v>-69187.60000000002</v>
      </c>
      <c r="BP84" s="265">
        <f t="shared" si="227"/>
        <v>-31233.540000000008</v>
      </c>
      <c r="BQ84" s="265">
        <f t="shared" si="228"/>
        <v>-76907.320000000007</v>
      </c>
      <c r="BR84" s="265">
        <f t="shared" si="228"/>
        <v>134644</v>
      </c>
      <c r="BS84" s="265">
        <f t="shared" si="228"/>
        <v>16587.809999999998</v>
      </c>
      <c r="BT84" s="265">
        <f t="shared" si="228"/>
        <v>-52555.320000000007</v>
      </c>
      <c r="BU84" s="265">
        <f t="shared" si="228"/>
        <v>193157.63</v>
      </c>
      <c r="BV84" s="265">
        <f t="shared" si="228"/>
        <v>47711.97</v>
      </c>
      <c r="BW84" s="265">
        <f t="shared" si="228"/>
        <v>-23178.829999999987</v>
      </c>
      <c r="BX84" s="265">
        <f t="shared" si="228"/>
        <v>54239.550000000017</v>
      </c>
      <c r="BY84" s="265">
        <f t="shared" si="228"/>
        <v>-169280.35</v>
      </c>
      <c r="BZ84" s="265">
        <f t="shared" si="228"/>
        <v>-16709.650000000023</v>
      </c>
      <c r="CA84" s="265">
        <f t="shared" si="228"/>
        <v>76152.64999999998</v>
      </c>
      <c r="CB84" s="265">
        <f t="shared" si="228"/>
        <v>213624.00999999998</v>
      </c>
      <c r="CC84" s="265">
        <f t="shared" si="228"/>
        <v>-230968.88</v>
      </c>
      <c r="CD84" s="265">
        <f t="shared" si="228"/>
        <v>-350807.64</v>
      </c>
      <c r="CE84" s="351"/>
      <c r="CF84" s="159" t="s">
        <v>212</v>
      </c>
    </row>
    <row r="85" spans="1:84" s="131" customFormat="1" x14ac:dyDescent="0.3">
      <c r="A85" s="148"/>
      <c r="B85" s="39" t="s">
        <v>42</v>
      </c>
      <c r="C85" s="132">
        <f>SUM(C80:C84)</f>
        <v>1379817.01</v>
      </c>
      <c r="D85" s="133">
        <f t="shared" ref="D85:P85" si="281">SUM(D80:D84)</f>
        <v>1377285.4999999998</v>
      </c>
      <c r="E85" s="133">
        <f t="shared" si="281"/>
        <v>1522244.14</v>
      </c>
      <c r="F85" s="133">
        <f t="shared" si="281"/>
        <v>1307544.1600000001</v>
      </c>
      <c r="G85" s="133">
        <f t="shared" si="281"/>
        <v>2184390.91</v>
      </c>
      <c r="H85" s="133">
        <f t="shared" si="281"/>
        <v>2662925.27</v>
      </c>
      <c r="I85" s="133">
        <f t="shared" si="281"/>
        <v>2613157.27</v>
      </c>
      <c r="J85" s="133">
        <f t="shared" si="281"/>
        <v>2277370.31</v>
      </c>
      <c r="K85" s="133">
        <f t="shared" si="281"/>
        <v>1037174.9199999999</v>
      </c>
      <c r="L85" s="135">
        <f t="shared" si="281"/>
        <v>1694516.8699999996</v>
      </c>
      <c r="M85" s="133">
        <f t="shared" si="281"/>
        <v>2246672.13</v>
      </c>
      <c r="N85" s="133">
        <f t="shared" si="281"/>
        <v>1609866.9499999997</v>
      </c>
      <c r="O85" s="133">
        <f t="shared" si="281"/>
        <v>1971293.3400000003</v>
      </c>
      <c r="P85" s="133">
        <f t="shared" si="281"/>
        <v>1731217.12</v>
      </c>
      <c r="Q85" s="133">
        <f t="shared" ref="Q85:R85" si="282">SUM(Q80:Q84)</f>
        <v>1624216.7000000002</v>
      </c>
      <c r="R85" s="133">
        <f t="shared" si="282"/>
        <v>1837990.1700000002</v>
      </c>
      <c r="S85" s="133">
        <f t="shared" ref="S85:T85" si="283">SUM(S80:S84)</f>
        <v>2457769.42</v>
      </c>
      <c r="T85" s="133">
        <f t="shared" si="283"/>
        <v>4114467.2999999993</v>
      </c>
      <c r="U85" s="133">
        <f t="shared" ref="U85:V85" si="284">SUM(U80:U84)</f>
        <v>2914970.6700000004</v>
      </c>
      <c r="V85" s="133">
        <f t="shared" si="284"/>
        <v>2018196.37</v>
      </c>
      <c r="W85" s="133">
        <f t="shared" ref="W85:X85" si="285">SUM(W80:W84)</f>
        <v>3864709.6700000004</v>
      </c>
      <c r="X85" s="135">
        <f t="shared" si="285"/>
        <v>1890887.7600000002</v>
      </c>
      <c r="Y85" s="133">
        <f t="shared" ref="Y85:Z85" si="286">SUM(Y80:Y84)</f>
        <v>1800186.29</v>
      </c>
      <c r="Z85" s="133">
        <f t="shared" si="286"/>
        <v>2208367.04</v>
      </c>
      <c r="AA85" s="133">
        <f t="shared" ref="AA85:AB85" si="287">SUM(AA80:AA84)</f>
        <v>2012893.8199999998</v>
      </c>
      <c r="AB85" s="133">
        <f t="shared" si="287"/>
        <v>1894027.6900000002</v>
      </c>
      <c r="AC85" s="133">
        <f t="shared" ref="AC85:AD85" si="288">SUM(AC80:AC84)</f>
        <v>1955434.54</v>
      </c>
      <c r="AD85" s="133">
        <f t="shared" si="288"/>
        <v>2074678.24</v>
      </c>
      <c r="AE85" s="133">
        <f t="shared" ref="AE85:AF85" si="289">SUM(AE80:AE84)</f>
        <v>2972202.82</v>
      </c>
      <c r="AF85" s="133">
        <f t="shared" si="289"/>
        <v>3545405.43</v>
      </c>
      <c r="AG85" s="133">
        <f t="shared" ref="AG85:AH85" si="290">SUM(AG80:AG84)</f>
        <v>3758069.8400000003</v>
      </c>
      <c r="AH85" s="285">
        <f t="shared" si="290"/>
        <v>2342439.1</v>
      </c>
      <c r="AI85" s="285">
        <f t="shared" ref="AI85" si="291">SUM(AI80:AI84)</f>
        <v>1996510.0199999998</v>
      </c>
      <c r="AJ85" s="135">
        <f t="shared" ref="AJ85:AK85" si="292">SUM(AJ80:AJ84)</f>
        <v>2601995.9999999995</v>
      </c>
      <c r="AK85" s="46">
        <f t="shared" si="292"/>
        <v>2321095.5</v>
      </c>
      <c r="AL85" s="46">
        <f t="shared" ref="AL85:AM85" si="293">SUM(AL80:AL84)</f>
        <v>2365943.8600000003</v>
      </c>
      <c r="AM85" s="302">
        <f t="shared" si="293"/>
        <v>2050271.6300000001</v>
      </c>
      <c r="AN85" s="302">
        <f t="shared" ref="AN85:AO85" si="294">SUM(AN80:AN84)</f>
        <v>2760601.08</v>
      </c>
      <c r="AO85" s="302">
        <f t="shared" si="294"/>
        <v>1836204.0600000003</v>
      </c>
      <c r="AP85" s="302">
        <f t="shared" ref="AP85:AQ85" si="295">SUM(AP80:AP84)</f>
        <v>2522471.86</v>
      </c>
      <c r="AQ85" s="302">
        <f t="shared" si="295"/>
        <v>2138550.9499999997</v>
      </c>
      <c r="AR85" s="302">
        <f t="shared" ref="AR85" si="296">SUM(AR80:AR84)</f>
        <v>4479513.33</v>
      </c>
      <c r="AS85" s="302">
        <f t="shared" ref="AS85:AT85" si="297">SUM(AS80:AS84)</f>
        <v>3534593.93</v>
      </c>
      <c r="AT85" s="302">
        <f t="shared" si="297"/>
        <v>2048814.7400000002</v>
      </c>
      <c r="AU85" s="302">
        <f t="shared" ref="AU85:AV85" si="298">SUM(AU80:AU84)</f>
        <v>203706.52000000008</v>
      </c>
      <c r="AV85" s="302">
        <f t="shared" si="298"/>
        <v>-378299.15</v>
      </c>
      <c r="AW85" s="134">
        <f t="shared" si="194"/>
        <v>591476.32999999984</v>
      </c>
      <c r="AX85" s="136">
        <f t="shared" ref="AX85:AZ85" si="299">SUM(AX80:AX84)</f>
        <v>353931.62000000011</v>
      </c>
      <c r="AY85" s="136">
        <f t="shared" si="299"/>
        <v>101972.56000000017</v>
      </c>
      <c r="AZ85" s="136">
        <f t="shared" si="299"/>
        <v>530446.01000000024</v>
      </c>
      <c r="BA85" s="136">
        <f t="shared" ref="BA85" si="300">SUM(BA80:BA84)</f>
        <v>273378.50999999989</v>
      </c>
      <c r="BB85" s="136">
        <f t="shared" ref="BB85:BJ85" si="301">SUM(BB80:BB84)</f>
        <v>1451542.0299999998</v>
      </c>
      <c r="BC85" s="136">
        <f t="shared" si="301"/>
        <v>301813.40000000037</v>
      </c>
      <c r="BD85" s="136">
        <f t="shared" si="301"/>
        <v>-259173.94</v>
      </c>
      <c r="BE85" s="136">
        <f t="shared" si="301"/>
        <v>2827534.7500000005</v>
      </c>
      <c r="BF85" s="136">
        <f t="shared" si="301"/>
        <v>196370.89000000051</v>
      </c>
      <c r="BG85" s="136">
        <f t="shared" si="301"/>
        <v>-446485.83999999991</v>
      </c>
      <c r="BH85" s="136">
        <f t="shared" si="301"/>
        <v>598500.0900000002</v>
      </c>
      <c r="BI85" s="136">
        <f t="shared" si="301"/>
        <v>41600.480000000127</v>
      </c>
      <c r="BJ85" s="136">
        <f t="shared" si="301"/>
        <v>162810.57000000015</v>
      </c>
      <c r="BK85" s="136">
        <f t="shared" ref="BK85:BL85" si="302">SUM(BK80:BK84)</f>
        <v>331217.83999999985</v>
      </c>
      <c r="BL85" s="253">
        <f t="shared" si="302"/>
        <v>236688.06999999995</v>
      </c>
      <c r="BM85" s="253">
        <f t="shared" ref="BM85" si="303">SUM(BM80:BM84)</f>
        <v>514433.39999999991</v>
      </c>
      <c r="BN85" s="253">
        <f t="shared" ref="BN85:BO85" si="304">SUM(BN80:BN84)</f>
        <v>-569061.86999999965</v>
      </c>
      <c r="BO85" s="278">
        <f t="shared" si="304"/>
        <v>843099.16999999981</v>
      </c>
      <c r="BP85" s="278">
        <f t="shared" ref="BP85:BQ85" si="305">SUM(BP80:BP84)</f>
        <v>324242.72999999986</v>
      </c>
      <c r="BQ85" s="278">
        <f t="shared" si="305"/>
        <v>-1868199.6500000001</v>
      </c>
      <c r="BR85" s="278">
        <f t="shared" ref="BR85:BS85" si="306">SUM(BR80:BR84)</f>
        <v>711108.23999999976</v>
      </c>
      <c r="BS85" s="278">
        <f t="shared" si="306"/>
        <v>520909.20999999973</v>
      </c>
      <c r="BT85" s="278">
        <f t="shared" ref="BT85" si="307">SUM(BT80:BT84)</f>
        <v>157576.82</v>
      </c>
      <c r="BU85" s="278">
        <f t="shared" ref="BU85" si="308">SUM(BU80:BU84)</f>
        <v>37377.809999999852</v>
      </c>
      <c r="BV85" s="278">
        <f t="shared" ref="BV85" si="309">SUM(BV80:BV84)</f>
        <v>866573.3899999999</v>
      </c>
      <c r="BW85" s="278">
        <f t="shared" ref="BW85" si="310">SUM(BW80:BW84)</f>
        <v>-119230.47999999975</v>
      </c>
      <c r="BX85" s="278">
        <f t="shared" ref="BX85" si="311">SUM(BX80:BX84)</f>
        <v>447793.61999999988</v>
      </c>
      <c r="BY85" s="278">
        <f t="shared" ref="BY85" si="312">SUM(BY80:BY84)</f>
        <v>-833651.87</v>
      </c>
      <c r="BZ85" s="278">
        <f t="shared" ref="BZ85" si="313">SUM(BZ80:BZ84)</f>
        <v>934107.90000000026</v>
      </c>
      <c r="CA85" s="278">
        <f t="shared" ref="CA85" si="314">SUM(CA80:CA84)</f>
        <v>-223475.90999999992</v>
      </c>
      <c r="CB85" s="278">
        <f t="shared" ref="CB85:CD85" si="315">SUM(CB80:CB84)</f>
        <v>-293624.35999999975</v>
      </c>
      <c r="CC85" s="278">
        <f t="shared" ref="CC85:CD85" si="316">SUM(CC80:CC84)</f>
        <v>-1792803.5</v>
      </c>
      <c r="CD85" s="278">
        <f t="shared" si="316"/>
        <v>-2980295.15</v>
      </c>
      <c r="CE85" s="352"/>
      <c r="CF85" s="134">
        <f t="shared" si="194"/>
        <v>0</v>
      </c>
    </row>
    <row r="86" spans="1:84" s="38" customFormat="1" x14ac:dyDescent="0.3">
      <c r="A86" s="147">
        <f>+A79+1</f>
        <v>12</v>
      </c>
      <c r="B86" s="46" t="s">
        <v>33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194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276"/>
      <c r="CE86" s="351"/>
      <c r="CF86" s="50"/>
    </row>
    <row r="87" spans="1:84" s="38" customFormat="1" x14ac:dyDescent="0.3">
      <c r="A87" s="147"/>
      <c r="B87" s="39" t="s">
        <v>37</v>
      </c>
      <c r="C87" s="97">
        <v>715496.02</v>
      </c>
      <c r="D87" s="98">
        <v>641768.84000000008</v>
      </c>
      <c r="E87" s="98">
        <v>675233.17</v>
      </c>
      <c r="F87" s="98">
        <v>564520.05000000005</v>
      </c>
      <c r="G87" s="98">
        <v>1007971.31</v>
      </c>
      <c r="H87" s="98">
        <v>1295763</v>
      </c>
      <c r="I87" s="98">
        <v>1091826.5900000001</v>
      </c>
      <c r="J87" s="98">
        <v>793537.51</v>
      </c>
      <c r="K87" s="98">
        <v>432466.89999999997</v>
      </c>
      <c r="L87" s="99">
        <v>741943.95000000007</v>
      </c>
      <c r="M87" s="98">
        <v>850444.29999999993</v>
      </c>
      <c r="N87" s="98">
        <v>610979.54</v>
      </c>
      <c r="O87" s="166">
        <v>654944.09</v>
      </c>
      <c r="P87" s="98">
        <v>651407.28</v>
      </c>
      <c r="Q87" s="166">
        <v>598794.99</v>
      </c>
      <c r="R87" s="161">
        <v>706902.17</v>
      </c>
      <c r="S87" s="166">
        <v>1063732.0399999998</v>
      </c>
      <c r="T87" s="235">
        <v>1700737.49</v>
      </c>
      <c r="U87" s="236">
        <v>1359611.65</v>
      </c>
      <c r="V87" s="234">
        <v>865744.24</v>
      </c>
      <c r="W87" s="234">
        <v>665738.04</v>
      </c>
      <c r="X87" s="99">
        <v>853865.53</v>
      </c>
      <c r="Y87" s="234">
        <v>863692.32</v>
      </c>
      <c r="Z87" s="234">
        <v>939387.7</v>
      </c>
      <c r="AA87" s="234">
        <v>921168.55999999994</v>
      </c>
      <c r="AB87" s="234">
        <v>788608.14999999991</v>
      </c>
      <c r="AC87" s="234">
        <v>686774.26</v>
      </c>
      <c r="AD87" s="234">
        <v>885369.75</v>
      </c>
      <c r="AE87" s="234">
        <v>1300402.6200000001</v>
      </c>
      <c r="AF87" s="234">
        <v>1568457.5799999998</v>
      </c>
      <c r="AG87" s="234">
        <v>1639061.06</v>
      </c>
      <c r="AH87" s="234">
        <v>773634.6</v>
      </c>
      <c r="AI87" s="234">
        <v>715913.96</v>
      </c>
      <c r="AJ87" s="196">
        <v>892193.48</v>
      </c>
      <c r="AK87" s="209">
        <v>883104.56</v>
      </c>
      <c r="AL87" s="209">
        <v>910936.65</v>
      </c>
      <c r="AM87" s="209">
        <v>695604.58000000007</v>
      </c>
      <c r="AN87" s="209">
        <v>207280.46</v>
      </c>
      <c r="AO87" s="209">
        <v>693143.59</v>
      </c>
      <c r="AP87" s="209">
        <v>1026117.23</v>
      </c>
      <c r="AQ87" s="159">
        <v>978218.33000000007</v>
      </c>
      <c r="AR87" s="209">
        <v>1995007.22</v>
      </c>
      <c r="AS87" s="209">
        <v>1448938.4</v>
      </c>
      <c r="AT87" s="209">
        <v>832690.13</v>
      </c>
      <c r="AU87" s="209">
        <v>542150.94999999995</v>
      </c>
      <c r="AV87" s="99">
        <v>965631.26</v>
      </c>
      <c r="AW87" s="35">
        <f t="shared" ref="AW87:BF91" si="317">O87-C87</f>
        <v>-60551.930000000051</v>
      </c>
      <c r="AX87" s="100">
        <f t="shared" si="317"/>
        <v>9638.4399999999441</v>
      </c>
      <c r="AY87" s="100">
        <f t="shared" si="317"/>
        <v>-76438.180000000051</v>
      </c>
      <c r="AZ87" s="100">
        <f t="shared" si="317"/>
        <v>142382.12</v>
      </c>
      <c r="BA87" s="100">
        <f t="shared" si="317"/>
        <v>55760.729999999749</v>
      </c>
      <c r="BB87" s="100">
        <f t="shared" si="317"/>
        <v>404974.49</v>
      </c>
      <c r="BC87" s="100">
        <f t="shared" si="317"/>
        <v>267785.05999999982</v>
      </c>
      <c r="BD87" s="100">
        <f t="shared" si="317"/>
        <v>72206.729999999981</v>
      </c>
      <c r="BE87" s="100">
        <f t="shared" si="317"/>
        <v>233271.14000000007</v>
      </c>
      <c r="BF87" s="100">
        <f t="shared" si="317"/>
        <v>111921.57999999996</v>
      </c>
      <c r="BG87" s="100">
        <f t="shared" ref="BG87:BP91" si="318">Y87-M87</f>
        <v>13248.020000000019</v>
      </c>
      <c r="BH87" s="100">
        <f t="shared" si="318"/>
        <v>328408.15999999992</v>
      </c>
      <c r="BI87" s="100">
        <f t="shared" si="318"/>
        <v>266224.46999999997</v>
      </c>
      <c r="BJ87" s="100">
        <f t="shared" si="318"/>
        <v>137200.86999999988</v>
      </c>
      <c r="BK87" s="100">
        <f t="shared" si="318"/>
        <v>87979.270000000019</v>
      </c>
      <c r="BL87" s="252">
        <f t="shared" si="318"/>
        <v>178467.57999999996</v>
      </c>
      <c r="BM87" s="252">
        <f t="shared" si="318"/>
        <v>236670.58000000031</v>
      </c>
      <c r="BN87" s="252">
        <f t="shared" si="318"/>
        <v>-132279.91000000015</v>
      </c>
      <c r="BO87" s="265">
        <f t="shared" si="318"/>
        <v>279449.41000000015</v>
      </c>
      <c r="BP87" s="265">
        <f t="shared" si="318"/>
        <v>-92109.640000000014</v>
      </c>
      <c r="BQ87" s="265">
        <f t="shared" ref="BQ87:CD91" si="319">AI87-W87</f>
        <v>50175.919999999925</v>
      </c>
      <c r="BR87" s="265">
        <f t="shared" si="319"/>
        <v>38327.949999999953</v>
      </c>
      <c r="BS87" s="265">
        <f t="shared" si="319"/>
        <v>19412.240000000107</v>
      </c>
      <c r="BT87" s="265">
        <f t="shared" si="319"/>
        <v>-28451.04999999993</v>
      </c>
      <c r="BU87" s="265">
        <f t="shared" si="319"/>
        <v>-225563.97999999986</v>
      </c>
      <c r="BV87" s="265">
        <f t="shared" si="319"/>
        <v>-581327.68999999994</v>
      </c>
      <c r="BW87" s="265">
        <f t="shared" si="319"/>
        <v>6369.3299999999581</v>
      </c>
      <c r="BX87" s="265">
        <f t="shared" si="319"/>
        <v>140747.47999999998</v>
      </c>
      <c r="BY87" s="265">
        <f t="shared" si="319"/>
        <v>-322184.29000000004</v>
      </c>
      <c r="BZ87" s="265">
        <f t="shared" si="319"/>
        <v>426549.64000000013</v>
      </c>
      <c r="CA87" s="265">
        <f t="shared" si="319"/>
        <v>-190122.66000000015</v>
      </c>
      <c r="CB87" s="265">
        <f t="shared" si="319"/>
        <v>59055.530000000028</v>
      </c>
      <c r="CC87" s="265">
        <f t="shared" si="319"/>
        <v>-173763.01</v>
      </c>
      <c r="CD87" s="265">
        <f t="shared" si="319"/>
        <v>73437.780000000028</v>
      </c>
      <c r="CE87" s="351"/>
      <c r="CF87" s="159" t="s">
        <v>212</v>
      </c>
    </row>
    <row r="88" spans="1:84" s="38" customFormat="1" x14ac:dyDescent="0.3">
      <c r="A88" s="147"/>
      <c r="B88" s="39" t="s">
        <v>38</v>
      </c>
      <c r="C88" s="97">
        <v>10711.51</v>
      </c>
      <c r="D88" s="98">
        <v>9581.81</v>
      </c>
      <c r="E88" s="98">
        <v>7665.78</v>
      </c>
      <c r="F88" s="98">
        <v>6023.33</v>
      </c>
      <c r="G88" s="98">
        <v>7181.53</v>
      </c>
      <c r="H88" s="98">
        <v>8067.49</v>
      </c>
      <c r="I88" s="98">
        <v>6133.8</v>
      </c>
      <c r="J88" s="98">
        <v>6421.2</v>
      </c>
      <c r="K88" s="98">
        <v>6538.42</v>
      </c>
      <c r="L88" s="99">
        <v>9404.2999999999993</v>
      </c>
      <c r="M88" s="98">
        <v>11152.31</v>
      </c>
      <c r="N88" s="98">
        <v>9802.31</v>
      </c>
      <c r="O88" s="166">
        <v>9301.59</v>
      </c>
      <c r="P88" s="98">
        <v>9919.4599999999991</v>
      </c>
      <c r="Q88" s="166">
        <v>7875.42</v>
      </c>
      <c r="R88" s="161">
        <v>7220.18</v>
      </c>
      <c r="S88" s="166">
        <v>8106.99</v>
      </c>
      <c r="T88" s="235">
        <v>10864.4</v>
      </c>
      <c r="U88" s="236">
        <v>10753.849999999999</v>
      </c>
      <c r="V88" s="234">
        <v>8772.48</v>
      </c>
      <c r="W88" s="234">
        <v>7997.35</v>
      </c>
      <c r="X88" s="99">
        <v>11693.56</v>
      </c>
      <c r="Y88" s="234">
        <v>14691.66</v>
      </c>
      <c r="Z88" s="234">
        <v>14243.44</v>
      </c>
      <c r="AA88" s="234">
        <v>16161.43</v>
      </c>
      <c r="AB88" s="234">
        <v>13200.55</v>
      </c>
      <c r="AC88" s="234">
        <v>11235.54</v>
      </c>
      <c r="AD88" s="234">
        <v>10570.09</v>
      </c>
      <c r="AE88" s="234">
        <v>12830.14</v>
      </c>
      <c r="AF88" s="234">
        <v>12273.34</v>
      </c>
      <c r="AG88" s="234">
        <v>12392.109999999999</v>
      </c>
      <c r="AH88" s="234">
        <v>9025.06</v>
      </c>
      <c r="AI88" s="234">
        <v>8522.8700000000008</v>
      </c>
      <c r="AJ88" s="196">
        <v>11259.789999999999</v>
      </c>
      <c r="AK88" s="209">
        <v>12249.62</v>
      </c>
      <c r="AL88" s="209">
        <v>14352.150000000001</v>
      </c>
      <c r="AM88" s="209">
        <v>11864.74</v>
      </c>
      <c r="AN88" s="209">
        <v>1298.75</v>
      </c>
      <c r="AO88" s="209">
        <v>8775.39</v>
      </c>
      <c r="AP88" s="209">
        <v>8701.0600000000013</v>
      </c>
      <c r="AQ88" s="159">
        <v>7838.96</v>
      </c>
      <c r="AR88" s="209">
        <v>10426.64</v>
      </c>
      <c r="AS88" s="209">
        <v>10118.459999999999</v>
      </c>
      <c r="AT88" s="209">
        <v>8798.1</v>
      </c>
      <c r="AU88" s="209">
        <v>6551.4400000000005</v>
      </c>
      <c r="AV88" s="99">
        <v>11906.150000000001</v>
      </c>
      <c r="AW88" s="35">
        <f t="shared" si="317"/>
        <v>-1409.92</v>
      </c>
      <c r="AX88" s="100">
        <f t="shared" si="317"/>
        <v>337.64999999999964</v>
      </c>
      <c r="AY88" s="100">
        <f t="shared" si="317"/>
        <v>209.64000000000033</v>
      </c>
      <c r="AZ88" s="100">
        <f t="shared" si="317"/>
        <v>1196.8500000000004</v>
      </c>
      <c r="BA88" s="100">
        <f t="shared" si="317"/>
        <v>925.46</v>
      </c>
      <c r="BB88" s="100">
        <f t="shared" si="317"/>
        <v>2796.91</v>
      </c>
      <c r="BC88" s="100">
        <f t="shared" si="317"/>
        <v>4620.0499999999984</v>
      </c>
      <c r="BD88" s="100">
        <f t="shared" si="317"/>
        <v>2351.2799999999997</v>
      </c>
      <c r="BE88" s="100">
        <f t="shared" si="317"/>
        <v>1458.9300000000003</v>
      </c>
      <c r="BF88" s="100">
        <f t="shared" si="317"/>
        <v>2289.2600000000002</v>
      </c>
      <c r="BG88" s="100">
        <f t="shared" si="318"/>
        <v>3539.3500000000004</v>
      </c>
      <c r="BH88" s="100">
        <f t="shared" si="318"/>
        <v>4441.130000000001</v>
      </c>
      <c r="BI88" s="100">
        <f t="shared" si="318"/>
        <v>6859.84</v>
      </c>
      <c r="BJ88" s="100">
        <f t="shared" si="318"/>
        <v>3281.09</v>
      </c>
      <c r="BK88" s="100">
        <f t="shared" si="318"/>
        <v>3360.1200000000008</v>
      </c>
      <c r="BL88" s="252">
        <f t="shared" si="318"/>
        <v>3349.91</v>
      </c>
      <c r="BM88" s="252">
        <f t="shared" si="318"/>
        <v>4723.1499999999996</v>
      </c>
      <c r="BN88" s="252">
        <f t="shared" si="318"/>
        <v>1408.9400000000005</v>
      </c>
      <c r="BO88" s="265">
        <f t="shared" si="318"/>
        <v>1638.2600000000002</v>
      </c>
      <c r="BP88" s="265">
        <f t="shared" si="318"/>
        <v>252.57999999999993</v>
      </c>
      <c r="BQ88" s="265">
        <f t="shared" si="319"/>
        <v>525.52000000000044</v>
      </c>
      <c r="BR88" s="265">
        <f t="shared" si="319"/>
        <v>-433.77000000000044</v>
      </c>
      <c r="BS88" s="265">
        <f t="shared" si="319"/>
        <v>-2442.0399999999991</v>
      </c>
      <c r="BT88" s="265">
        <f t="shared" si="319"/>
        <v>108.71000000000095</v>
      </c>
      <c r="BU88" s="265">
        <f t="shared" si="319"/>
        <v>-4296.6900000000005</v>
      </c>
      <c r="BV88" s="265">
        <f t="shared" si="319"/>
        <v>-11901.8</v>
      </c>
      <c r="BW88" s="265">
        <f t="shared" si="319"/>
        <v>-2460.1500000000015</v>
      </c>
      <c r="BX88" s="265">
        <f t="shared" si="319"/>
        <v>-1869.0299999999988</v>
      </c>
      <c r="BY88" s="265">
        <f t="shared" si="319"/>
        <v>-4991.1799999999994</v>
      </c>
      <c r="BZ88" s="265">
        <f t="shared" si="319"/>
        <v>-1846.7000000000007</v>
      </c>
      <c r="CA88" s="265">
        <f t="shared" si="319"/>
        <v>-2273.6499999999996</v>
      </c>
      <c r="CB88" s="265">
        <f t="shared" si="319"/>
        <v>-226.95999999999913</v>
      </c>
      <c r="CC88" s="265">
        <f t="shared" si="319"/>
        <v>-1971.4300000000003</v>
      </c>
      <c r="CD88" s="265">
        <f t="shared" si="319"/>
        <v>646.3600000000024</v>
      </c>
      <c r="CE88" s="351"/>
      <c r="CF88" s="159" t="s">
        <v>212</v>
      </c>
    </row>
    <row r="89" spans="1:84" s="38" customFormat="1" x14ac:dyDescent="0.3">
      <c r="A89" s="147"/>
      <c r="B89" s="39" t="s">
        <v>39</v>
      </c>
      <c r="C89" s="97">
        <v>145091.84999999998</v>
      </c>
      <c r="D89" s="98">
        <v>136384.61000000002</v>
      </c>
      <c r="E89" s="98">
        <v>171277.02000000002</v>
      </c>
      <c r="F89" s="98">
        <v>111905.73999999999</v>
      </c>
      <c r="G89" s="98">
        <v>195494.88999999998</v>
      </c>
      <c r="H89" s="98">
        <v>266565.64999999997</v>
      </c>
      <c r="I89" s="98">
        <v>254885.32</v>
      </c>
      <c r="J89" s="98">
        <v>229951.61</v>
      </c>
      <c r="K89" s="98">
        <v>64630.66</v>
      </c>
      <c r="L89" s="99">
        <v>151429.32</v>
      </c>
      <c r="M89" s="98">
        <v>190993.43000000002</v>
      </c>
      <c r="N89" s="98">
        <v>110114.72000000002</v>
      </c>
      <c r="O89" s="166">
        <v>143624.79</v>
      </c>
      <c r="P89" s="98">
        <v>119423.5</v>
      </c>
      <c r="Q89" s="166">
        <v>108175.3</v>
      </c>
      <c r="R89" s="161">
        <v>114868.42</v>
      </c>
      <c r="S89" s="166">
        <v>162435.76</v>
      </c>
      <c r="T89" s="235">
        <v>299298.01</v>
      </c>
      <c r="U89" s="236">
        <v>260122.11</v>
      </c>
      <c r="V89" s="234">
        <v>174240.43</v>
      </c>
      <c r="W89" s="234">
        <v>112949.44</v>
      </c>
      <c r="X89" s="99">
        <v>165633.29999999999</v>
      </c>
      <c r="Y89" s="234">
        <v>155279.29999999999</v>
      </c>
      <c r="Z89" s="234">
        <v>169683.09</v>
      </c>
      <c r="AA89" s="234">
        <v>175401.47</v>
      </c>
      <c r="AB89" s="234">
        <v>162585.97</v>
      </c>
      <c r="AC89" s="234">
        <v>145971.62</v>
      </c>
      <c r="AD89" s="234">
        <v>172302.16</v>
      </c>
      <c r="AE89" s="234">
        <v>233914.22999999998</v>
      </c>
      <c r="AF89" s="234">
        <v>282406.59999999998</v>
      </c>
      <c r="AG89" s="234">
        <v>334209.83999999997</v>
      </c>
      <c r="AH89" s="234">
        <v>150061.62000000002</v>
      </c>
      <c r="AI89" s="234">
        <v>159186.57999999999</v>
      </c>
      <c r="AJ89" s="196">
        <v>192765.53</v>
      </c>
      <c r="AK89" s="209">
        <v>165967.48000000001</v>
      </c>
      <c r="AL89" s="209">
        <v>179415.13</v>
      </c>
      <c r="AM89" s="209">
        <v>128207.15999999999</v>
      </c>
      <c r="AN89" s="209">
        <v>68562.25</v>
      </c>
      <c r="AO89" s="209">
        <v>159795.31999999998</v>
      </c>
      <c r="AP89" s="209">
        <v>236315.16</v>
      </c>
      <c r="AQ89" s="159">
        <v>146889.47</v>
      </c>
      <c r="AR89" s="209">
        <v>366255.92000000004</v>
      </c>
      <c r="AS89" s="209">
        <v>298974.03000000003</v>
      </c>
      <c r="AT89" s="209">
        <v>172865.41999999998</v>
      </c>
      <c r="AU89" s="209">
        <v>88036.4</v>
      </c>
      <c r="AV89" s="99">
        <v>206781.87</v>
      </c>
      <c r="AW89" s="35">
        <f t="shared" si="317"/>
        <v>-1467.0599999999686</v>
      </c>
      <c r="AX89" s="100">
        <f t="shared" si="317"/>
        <v>-16961.110000000015</v>
      </c>
      <c r="AY89" s="100">
        <f t="shared" si="317"/>
        <v>-63101.720000000016</v>
      </c>
      <c r="AZ89" s="100">
        <f t="shared" si="317"/>
        <v>2962.6800000000076</v>
      </c>
      <c r="BA89" s="100">
        <f t="shared" si="317"/>
        <v>-33059.129999999976</v>
      </c>
      <c r="BB89" s="100">
        <f t="shared" si="317"/>
        <v>32732.360000000044</v>
      </c>
      <c r="BC89" s="100">
        <f t="shared" si="317"/>
        <v>5236.789999999979</v>
      </c>
      <c r="BD89" s="100">
        <f t="shared" si="317"/>
        <v>-55711.179999999993</v>
      </c>
      <c r="BE89" s="100">
        <f t="shared" si="317"/>
        <v>48318.78</v>
      </c>
      <c r="BF89" s="100">
        <f t="shared" si="317"/>
        <v>14203.979999999981</v>
      </c>
      <c r="BG89" s="100">
        <f t="shared" si="318"/>
        <v>-35714.130000000034</v>
      </c>
      <c r="BH89" s="100">
        <f t="shared" si="318"/>
        <v>59568.369999999981</v>
      </c>
      <c r="BI89" s="100">
        <f t="shared" si="318"/>
        <v>31776.679999999993</v>
      </c>
      <c r="BJ89" s="100">
        <f t="shared" si="318"/>
        <v>43162.47</v>
      </c>
      <c r="BK89" s="100">
        <f t="shared" si="318"/>
        <v>37796.319999999992</v>
      </c>
      <c r="BL89" s="252">
        <f t="shared" si="318"/>
        <v>57433.740000000005</v>
      </c>
      <c r="BM89" s="252">
        <f t="shared" si="318"/>
        <v>71478.469999999972</v>
      </c>
      <c r="BN89" s="252">
        <f t="shared" si="318"/>
        <v>-16891.410000000033</v>
      </c>
      <c r="BO89" s="265">
        <f t="shared" si="318"/>
        <v>74087.729999999981</v>
      </c>
      <c r="BP89" s="265">
        <f t="shared" si="318"/>
        <v>-24178.809999999969</v>
      </c>
      <c r="BQ89" s="265">
        <f t="shared" si="319"/>
        <v>46237.139999999985</v>
      </c>
      <c r="BR89" s="265">
        <f t="shared" si="319"/>
        <v>27132.23000000001</v>
      </c>
      <c r="BS89" s="265">
        <f t="shared" si="319"/>
        <v>10688.180000000022</v>
      </c>
      <c r="BT89" s="265">
        <f t="shared" si="319"/>
        <v>9732.0400000000081</v>
      </c>
      <c r="BU89" s="265">
        <f t="shared" si="319"/>
        <v>-47194.310000000012</v>
      </c>
      <c r="BV89" s="265">
        <f t="shared" si="319"/>
        <v>-94023.72</v>
      </c>
      <c r="BW89" s="265">
        <f t="shared" si="319"/>
        <v>13823.699999999983</v>
      </c>
      <c r="BX89" s="265">
        <f t="shared" si="319"/>
        <v>64013</v>
      </c>
      <c r="BY89" s="265">
        <f t="shared" si="319"/>
        <v>-87024.75999999998</v>
      </c>
      <c r="BZ89" s="265">
        <f t="shared" si="319"/>
        <v>83849.320000000065</v>
      </c>
      <c r="CA89" s="265">
        <f t="shared" si="319"/>
        <v>-35235.809999999939</v>
      </c>
      <c r="CB89" s="265">
        <f t="shared" si="319"/>
        <v>22803.799999999959</v>
      </c>
      <c r="CC89" s="265">
        <f t="shared" si="319"/>
        <v>-71150.179999999993</v>
      </c>
      <c r="CD89" s="265">
        <f t="shared" si="319"/>
        <v>14016.339999999997</v>
      </c>
      <c r="CE89" s="351"/>
      <c r="CF89" s="159" t="s">
        <v>212</v>
      </c>
    </row>
    <row r="90" spans="1:84" s="38" customFormat="1" x14ac:dyDescent="0.3">
      <c r="A90" s="147"/>
      <c r="B90" s="39" t="s">
        <v>40</v>
      </c>
      <c r="C90" s="97">
        <v>101102.5</v>
      </c>
      <c r="D90" s="98">
        <v>101036.75</v>
      </c>
      <c r="E90" s="98">
        <v>148962.16999999998</v>
      </c>
      <c r="F90" s="98">
        <v>71368.010000000009</v>
      </c>
      <c r="G90" s="98">
        <v>131701.47</v>
      </c>
      <c r="H90" s="98">
        <v>178853.68000000002</v>
      </c>
      <c r="I90" s="98">
        <v>167443.74</v>
      </c>
      <c r="J90" s="98">
        <v>185303.15</v>
      </c>
      <c r="K90" s="98">
        <v>43973.919999999998</v>
      </c>
      <c r="L90" s="99">
        <v>97948.72</v>
      </c>
      <c r="M90" s="98">
        <v>146053.74</v>
      </c>
      <c r="N90" s="98">
        <v>67430.509999999995</v>
      </c>
      <c r="O90" s="166">
        <v>93507.01</v>
      </c>
      <c r="P90" s="98">
        <v>86057.3</v>
      </c>
      <c r="Q90" s="166">
        <v>79907.59</v>
      </c>
      <c r="R90" s="161">
        <v>75135.539999999994</v>
      </c>
      <c r="S90" s="166">
        <v>113875.98</v>
      </c>
      <c r="T90" s="235">
        <v>216493.15999999997</v>
      </c>
      <c r="U90" s="236">
        <v>167612.79</v>
      </c>
      <c r="V90" s="234">
        <v>127280.23999999999</v>
      </c>
      <c r="W90" s="234">
        <v>90163.78</v>
      </c>
      <c r="X90" s="99">
        <v>100499.83</v>
      </c>
      <c r="Y90" s="234">
        <v>65949.289999999994</v>
      </c>
      <c r="Z90" s="234">
        <v>94518.93</v>
      </c>
      <c r="AA90" s="234">
        <v>99229.969999999987</v>
      </c>
      <c r="AB90" s="234">
        <v>84562.8</v>
      </c>
      <c r="AC90" s="234">
        <v>106381.71</v>
      </c>
      <c r="AD90" s="234">
        <v>114378.48</v>
      </c>
      <c r="AE90" s="234">
        <v>149758.13</v>
      </c>
      <c r="AF90" s="234">
        <v>173250.13</v>
      </c>
      <c r="AG90" s="234">
        <v>237076.36</v>
      </c>
      <c r="AH90" s="234">
        <v>97520.84</v>
      </c>
      <c r="AI90" s="234">
        <v>127231.27</v>
      </c>
      <c r="AJ90" s="196">
        <v>153810.02000000002</v>
      </c>
      <c r="AK90" s="209">
        <v>101616.51000000001</v>
      </c>
      <c r="AL90" s="209">
        <v>110113.09</v>
      </c>
      <c r="AM90" s="209">
        <v>73040.649999999994</v>
      </c>
      <c r="AN90" s="209">
        <v>44485.46</v>
      </c>
      <c r="AO90" s="209">
        <v>111361.48</v>
      </c>
      <c r="AP90" s="209">
        <v>183040.9</v>
      </c>
      <c r="AQ90" s="159">
        <v>96265.88</v>
      </c>
      <c r="AR90" s="209">
        <v>286643.95</v>
      </c>
      <c r="AS90" s="209">
        <v>206286.03999999998</v>
      </c>
      <c r="AT90" s="209">
        <v>153805.84</v>
      </c>
      <c r="AU90" s="209">
        <v>61416.51</v>
      </c>
      <c r="AV90" s="99">
        <v>175667.05</v>
      </c>
      <c r="AW90" s="35">
        <f t="shared" si="317"/>
        <v>-7595.4900000000052</v>
      </c>
      <c r="AX90" s="100">
        <f t="shared" si="317"/>
        <v>-14979.449999999997</v>
      </c>
      <c r="AY90" s="100">
        <f t="shared" si="317"/>
        <v>-69054.579999999987</v>
      </c>
      <c r="AZ90" s="100">
        <f t="shared" si="317"/>
        <v>3767.5299999999843</v>
      </c>
      <c r="BA90" s="100">
        <f t="shared" si="317"/>
        <v>-17825.490000000005</v>
      </c>
      <c r="BB90" s="100">
        <f t="shared" si="317"/>
        <v>37639.479999999952</v>
      </c>
      <c r="BC90" s="100">
        <f t="shared" si="317"/>
        <v>169.05000000001746</v>
      </c>
      <c r="BD90" s="100">
        <f t="shared" si="317"/>
        <v>-58022.91</v>
      </c>
      <c r="BE90" s="100">
        <f t="shared" si="317"/>
        <v>46189.86</v>
      </c>
      <c r="BF90" s="100">
        <f t="shared" si="317"/>
        <v>2551.1100000000006</v>
      </c>
      <c r="BG90" s="100">
        <f t="shared" si="318"/>
        <v>-80104.45</v>
      </c>
      <c r="BH90" s="100">
        <f t="shared" si="318"/>
        <v>27088.42</v>
      </c>
      <c r="BI90" s="100">
        <f t="shared" si="318"/>
        <v>5722.9599999999919</v>
      </c>
      <c r="BJ90" s="100">
        <f t="shared" si="318"/>
        <v>-1494.5</v>
      </c>
      <c r="BK90" s="100">
        <f t="shared" si="318"/>
        <v>26474.12000000001</v>
      </c>
      <c r="BL90" s="252">
        <f t="shared" si="318"/>
        <v>39242.94</v>
      </c>
      <c r="BM90" s="252">
        <f t="shared" si="318"/>
        <v>35882.150000000009</v>
      </c>
      <c r="BN90" s="252">
        <f t="shared" si="318"/>
        <v>-43243.02999999997</v>
      </c>
      <c r="BO90" s="265">
        <f t="shared" si="318"/>
        <v>69463.569999999978</v>
      </c>
      <c r="BP90" s="265">
        <f t="shared" si="318"/>
        <v>-29759.399999999994</v>
      </c>
      <c r="BQ90" s="265">
        <f t="shared" si="319"/>
        <v>37067.490000000005</v>
      </c>
      <c r="BR90" s="265">
        <f t="shared" si="319"/>
        <v>53310.190000000017</v>
      </c>
      <c r="BS90" s="265">
        <f t="shared" si="319"/>
        <v>35667.220000000016</v>
      </c>
      <c r="BT90" s="265">
        <f t="shared" si="319"/>
        <v>15594.160000000003</v>
      </c>
      <c r="BU90" s="265">
        <f t="shared" si="319"/>
        <v>-26189.319999999992</v>
      </c>
      <c r="BV90" s="265">
        <f t="shared" si="319"/>
        <v>-40077.340000000004</v>
      </c>
      <c r="BW90" s="265">
        <f t="shared" si="319"/>
        <v>4979.7699999999895</v>
      </c>
      <c r="BX90" s="265">
        <f t="shared" si="319"/>
        <v>68662.42</v>
      </c>
      <c r="BY90" s="265">
        <f t="shared" si="319"/>
        <v>-53492.25</v>
      </c>
      <c r="BZ90" s="265">
        <f t="shared" si="319"/>
        <v>113393.82</v>
      </c>
      <c r="CA90" s="265">
        <f t="shared" si="319"/>
        <v>-30790.320000000007</v>
      </c>
      <c r="CB90" s="265">
        <f t="shared" si="319"/>
        <v>56285</v>
      </c>
      <c r="CC90" s="265">
        <f t="shared" si="319"/>
        <v>-65814.760000000009</v>
      </c>
      <c r="CD90" s="265">
        <f t="shared" si="319"/>
        <v>21857.02999999997</v>
      </c>
      <c r="CE90" s="351"/>
      <c r="CF90" s="159" t="s">
        <v>212</v>
      </c>
    </row>
    <row r="91" spans="1:84" s="38" customFormat="1" x14ac:dyDescent="0.3">
      <c r="A91" s="147"/>
      <c r="B91" s="39" t="s">
        <v>41</v>
      </c>
      <c r="C91" s="97">
        <v>92121.17</v>
      </c>
      <c r="D91" s="98">
        <v>86111.12</v>
      </c>
      <c r="E91" s="98">
        <v>106041.60000000001</v>
      </c>
      <c r="F91" s="98">
        <v>102025.8</v>
      </c>
      <c r="G91" s="98">
        <v>125139.38</v>
      </c>
      <c r="H91" s="98">
        <v>126196.82</v>
      </c>
      <c r="I91" s="98">
        <v>130466.93</v>
      </c>
      <c r="J91" s="98">
        <v>104636.06</v>
      </c>
      <c r="K91" s="98">
        <v>86698.73</v>
      </c>
      <c r="L91" s="99">
        <v>96949.31</v>
      </c>
      <c r="M91" s="98">
        <v>29452.57</v>
      </c>
      <c r="N91" s="98">
        <v>187687.9</v>
      </c>
      <c r="O91" s="166">
        <v>-168641.96</v>
      </c>
      <c r="P91" s="98">
        <v>199733.19</v>
      </c>
      <c r="Q91" s="166">
        <v>255106.2</v>
      </c>
      <c r="R91" s="161">
        <v>104921.78</v>
      </c>
      <c r="S91" s="166">
        <v>121411.84</v>
      </c>
      <c r="T91" s="235">
        <v>122852.63</v>
      </c>
      <c r="U91" s="236">
        <v>132001.78</v>
      </c>
      <c r="V91" s="234">
        <v>105182.24</v>
      </c>
      <c r="W91" s="234">
        <v>103514.57</v>
      </c>
      <c r="X91" s="99">
        <v>85064.88</v>
      </c>
      <c r="Y91" s="234">
        <v>49705.14</v>
      </c>
      <c r="Z91" s="234">
        <v>99547.8</v>
      </c>
      <c r="AA91" s="234">
        <v>95188.01</v>
      </c>
      <c r="AB91" s="234">
        <v>55252.51</v>
      </c>
      <c r="AC91" s="234">
        <v>75039.33</v>
      </c>
      <c r="AD91" s="234">
        <v>73722.37</v>
      </c>
      <c r="AE91" s="234">
        <v>111925.06</v>
      </c>
      <c r="AF91" s="234">
        <v>92368.12</v>
      </c>
      <c r="AG91" s="234">
        <v>92193.79</v>
      </c>
      <c r="AH91" s="234">
        <v>86750.78</v>
      </c>
      <c r="AI91" s="234">
        <v>75112.3</v>
      </c>
      <c r="AJ91" s="196">
        <v>17010.18</v>
      </c>
      <c r="AK91" s="209">
        <v>97894.33</v>
      </c>
      <c r="AL91" s="209">
        <v>66094.12</v>
      </c>
      <c r="AM91" s="209">
        <v>126610.24000000001</v>
      </c>
      <c r="AN91" s="209">
        <v>0</v>
      </c>
      <c r="AO91" s="209">
        <v>74241.16</v>
      </c>
      <c r="AP91" s="209">
        <v>76445.789999999994</v>
      </c>
      <c r="AQ91" s="159">
        <v>84627.41</v>
      </c>
      <c r="AR91" s="209">
        <v>101123.94</v>
      </c>
      <c r="AS91" s="209">
        <v>104211.14</v>
      </c>
      <c r="AT91" s="209">
        <v>130033.77</v>
      </c>
      <c r="AU91" s="209">
        <v>95407.18</v>
      </c>
      <c r="AV91" s="99">
        <v>74671.820000000007</v>
      </c>
      <c r="AW91" s="35">
        <f t="shared" si="317"/>
        <v>-260763.13</v>
      </c>
      <c r="AX91" s="100">
        <f t="shared" si="317"/>
        <v>113622.07</v>
      </c>
      <c r="AY91" s="100">
        <f t="shared" si="317"/>
        <v>149064.6</v>
      </c>
      <c r="AZ91" s="100">
        <f t="shared" si="317"/>
        <v>2895.9799999999959</v>
      </c>
      <c r="BA91" s="100">
        <f t="shared" si="317"/>
        <v>-3727.5400000000081</v>
      </c>
      <c r="BB91" s="100">
        <f t="shared" si="317"/>
        <v>-3344.1900000000023</v>
      </c>
      <c r="BC91" s="100">
        <f t="shared" si="317"/>
        <v>1534.8500000000058</v>
      </c>
      <c r="BD91" s="100">
        <f t="shared" si="317"/>
        <v>546.18000000000757</v>
      </c>
      <c r="BE91" s="100">
        <f t="shared" si="317"/>
        <v>16815.840000000011</v>
      </c>
      <c r="BF91" s="100">
        <f t="shared" si="317"/>
        <v>-11884.429999999993</v>
      </c>
      <c r="BG91" s="100">
        <f t="shared" si="318"/>
        <v>20252.57</v>
      </c>
      <c r="BH91" s="100">
        <f t="shared" si="318"/>
        <v>-88140.099999999991</v>
      </c>
      <c r="BI91" s="100">
        <f t="shared" si="318"/>
        <v>263829.96999999997</v>
      </c>
      <c r="BJ91" s="100">
        <f t="shared" si="318"/>
        <v>-144480.68</v>
      </c>
      <c r="BK91" s="100">
        <f t="shared" si="318"/>
        <v>-180066.87</v>
      </c>
      <c r="BL91" s="252">
        <f t="shared" si="318"/>
        <v>-31199.410000000003</v>
      </c>
      <c r="BM91" s="252">
        <f t="shared" si="318"/>
        <v>-9486.7799999999988</v>
      </c>
      <c r="BN91" s="252">
        <f t="shared" si="318"/>
        <v>-30484.510000000009</v>
      </c>
      <c r="BO91" s="265">
        <f t="shared" si="318"/>
        <v>-39807.990000000005</v>
      </c>
      <c r="BP91" s="265">
        <f t="shared" si="318"/>
        <v>-18431.460000000006</v>
      </c>
      <c r="BQ91" s="265">
        <f t="shared" si="319"/>
        <v>-28402.270000000004</v>
      </c>
      <c r="BR91" s="265">
        <f t="shared" si="319"/>
        <v>-68054.700000000012</v>
      </c>
      <c r="BS91" s="265">
        <f t="shared" si="319"/>
        <v>48189.19</v>
      </c>
      <c r="BT91" s="265">
        <f t="shared" si="319"/>
        <v>-33453.680000000008</v>
      </c>
      <c r="BU91" s="265">
        <f t="shared" si="319"/>
        <v>31422.23000000001</v>
      </c>
      <c r="BV91" s="265">
        <f t="shared" si="319"/>
        <v>-55252.51</v>
      </c>
      <c r="BW91" s="265">
        <f t="shared" si="319"/>
        <v>-798.16999999999825</v>
      </c>
      <c r="BX91" s="265">
        <f t="shared" si="319"/>
        <v>2723.4199999999983</v>
      </c>
      <c r="BY91" s="265">
        <f t="shared" si="319"/>
        <v>-27297.649999999994</v>
      </c>
      <c r="BZ91" s="265">
        <f t="shared" si="319"/>
        <v>8755.820000000007</v>
      </c>
      <c r="CA91" s="265">
        <f t="shared" si="319"/>
        <v>12017.350000000006</v>
      </c>
      <c r="CB91" s="265">
        <f t="shared" si="319"/>
        <v>43282.990000000005</v>
      </c>
      <c r="CC91" s="265">
        <f t="shared" si="319"/>
        <v>20294.87999999999</v>
      </c>
      <c r="CD91" s="265">
        <f t="shared" si="319"/>
        <v>57661.640000000007</v>
      </c>
      <c r="CE91" s="351"/>
      <c r="CF91" s="159" t="s">
        <v>212</v>
      </c>
    </row>
    <row r="92" spans="1:84" s="131" customFormat="1" x14ac:dyDescent="0.3">
      <c r="A92" s="148"/>
      <c r="B92" s="39" t="s">
        <v>42</v>
      </c>
      <c r="C92" s="132">
        <f>SUM(C87:C91)</f>
        <v>1064523.05</v>
      </c>
      <c r="D92" s="133">
        <f t="shared" ref="D92:CF106" si="320">SUM(D87:D91)</f>
        <v>974883.13000000012</v>
      </c>
      <c r="E92" s="133">
        <f t="shared" si="320"/>
        <v>1109179.7400000002</v>
      </c>
      <c r="F92" s="133">
        <f t="shared" si="320"/>
        <v>855842.93</v>
      </c>
      <c r="G92" s="133">
        <f t="shared" si="320"/>
        <v>1467488.58</v>
      </c>
      <c r="H92" s="133">
        <f t="shared" si="320"/>
        <v>1875446.64</v>
      </c>
      <c r="I92" s="133">
        <f t="shared" si="320"/>
        <v>1650756.3800000001</v>
      </c>
      <c r="J92" s="133">
        <f t="shared" si="320"/>
        <v>1319849.53</v>
      </c>
      <c r="K92" s="133">
        <f t="shared" si="320"/>
        <v>634308.63</v>
      </c>
      <c r="L92" s="135">
        <f t="shared" si="320"/>
        <v>1097675.6000000001</v>
      </c>
      <c r="M92" s="133">
        <f t="shared" si="320"/>
        <v>1228096.3500000001</v>
      </c>
      <c r="N92" s="133">
        <f t="shared" si="320"/>
        <v>986014.9800000001</v>
      </c>
      <c r="O92" s="133">
        <f t="shared" si="320"/>
        <v>732735.52</v>
      </c>
      <c r="P92" s="133">
        <f t="shared" si="320"/>
        <v>1066540.73</v>
      </c>
      <c r="Q92" s="133">
        <f t="shared" si="320"/>
        <v>1049859.5</v>
      </c>
      <c r="R92" s="133">
        <f t="shared" si="320"/>
        <v>1009048.0900000002</v>
      </c>
      <c r="S92" s="133">
        <f t="shared" si="320"/>
        <v>1469562.6099999999</v>
      </c>
      <c r="T92" s="133">
        <f t="shared" si="320"/>
        <v>2350245.69</v>
      </c>
      <c r="U92" s="182">
        <f t="shared" si="320"/>
        <v>1930102.18</v>
      </c>
      <c r="V92" s="182">
        <f t="shared" si="320"/>
        <v>1281219.6299999999</v>
      </c>
      <c r="W92" s="182">
        <f t="shared" si="320"/>
        <v>980363.18000000017</v>
      </c>
      <c r="X92" s="135">
        <f t="shared" si="320"/>
        <v>1216757.1000000001</v>
      </c>
      <c r="Y92" s="182">
        <f t="shared" si="320"/>
        <v>1149317.71</v>
      </c>
      <c r="Z92" s="182">
        <f t="shared" si="320"/>
        <v>1317380.96</v>
      </c>
      <c r="AA92" s="182">
        <f t="shared" si="320"/>
        <v>1307149.44</v>
      </c>
      <c r="AB92" s="182">
        <f t="shared" si="320"/>
        <v>1104209.98</v>
      </c>
      <c r="AC92" s="182">
        <f t="shared" si="320"/>
        <v>1025402.46</v>
      </c>
      <c r="AD92" s="182">
        <f t="shared" si="320"/>
        <v>1256342.8500000001</v>
      </c>
      <c r="AE92" s="182">
        <f t="shared" si="320"/>
        <v>1808830.1800000002</v>
      </c>
      <c r="AF92" s="182">
        <f t="shared" si="320"/>
        <v>2128755.77</v>
      </c>
      <c r="AG92" s="182">
        <f t="shared" si="320"/>
        <v>2314933.16</v>
      </c>
      <c r="AH92" s="182">
        <f t="shared" si="320"/>
        <v>1116992.8999999999</v>
      </c>
      <c r="AI92" s="182">
        <f t="shared" si="320"/>
        <v>1085966.98</v>
      </c>
      <c r="AJ92" s="325">
        <f t="shared" si="320"/>
        <v>1267039</v>
      </c>
      <c r="AK92" s="192">
        <f t="shared" si="320"/>
        <v>1260832.5000000002</v>
      </c>
      <c r="AL92" s="192">
        <f t="shared" si="320"/>
        <v>1280911.1400000001</v>
      </c>
      <c r="AM92" s="302">
        <f t="shared" si="320"/>
        <v>1035327.3700000001</v>
      </c>
      <c r="AN92" s="302">
        <f t="shared" si="320"/>
        <v>321626.92</v>
      </c>
      <c r="AO92" s="302">
        <f t="shared" si="320"/>
        <v>1047316.94</v>
      </c>
      <c r="AP92" s="302">
        <f t="shared" si="320"/>
        <v>1530620.14</v>
      </c>
      <c r="AQ92" s="302">
        <f t="shared" si="320"/>
        <v>1313840.05</v>
      </c>
      <c r="AR92" s="302">
        <f t="shared" si="320"/>
        <v>2759457.67</v>
      </c>
      <c r="AS92" s="302">
        <f t="shared" si="320"/>
        <v>2068528.0699999998</v>
      </c>
      <c r="AT92" s="302">
        <f t="shared" si="320"/>
        <v>1298193.26</v>
      </c>
      <c r="AU92" s="302">
        <f t="shared" si="320"/>
        <v>793562.48</v>
      </c>
      <c r="AV92" s="302">
        <f t="shared" si="320"/>
        <v>1434658.1500000001</v>
      </c>
      <c r="AW92" s="134">
        <f t="shared" si="320"/>
        <v>-331787.53000000003</v>
      </c>
      <c r="AX92" s="136">
        <f t="shared" ref="AX92:AZ92" si="321">SUM(AX87:AX91)</f>
        <v>91657.599999999948</v>
      </c>
      <c r="AY92" s="136">
        <f t="shared" si="321"/>
        <v>-59320.240000000049</v>
      </c>
      <c r="AZ92" s="136">
        <f t="shared" si="321"/>
        <v>153205.15999999997</v>
      </c>
      <c r="BA92" s="136">
        <f t="shared" ref="BA92" si="322">SUM(BA87:BA91)</f>
        <v>2074.0299999997587</v>
      </c>
      <c r="BB92" s="136">
        <f t="shared" ref="BB92:BJ92" si="323">SUM(BB87:BB91)</f>
        <v>474799.05</v>
      </c>
      <c r="BC92" s="136">
        <f t="shared" si="323"/>
        <v>279345.79999999981</v>
      </c>
      <c r="BD92" s="136">
        <f t="shared" si="323"/>
        <v>-38629.900000000009</v>
      </c>
      <c r="BE92" s="136">
        <f t="shared" si="323"/>
        <v>346054.5500000001</v>
      </c>
      <c r="BF92" s="136">
        <f t="shared" si="323"/>
        <v>119081.49999999994</v>
      </c>
      <c r="BG92" s="136">
        <f t="shared" si="323"/>
        <v>-78778.640000000014</v>
      </c>
      <c r="BH92" s="136">
        <f t="shared" si="323"/>
        <v>331365.97999999992</v>
      </c>
      <c r="BI92" s="136">
        <f t="shared" si="323"/>
        <v>574413.91999999993</v>
      </c>
      <c r="BJ92" s="136">
        <f t="shared" si="323"/>
        <v>37669.249999999884</v>
      </c>
      <c r="BK92" s="136">
        <f t="shared" ref="BK92:BL92" si="324">SUM(BK87:BK91)</f>
        <v>-24457.039999999979</v>
      </c>
      <c r="BL92" s="253">
        <f t="shared" si="324"/>
        <v>247294.75999999998</v>
      </c>
      <c r="BM92" s="253">
        <f t="shared" ref="BM92" si="325">SUM(BM87:BM91)</f>
        <v>339267.5700000003</v>
      </c>
      <c r="BN92" s="253">
        <f t="shared" ref="BN92:BO92" si="326">SUM(BN87:BN91)</f>
        <v>-221489.92000000016</v>
      </c>
      <c r="BO92" s="278">
        <f t="shared" si="326"/>
        <v>384830.9800000001</v>
      </c>
      <c r="BP92" s="278">
        <f t="shared" ref="BP92:BQ92" si="327">SUM(BP87:BP91)</f>
        <v>-164226.72999999998</v>
      </c>
      <c r="BQ92" s="278">
        <f t="shared" si="327"/>
        <v>105603.79999999992</v>
      </c>
      <c r="BR92" s="278">
        <f t="shared" ref="BR92:BS92" si="328">SUM(BR87:BR91)</f>
        <v>50281.899999999965</v>
      </c>
      <c r="BS92" s="278">
        <f t="shared" si="328"/>
        <v>111514.79000000015</v>
      </c>
      <c r="BT92" s="278">
        <f t="shared" ref="BT92" si="329">SUM(BT87:BT91)</f>
        <v>-36469.819999999927</v>
      </c>
      <c r="BU92" s="278">
        <f t="shared" ref="BU92" si="330">SUM(BU87:BU91)</f>
        <v>-271822.06999999983</v>
      </c>
      <c r="BV92" s="278">
        <f t="shared" ref="BV92" si="331">SUM(BV87:BV91)</f>
        <v>-782583.05999999994</v>
      </c>
      <c r="BW92" s="278">
        <f t="shared" ref="BW92" si="332">SUM(BW87:BW91)</f>
        <v>21914.47999999993</v>
      </c>
      <c r="BX92" s="278">
        <f t="shared" ref="BX92" si="333">SUM(BX87:BX91)</f>
        <v>274277.28999999998</v>
      </c>
      <c r="BY92" s="278">
        <f t="shared" ref="BY92" si="334">SUM(BY87:BY91)</f>
        <v>-494990.13</v>
      </c>
      <c r="BZ92" s="278">
        <f t="shared" ref="BZ92" si="335">SUM(BZ87:BZ91)</f>
        <v>630701.90000000014</v>
      </c>
      <c r="CA92" s="278">
        <f t="shared" ref="CA92" si="336">SUM(CA87:CA91)</f>
        <v>-246405.09000000008</v>
      </c>
      <c r="CB92" s="278">
        <f t="shared" ref="CB92:CD92" si="337">SUM(CB87:CB91)</f>
        <v>181200.36</v>
      </c>
      <c r="CC92" s="278">
        <f t="shared" ref="CC92:CD92" si="338">SUM(CC87:CC91)</f>
        <v>-292404.5</v>
      </c>
      <c r="CD92" s="278">
        <f t="shared" si="338"/>
        <v>167619.15</v>
      </c>
      <c r="CE92" s="352"/>
      <c r="CF92" s="134">
        <f t="shared" si="320"/>
        <v>0</v>
      </c>
    </row>
    <row r="93" spans="1:84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276"/>
      <c r="CE93" s="351"/>
      <c r="CF93" s="50"/>
    </row>
    <row r="94" spans="1:84" s="38" customFormat="1" x14ac:dyDescent="0.3">
      <c r="A94" s="147"/>
      <c r="B94" s="39" t="s">
        <v>37</v>
      </c>
      <c r="C94" s="97">
        <v>1679947.82</v>
      </c>
      <c r="D94" s="98">
        <v>1526795.28</v>
      </c>
      <c r="E94" s="98">
        <v>1623677.47</v>
      </c>
      <c r="F94" s="98">
        <v>1399636.13</v>
      </c>
      <c r="G94" s="98">
        <v>2474534.62</v>
      </c>
      <c r="H94" s="98">
        <v>3189237.63</v>
      </c>
      <c r="I94" s="98">
        <v>2793866.13</v>
      </c>
      <c r="J94" s="98">
        <v>2102066.62</v>
      </c>
      <c r="K94" s="98">
        <v>1109205.3999999999</v>
      </c>
      <c r="L94" s="99">
        <v>1944621.9</v>
      </c>
      <c r="M94" s="98">
        <v>2264920.84</v>
      </c>
      <c r="N94" s="98">
        <v>1778217.47</v>
      </c>
      <c r="O94" s="98">
        <v>1874395.61</v>
      </c>
      <c r="P94" s="98">
        <v>1815433.76</v>
      </c>
      <c r="Q94" s="98">
        <v>1683018.06</v>
      </c>
      <c r="R94" s="98">
        <v>1982982</v>
      </c>
      <c r="S94" s="98">
        <v>2879004.57</v>
      </c>
      <c r="T94" s="98">
        <v>4616644.22</v>
      </c>
      <c r="U94" s="209">
        <v>3357482.83</v>
      </c>
      <c r="V94" s="209">
        <v>2137559</v>
      </c>
      <c r="W94" s="209">
        <v>3357482.83</v>
      </c>
      <c r="X94" s="99">
        <v>2167289.9700000002</v>
      </c>
      <c r="Y94" s="209">
        <v>2108307</v>
      </c>
      <c r="Z94" s="209">
        <v>2453996</v>
      </c>
      <c r="AA94" s="209">
        <v>2341305.87</v>
      </c>
      <c r="AB94" s="209">
        <v>2083288.62</v>
      </c>
      <c r="AC94" s="209">
        <v>1947887</v>
      </c>
      <c r="AD94" s="209">
        <v>2301316.1</v>
      </c>
      <c r="AE94" s="209">
        <v>3317716</v>
      </c>
      <c r="AF94" s="209">
        <v>4018409.59</v>
      </c>
      <c r="AG94" s="209">
        <v>4220982</v>
      </c>
      <c r="AH94" s="209">
        <v>2325056</v>
      </c>
      <c r="AI94" s="209">
        <v>1936403</v>
      </c>
      <c r="AJ94" s="99">
        <v>2467491</v>
      </c>
      <c r="AK94" s="301">
        <v>2457302</v>
      </c>
      <c r="AL94" s="301">
        <v>2552272</v>
      </c>
      <c r="AM94" s="301">
        <v>2024421</v>
      </c>
      <c r="AN94" s="301">
        <v>2108072</v>
      </c>
      <c r="AO94" s="301">
        <v>1912322</v>
      </c>
      <c r="AP94" s="301">
        <v>2692224</v>
      </c>
      <c r="AQ94" s="64">
        <v>2585789</v>
      </c>
      <c r="AR94" s="301">
        <v>5131492</v>
      </c>
      <c r="AS94" s="301">
        <v>3806594</v>
      </c>
      <c r="AT94" s="301">
        <v>1981950</v>
      </c>
      <c r="AU94" s="301">
        <v>594623</v>
      </c>
      <c r="AV94" s="319">
        <v>673600</v>
      </c>
      <c r="AW94" s="35">
        <f t="shared" ref="AW94:BF98" si="339">O94-C94</f>
        <v>194447.79000000004</v>
      </c>
      <c r="AX94" s="100">
        <f t="shared" si="339"/>
        <v>288638.48</v>
      </c>
      <c r="AY94" s="100">
        <f t="shared" si="339"/>
        <v>59340.590000000084</v>
      </c>
      <c r="AZ94" s="100">
        <f t="shared" si="339"/>
        <v>583345.87000000011</v>
      </c>
      <c r="BA94" s="100">
        <f t="shared" si="339"/>
        <v>404469.94999999972</v>
      </c>
      <c r="BB94" s="100">
        <f t="shared" si="339"/>
        <v>1427406.5899999999</v>
      </c>
      <c r="BC94" s="100">
        <f t="shared" si="339"/>
        <v>563616.70000000019</v>
      </c>
      <c r="BD94" s="100">
        <f t="shared" si="339"/>
        <v>35492.379999999888</v>
      </c>
      <c r="BE94" s="100">
        <f t="shared" si="339"/>
        <v>2248277.4300000002</v>
      </c>
      <c r="BF94" s="100">
        <f t="shared" si="339"/>
        <v>222668.0700000003</v>
      </c>
      <c r="BG94" s="100">
        <f t="shared" ref="BG94:BP98" si="340">Y94-M94</f>
        <v>-156613.83999999985</v>
      </c>
      <c r="BH94" s="100">
        <f t="shared" si="340"/>
        <v>675778.53</v>
      </c>
      <c r="BI94" s="100">
        <f t="shared" si="340"/>
        <v>466910.26</v>
      </c>
      <c r="BJ94" s="100">
        <f t="shared" si="340"/>
        <v>267854.8600000001</v>
      </c>
      <c r="BK94" s="100">
        <f t="shared" si="340"/>
        <v>264868.93999999994</v>
      </c>
      <c r="BL94" s="252">
        <f t="shared" si="340"/>
        <v>318334.10000000009</v>
      </c>
      <c r="BM94" s="252">
        <f t="shared" si="340"/>
        <v>438711.43000000017</v>
      </c>
      <c r="BN94" s="252">
        <f t="shared" si="340"/>
        <v>-598234.62999999989</v>
      </c>
      <c r="BO94" s="265">
        <f t="shared" si="340"/>
        <v>863499.16999999993</v>
      </c>
      <c r="BP94" s="265">
        <f t="shared" si="340"/>
        <v>187497</v>
      </c>
      <c r="BQ94" s="265">
        <f t="shared" ref="BQ94:CD98" si="341">AI94-W94</f>
        <v>-1421079.83</v>
      </c>
      <c r="BR94" s="265">
        <f t="shared" si="341"/>
        <v>300201.0299999998</v>
      </c>
      <c r="BS94" s="265">
        <f t="shared" si="341"/>
        <v>348995</v>
      </c>
      <c r="BT94" s="265">
        <f t="shared" si="341"/>
        <v>98276</v>
      </c>
      <c r="BU94" s="265">
        <f t="shared" si="341"/>
        <v>-316884.87000000011</v>
      </c>
      <c r="BV94" s="265">
        <f t="shared" si="341"/>
        <v>24783.379999999888</v>
      </c>
      <c r="BW94" s="265">
        <f t="shared" si="341"/>
        <v>-35565</v>
      </c>
      <c r="BX94" s="265">
        <f t="shared" si="341"/>
        <v>390907.89999999991</v>
      </c>
      <c r="BY94" s="265">
        <f t="shared" si="341"/>
        <v>-731927</v>
      </c>
      <c r="BZ94" s="265">
        <f t="shared" si="341"/>
        <v>1113082.4100000001</v>
      </c>
      <c r="CA94" s="265">
        <f t="shared" si="341"/>
        <v>-414388</v>
      </c>
      <c r="CB94" s="265">
        <f t="shared" si="341"/>
        <v>-343106</v>
      </c>
      <c r="CC94" s="265">
        <f t="shared" si="341"/>
        <v>-1341780</v>
      </c>
      <c r="CD94" s="265">
        <f t="shared" si="341"/>
        <v>-1793891</v>
      </c>
      <c r="CE94" s="351"/>
      <c r="CF94" s="64">
        <f>IF(ISERROR(GETPIVOTDATA("VALUE",'CSS WK pvt'!$I$2,"DT_FILE",CF$8,"CD_CO",CF$6,"TRIM_CAT",TRIM(B94),"TRIM_LINE",A93))=TRUE,0,GETPIVOTDATA("VALUE",'CSS WK pvt'!$I$2,"DT_FILE",CF$8,"CD_CO",CF$6,"TRIM_CAT",TRIM(B94),"TRIM_LINE",A93))</f>
        <v>673600</v>
      </c>
    </row>
    <row r="95" spans="1:84" s="38" customFormat="1" x14ac:dyDescent="0.3">
      <c r="A95" s="147"/>
      <c r="B95" s="39" t="s">
        <v>38</v>
      </c>
      <c r="C95" s="97">
        <v>16786.8</v>
      </c>
      <c r="D95" s="98">
        <v>16185.9</v>
      </c>
      <c r="E95" s="98">
        <v>13050.2</v>
      </c>
      <c r="F95" s="98">
        <v>11119.6</v>
      </c>
      <c r="G95" s="98">
        <v>14370.94</v>
      </c>
      <c r="H95" s="98">
        <v>14789.28</v>
      </c>
      <c r="I95" s="98">
        <v>15330.01</v>
      </c>
      <c r="J95" s="98">
        <v>14009.04</v>
      </c>
      <c r="K95" s="98">
        <v>11206.09</v>
      </c>
      <c r="L95" s="99">
        <v>17892.71</v>
      </c>
      <c r="M95" s="98">
        <v>19512.03</v>
      </c>
      <c r="N95" s="98">
        <v>19013</v>
      </c>
      <c r="O95" s="98">
        <v>19905.96</v>
      </c>
      <c r="P95" s="98">
        <v>16385.310000000001</v>
      </c>
      <c r="Q95" s="98">
        <v>14574.3</v>
      </c>
      <c r="R95" s="98">
        <v>13495.2</v>
      </c>
      <c r="S95" s="98">
        <v>15853.89</v>
      </c>
      <c r="T95" s="98">
        <v>18738.82</v>
      </c>
      <c r="U95" s="209">
        <v>17416.28</v>
      </c>
      <c r="V95" s="209">
        <v>12633</v>
      </c>
      <c r="W95" s="209">
        <v>17416.28</v>
      </c>
      <c r="X95" s="99">
        <v>20280.38</v>
      </c>
      <c r="Y95" s="209">
        <v>23218</v>
      </c>
      <c r="Z95" s="209">
        <v>37026</v>
      </c>
      <c r="AA95" s="209">
        <v>29759.88</v>
      </c>
      <c r="AB95" s="209">
        <v>23647.64</v>
      </c>
      <c r="AC95" s="209">
        <v>23011</v>
      </c>
      <c r="AD95" s="209">
        <v>21075.51</v>
      </c>
      <c r="AE95" s="209">
        <v>20721</v>
      </c>
      <c r="AF95" s="209">
        <v>19843.060000000001</v>
      </c>
      <c r="AG95" s="209">
        <v>20354</v>
      </c>
      <c r="AH95" s="209">
        <v>18700</v>
      </c>
      <c r="AI95" s="209">
        <v>20379</v>
      </c>
      <c r="AJ95" s="99">
        <v>17776</v>
      </c>
      <c r="AK95" s="301">
        <v>21078</v>
      </c>
      <c r="AL95" s="301">
        <v>24801</v>
      </c>
      <c r="AM95" s="301">
        <v>24280</v>
      </c>
      <c r="AN95" s="301">
        <v>18904</v>
      </c>
      <c r="AO95" s="301">
        <v>18994</v>
      </c>
      <c r="AP95" s="301">
        <v>15384</v>
      </c>
      <c r="AQ95" s="64">
        <v>13691</v>
      </c>
      <c r="AR95" s="301">
        <v>17362</v>
      </c>
      <c r="AS95" s="301">
        <v>18053</v>
      </c>
      <c r="AT95" s="301">
        <v>11925</v>
      </c>
      <c r="AU95" s="301">
        <v>2981</v>
      </c>
      <c r="AV95" s="319">
        <v>8748</v>
      </c>
      <c r="AW95" s="35">
        <f t="shared" si="339"/>
        <v>3119.16</v>
      </c>
      <c r="AX95" s="100">
        <f t="shared" si="339"/>
        <v>199.41000000000167</v>
      </c>
      <c r="AY95" s="100">
        <f t="shared" si="339"/>
        <v>1524.0999999999985</v>
      </c>
      <c r="AZ95" s="100">
        <f t="shared" si="339"/>
        <v>2375.6000000000004</v>
      </c>
      <c r="BA95" s="100">
        <f t="shared" si="339"/>
        <v>1482.9499999999989</v>
      </c>
      <c r="BB95" s="100">
        <f t="shared" si="339"/>
        <v>3949.5399999999991</v>
      </c>
      <c r="BC95" s="100">
        <f t="shared" si="339"/>
        <v>2086.2699999999986</v>
      </c>
      <c r="BD95" s="100">
        <f t="shared" si="339"/>
        <v>-1376.0400000000009</v>
      </c>
      <c r="BE95" s="100">
        <f t="shared" si="339"/>
        <v>6210.1899999999987</v>
      </c>
      <c r="BF95" s="100">
        <f t="shared" si="339"/>
        <v>2387.6700000000019</v>
      </c>
      <c r="BG95" s="100">
        <f t="shared" si="340"/>
        <v>3705.9700000000012</v>
      </c>
      <c r="BH95" s="100">
        <f t="shared" si="340"/>
        <v>18013</v>
      </c>
      <c r="BI95" s="100">
        <f t="shared" si="340"/>
        <v>9853.9200000000019</v>
      </c>
      <c r="BJ95" s="100">
        <f t="shared" si="340"/>
        <v>7262.3299999999981</v>
      </c>
      <c r="BK95" s="100">
        <f t="shared" si="340"/>
        <v>8436.7000000000007</v>
      </c>
      <c r="BL95" s="252">
        <f t="shared" si="340"/>
        <v>7580.3099999999977</v>
      </c>
      <c r="BM95" s="252">
        <f t="shared" si="340"/>
        <v>4867.1100000000006</v>
      </c>
      <c r="BN95" s="252">
        <f t="shared" si="340"/>
        <v>1104.2400000000016</v>
      </c>
      <c r="BO95" s="265">
        <f t="shared" si="340"/>
        <v>2937.7200000000012</v>
      </c>
      <c r="BP95" s="265">
        <f t="shared" si="340"/>
        <v>6067</v>
      </c>
      <c r="BQ95" s="265">
        <f t="shared" si="341"/>
        <v>2962.7200000000012</v>
      </c>
      <c r="BR95" s="265">
        <f t="shared" si="341"/>
        <v>-2504.380000000001</v>
      </c>
      <c r="BS95" s="265">
        <f t="shared" si="341"/>
        <v>-2140</v>
      </c>
      <c r="BT95" s="265">
        <f t="shared" si="341"/>
        <v>-12225</v>
      </c>
      <c r="BU95" s="265">
        <f t="shared" si="341"/>
        <v>-5479.880000000001</v>
      </c>
      <c r="BV95" s="265">
        <f t="shared" si="341"/>
        <v>-4743.6399999999994</v>
      </c>
      <c r="BW95" s="265">
        <f t="shared" si="341"/>
        <v>-4017</v>
      </c>
      <c r="BX95" s="265">
        <f t="shared" si="341"/>
        <v>-5691.5099999999984</v>
      </c>
      <c r="BY95" s="265">
        <f t="shared" si="341"/>
        <v>-7030</v>
      </c>
      <c r="BZ95" s="265">
        <f t="shared" si="341"/>
        <v>-2481.0600000000013</v>
      </c>
      <c r="CA95" s="265">
        <f t="shared" si="341"/>
        <v>-2301</v>
      </c>
      <c r="CB95" s="265">
        <f t="shared" si="341"/>
        <v>-6775</v>
      </c>
      <c r="CC95" s="265">
        <f t="shared" si="341"/>
        <v>-17398</v>
      </c>
      <c r="CD95" s="265">
        <f t="shared" si="341"/>
        <v>-9028</v>
      </c>
      <c r="CE95" s="351"/>
      <c r="CF95" s="64">
        <f>IF(ISERROR(GETPIVOTDATA("VALUE",'CSS WK pvt'!$I$2,"DT_FILE",CF$8,"CD_CO",CF$6,"TRIM_CAT",TRIM(B95),"TRIM_LINE",A93))=TRUE,0,GETPIVOTDATA("VALUE",'CSS WK pvt'!$I$2,"DT_FILE",CF$8,"CD_CO",CF$6,"TRIM_CAT",TRIM(B95),"TRIM_LINE",A93))</f>
        <v>8748</v>
      </c>
    </row>
    <row r="96" spans="1:84" s="38" customFormat="1" x14ac:dyDescent="0.3">
      <c r="A96" s="147"/>
      <c r="B96" s="39" t="s">
        <v>39</v>
      </c>
      <c r="C96" s="97">
        <v>360720.52</v>
      </c>
      <c r="D96" s="98">
        <v>341535.62</v>
      </c>
      <c r="E96" s="98">
        <v>429612.25</v>
      </c>
      <c r="F96" s="98">
        <v>292078.05</v>
      </c>
      <c r="G96" s="98">
        <v>467615.32</v>
      </c>
      <c r="H96" s="98">
        <v>634307.65</v>
      </c>
      <c r="I96" s="98">
        <v>647308.51</v>
      </c>
      <c r="J96" s="98">
        <v>643015.94999999995</v>
      </c>
      <c r="K96" s="98">
        <v>166204.10999999999</v>
      </c>
      <c r="L96" s="99">
        <v>388512.01</v>
      </c>
      <c r="M96" s="98">
        <v>498594.83</v>
      </c>
      <c r="N96" s="98">
        <v>307649.8</v>
      </c>
      <c r="O96" s="98">
        <v>396002.25</v>
      </c>
      <c r="P96" s="98">
        <v>356103.59</v>
      </c>
      <c r="Q96" s="98">
        <v>338321.95</v>
      </c>
      <c r="R96" s="98">
        <v>340421.81</v>
      </c>
      <c r="S96" s="98">
        <v>447736.71</v>
      </c>
      <c r="T96" s="98">
        <v>832204.1</v>
      </c>
      <c r="U96" s="209">
        <v>700063.28</v>
      </c>
      <c r="V96" s="209">
        <v>446118</v>
      </c>
      <c r="W96" s="209">
        <v>700063.28</v>
      </c>
      <c r="X96" s="99">
        <v>408373.78</v>
      </c>
      <c r="Y96" s="209">
        <v>395520</v>
      </c>
      <c r="Z96" s="209">
        <v>451260</v>
      </c>
      <c r="AA96" s="209">
        <v>457092.74</v>
      </c>
      <c r="AB96" s="209">
        <v>440128.05</v>
      </c>
      <c r="AC96" s="209">
        <v>417192</v>
      </c>
      <c r="AD96" s="209">
        <v>471676.39</v>
      </c>
      <c r="AE96" s="209">
        <v>647716</v>
      </c>
      <c r="AF96" s="209">
        <v>779736.66</v>
      </c>
      <c r="AG96" s="209">
        <v>929190</v>
      </c>
      <c r="AH96" s="209">
        <v>501319</v>
      </c>
      <c r="AI96" s="209">
        <v>470477</v>
      </c>
      <c r="AJ96" s="99">
        <v>559710</v>
      </c>
      <c r="AK96" s="301">
        <v>484117</v>
      </c>
      <c r="AL96" s="301">
        <v>545721</v>
      </c>
      <c r="AM96" s="301">
        <v>386836</v>
      </c>
      <c r="AN96" s="301">
        <v>456342</v>
      </c>
      <c r="AO96" s="301">
        <v>429890</v>
      </c>
      <c r="AP96" s="301">
        <v>628301</v>
      </c>
      <c r="AQ96" s="64">
        <v>395503</v>
      </c>
      <c r="AR96" s="301">
        <v>994666</v>
      </c>
      <c r="AS96" s="301">
        <v>845662</v>
      </c>
      <c r="AT96" s="301">
        <v>389104</v>
      </c>
      <c r="AU96" s="301">
        <v>227031</v>
      </c>
      <c r="AV96" s="319">
        <v>267087</v>
      </c>
      <c r="AW96" s="35">
        <f t="shared" si="339"/>
        <v>35281.729999999981</v>
      </c>
      <c r="AX96" s="100">
        <f t="shared" si="339"/>
        <v>14567.97000000003</v>
      </c>
      <c r="AY96" s="100">
        <f t="shared" si="339"/>
        <v>-91290.299999999988</v>
      </c>
      <c r="AZ96" s="100">
        <f t="shared" si="339"/>
        <v>48343.760000000009</v>
      </c>
      <c r="BA96" s="100">
        <f t="shared" si="339"/>
        <v>-19878.609999999986</v>
      </c>
      <c r="BB96" s="100">
        <f t="shared" si="339"/>
        <v>197896.44999999995</v>
      </c>
      <c r="BC96" s="100">
        <f t="shared" si="339"/>
        <v>52754.770000000019</v>
      </c>
      <c r="BD96" s="100">
        <f t="shared" si="339"/>
        <v>-196897.94999999995</v>
      </c>
      <c r="BE96" s="100">
        <f t="shared" si="339"/>
        <v>533859.17000000004</v>
      </c>
      <c r="BF96" s="100">
        <f t="shared" si="339"/>
        <v>19861.770000000019</v>
      </c>
      <c r="BG96" s="100">
        <f t="shared" si="340"/>
        <v>-103074.83000000002</v>
      </c>
      <c r="BH96" s="100">
        <f t="shared" si="340"/>
        <v>143610.20000000001</v>
      </c>
      <c r="BI96" s="100">
        <f t="shared" si="340"/>
        <v>61090.489999999991</v>
      </c>
      <c r="BJ96" s="100">
        <f t="shared" si="340"/>
        <v>84024.459999999963</v>
      </c>
      <c r="BK96" s="100">
        <f t="shared" si="340"/>
        <v>78870.049999999988</v>
      </c>
      <c r="BL96" s="252">
        <f t="shared" si="340"/>
        <v>131254.58000000002</v>
      </c>
      <c r="BM96" s="252">
        <f t="shared" si="340"/>
        <v>199979.28999999998</v>
      </c>
      <c r="BN96" s="252">
        <f t="shared" si="340"/>
        <v>-52467.439999999944</v>
      </c>
      <c r="BO96" s="265">
        <f t="shared" si="340"/>
        <v>229126.71999999997</v>
      </c>
      <c r="BP96" s="265">
        <f t="shared" si="340"/>
        <v>55201</v>
      </c>
      <c r="BQ96" s="265">
        <f t="shared" si="341"/>
        <v>-229586.28000000003</v>
      </c>
      <c r="BR96" s="265">
        <f t="shared" si="341"/>
        <v>151336.21999999997</v>
      </c>
      <c r="BS96" s="265">
        <f t="shared" si="341"/>
        <v>88597</v>
      </c>
      <c r="BT96" s="265">
        <f t="shared" si="341"/>
        <v>94461</v>
      </c>
      <c r="BU96" s="265">
        <f t="shared" si="341"/>
        <v>-70256.739999999991</v>
      </c>
      <c r="BV96" s="265">
        <f t="shared" si="341"/>
        <v>16213.950000000012</v>
      </c>
      <c r="BW96" s="265">
        <f t="shared" si="341"/>
        <v>12698</v>
      </c>
      <c r="BX96" s="265">
        <f t="shared" si="341"/>
        <v>156624.60999999999</v>
      </c>
      <c r="BY96" s="265">
        <f t="shared" si="341"/>
        <v>-252213</v>
      </c>
      <c r="BZ96" s="265">
        <f t="shared" si="341"/>
        <v>214929.33999999997</v>
      </c>
      <c r="CA96" s="265">
        <f t="shared" si="341"/>
        <v>-83528</v>
      </c>
      <c r="CB96" s="265">
        <f t="shared" si="341"/>
        <v>-112215</v>
      </c>
      <c r="CC96" s="265">
        <f t="shared" si="341"/>
        <v>-243446</v>
      </c>
      <c r="CD96" s="265">
        <f t="shared" si="341"/>
        <v>-292623</v>
      </c>
      <c r="CE96" s="351"/>
      <c r="CF96" s="64">
        <f>IF(ISERROR(GETPIVOTDATA("VALUE",'CSS WK pvt'!$I$2,"DT_FILE",CF$8,"CD_CO",CF$6,"TRIM_CAT",TRIM(B96),"TRIM_LINE",A93))=TRUE,0,GETPIVOTDATA("VALUE",'CSS WK pvt'!$I$2,"DT_FILE",CF$8,"CD_CO",CF$6,"TRIM_CAT",TRIM(B96),"TRIM_LINE",A93))</f>
        <v>267087</v>
      </c>
    </row>
    <row r="97" spans="1:84" s="38" customFormat="1" x14ac:dyDescent="0.3">
      <c r="A97" s="147"/>
      <c r="B97" s="39" t="s">
        <v>40</v>
      </c>
      <c r="C97" s="97">
        <v>249907.36</v>
      </c>
      <c r="D97" s="98">
        <v>263381.03000000003</v>
      </c>
      <c r="E97" s="98">
        <v>377493.54</v>
      </c>
      <c r="F97" s="98">
        <v>195202.64</v>
      </c>
      <c r="G97" s="98">
        <v>363645.55</v>
      </c>
      <c r="H97" s="98">
        <v>473057.58</v>
      </c>
      <c r="I97" s="98">
        <v>466652.11</v>
      </c>
      <c r="J97" s="98">
        <v>540377.38</v>
      </c>
      <c r="K97" s="98">
        <v>153451.78</v>
      </c>
      <c r="L97" s="99">
        <v>273862.27</v>
      </c>
      <c r="M97" s="98">
        <v>443940.46</v>
      </c>
      <c r="N97" s="98">
        <v>183892.78</v>
      </c>
      <c r="O97" s="98">
        <v>243280.4</v>
      </c>
      <c r="P97" s="98">
        <v>275157.14</v>
      </c>
      <c r="Q97" s="98">
        <v>267956.65000000002</v>
      </c>
      <c r="R97" s="98">
        <v>228919.42</v>
      </c>
      <c r="S97" s="98">
        <v>308573</v>
      </c>
      <c r="T97" s="98">
        <v>666853.18000000005</v>
      </c>
      <c r="U97" s="209">
        <v>454126.87</v>
      </c>
      <c r="V97" s="209">
        <v>410200</v>
      </c>
      <c r="W97" s="209">
        <v>454126.87</v>
      </c>
      <c r="X97" s="99">
        <v>285144.03000000003</v>
      </c>
      <c r="Y97" s="209">
        <v>215224</v>
      </c>
      <c r="Z97" s="209">
        <v>296863</v>
      </c>
      <c r="AA97" s="209">
        <v>260553.63</v>
      </c>
      <c r="AB97" s="209">
        <v>240156.82</v>
      </c>
      <c r="AC97" s="209">
        <v>373828</v>
      </c>
      <c r="AD97" s="209">
        <v>335873.06</v>
      </c>
      <c r="AE97" s="209">
        <v>406301</v>
      </c>
      <c r="AF97" s="209">
        <v>546311.06000000006</v>
      </c>
      <c r="AG97" s="209">
        <v>695489</v>
      </c>
      <c r="AH97" s="209">
        <v>371116</v>
      </c>
      <c r="AI97" s="209">
        <v>444544</v>
      </c>
      <c r="AJ97" s="99">
        <v>530912</v>
      </c>
      <c r="AK97" s="301">
        <v>347419</v>
      </c>
      <c r="AL97" s="301">
        <v>323467</v>
      </c>
      <c r="AM97" s="301">
        <v>194151</v>
      </c>
      <c r="AN97" s="301">
        <v>295434</v>
      </c>
      <c r="AO97" s="301">
        <v>327373</v>
      </c>
      <c r="AP97" s="301">
        <v>459140</v>
      </c>
      <c r="AQ97" s="64">
        <v>265407</v>
      </c>
      <c r="AR97" s="301">
        <v>793544</v>
      </c>
      <c r="AS97" s="301">
        <v>637655</v>
      </c>
      <c r="AT97" s="301">
        <v>463881</v>
      </c>
      <c r="AU97" s="301">
        <v>172634</v>
      </c>
      <c r="AV97" s="319">
        <v>106924</v>
      </c>
      <c r="AW97" s="35">
        <f t="shared" si="339"/>
        <v>-6626.9599999999919</v>
      </c>
      <c r="AX97" s="100">
        <f t="shared" si="339"/>
        <v>11776.109999999986</v>
      </c>
      <c r="AY97" s="100">
        <f t="shared" si="339"/>
        <v>-109536.88999999996</v>
      </c>
      <c r="AZ97" s="100">
        <f t="shared" si="339"/>
        <v>33716.78</v>
      </c>
      <c r="BA97" s="100">
        <f t="shared" si="339"/>
        <v>-55072.549999999988</v>
      </c>
      <c r="BB97" s="100">
        <f t="shared" si="339"/>
        <v>193795.60000000003</v>
      </c>
      <c r="BC97" s="100">
        <f t="shared" si="339"/>
        <v>-12525.239999999991</v>
      </c>
      <c r="BD97" s="100">
        <f t="shared" si="339"/>
        <v>-130177.38</v>
      </c>
      <c r="BE97" s="100">
        <f t="shared" si="339"/>
        <v>300675.08999999997</v>
      </c>
      <c r="BF97" s="100">
        <f t="shared" si="339"/>
        <v>11281.760000000009</v>
      </c>
      <c r="BG97" s="100">
        <f t="shared" si="340"/>
        <v>-228716.46000000002</v>
      </c>
      <c r="BH97" s="100">
        <f t="shared" si="340"/>
        <v>112970.22</v>
      </c>
      <c r="BI97" s="100">
        <f t="shared" si="340"/>
        <v>17273.23000000001</v>
      </c>
      <c r="BJ97" s="100">
        <f t="shared" si="340"/>
        <v>-35000.320000000007</v>
      </c>
      <c r="BK97" s="100">
        <f t="shared" si="340"/>
        <v>105871.34999999998</v>
      </c>
      <c r="BL97" s="252">
        <f t="shared" si="340"/>
        <v>106953.63999999998</v>
      </c>
      <c r="BM97" s="252">
        <f t="shared" si="340"/>
        <v>97728</v>
      </c>
      <c r="BN97" s="252">
        <f t="shared" si="340"/>
        <v>-120542.12</v>
      </c>
      <c r="BO97" s="265">
        <f t="shared" si="340"/>
        <v>241362.13</v>
      </c>
      <c r="BP97" s="265">
        <f t="shared" si="340"/>
        <v>-39084</v>
      </c>
      <c r="BQ97" s="265">
        <f t="shared" si="341"/>
        <v>-9582.8699999999953</v>
      </c>
      <c r="BR97" s="265">
        <f t="shared" si="341"/>
        <v>245767.96999999997</v>
      </c>
      <c r="BS97" s="265">
        <f t="shared" si="341"/>
        <v>132195</v>
      </c>
      <c r="BT97" s="265">
        <f t="shared" si="341"/>
        <v>26604</v>
      </c>
      <c r="BU97" s="265">
        <f t="shared" si="341"/>
        <v>-66402.63</v>
      </c>
      <c r="BV97" s="265">
        <f t="shared" si="341"/>
        <v>55277.179999999993</v>
      </c>
      <c r="BW97" s="265">
        <f t="shared" si="341"/>
        <v>-46455</v>
      </c>
      <c r="BX97" s="265">
        <f t="shared" si="341"/>
        <v>123266.94</v>
      </c>
      <c r="BY97" s="265">
        <f t="shared" si="341"/>
        <v>-140894</v>
      </c>
      <c r="BZ97" s="265">
        <f t="shared" si="341"/>
        <v>247232.93999999994</v>
      </c>
      <c r="CA97" s="265">
        <f t="shared" si="341"/>
        <v>-57834</v>
      </c>
      <c r="CB97" s="265">
        <f t="shared" si="341"/>
        <v>92765</v>
      </c>
      <c r="CC97" s="265">
        <f t="shared" si="341"/>
        <v>-271910</v>
      </c>
      <c r="CD97" s="265">
        <f t="shared" si="341"/>
        <v>-423988</v>
      </c>
      <c r="CE97" s="351"/>
      <c r="CF97" s="64">
        <f>IF(ISERROR(GETPIVOTDATA("VALUE",'CSS WK pvt'!$I$2,"DT_FILE",CF$8,"CD_CO",CF$6,"TRIM_CAT",TRIM(B97),"TRIM_LINE",A93))=TRUE,0,GETPIVOTDATA("VALUE",'CSS WK pvt'!$I$2,"DT_FILE",CF$8,"CD_CO",CF$6,"TRIM_CAT",TRIM(B97),"TRIM_LINE",A93))</f>
        <v>106924</v>
      </c>
    </row>
    <row r="98" spans="1:84" s="38" customFormat="1" x14ac:dyDescent="0.3">
      <c r="A98" s="147"/>
      <c r="B98" s="39" t="s">
        <v>41</v>
      </c>
      <c r="C98" s="97">
        <v>136977.56</v>
      </c>
      <c r="D98" s="98">
        <v>204270.8</v>
      </c>
      <c r="E98" s="98">
        <v>187590.42</v>
      </c>
      <c r="F98" s="98">
        <v>265350.67</v>
      </c>
      <c r="G98" s="98">
        <v>331713.06</v>
      </c>
      <c r="H98" s="98">
        <v>226979.77</v>
      </c>
      <c r="I98" s="98">
        <v>340756.89</v>
      </c>
      <c r="J98" s="98">
        <v>297750.84999999998</v>
      </c>
      <c r="K98" s="98">
        <v>231416.17</v>
      </c>
      <c r="L98" s="99">
        <v>167303.57999999999</v>
      </c>
      <c r="M98" s="98">
        <v>247800.32000000001</v>
      </c>
      <c r="N98" s="98">
        <v>307108.88</v>
      </c>
      <c r="O98" s="98">
        <v>170444.64</v>
      </c>
      <c r="P98" s="98">
        <v>334678.05</v>
      </c>
      <c r="Q98" s="98">
        <v>370205.24</v>
      </c>
      <c r="R98" s="98">
        <v>281219.83</v>
      </c>
      <c r="S98" s="98">
        <v>276163.86</v>
      </c>
      <c r="T98" s="98">
        <v>330272.67</v>
      </c>
      <c r="U98" s="209">
        <v>315983.59000000003</v>
      </c>
      <c r="V98" s="209">
        <v>292906</v>
      </c>
      <c r="W98" s="209">
        <v>315983.59000000003</v>
      </c>
      <c r="X98" s="99">
        <v>226556.7</v>
      </c>
      <c r="Y98" s="209">
        <v>207235</v>
      </c>
      <c r="Z98" s="209">
        <v>286603</v>
      </c>
      <c r="AA98" s="209">
        <v>231331.14</v>
      </c>
      <c r="AB98" s="209">
        <v>211016.54</v>
      </c>
      <c r="AC98" s="209">
        <v>218919</v>
      </c>
      <c r="AD98" s="209">
        <v>201080.03</v>
      </c>
      <c r="AE98" s="209">
        <v>388579</v>
      </c>
      <c r="AF98" s="209">
        <v>309860.83</v>
      </c>
      <c r="AG98" s="209">
        <v>206988</v>
      </c>
      <c r="AH98" s="209">
        <v>243241</v>
      </c>
      <c r="AI98" s="209">
        <v>210674</v>
      </c>
      <c r="AJ98" s="99">
        <v>293146</v>
      </c>
      <c r="AK98" s="301">
        <v>272012</v>
      </c>
      <c r="AL98" s="301">
        <v>200594</v>
      </c>
      <c r="AM98" s="301">
        <v>455911</v>
      </c>
      <c r="AN98" s="301">
        <v>203476</v>
      </c>
      <c r="AO98" s="301">
        <v>194942</v>
      </c>
      <c r="AP98" s="301">
        <v>258043</v>
      </c>
      <c r="AQ98" s="64">
        <v>192001</v>
      </c>
      <c r="AR98" s="301">
        <v>301907</v>
      </c>
      <c r="AS98" s="301">
        <v>295158</v>
      </c>
      <c r="AT98" s="301">
        <v>500148</v>
      </c>
      <c r="AU98" s="301">
        <v>0</v>
      </c>
      <c r="AV98" s="319">
        <v>0</v>
      </c>
      <c r="AW98" s="35">
        <f t="shared" si="339"/>
        <v>33467.080000000016</v>
      </c>
      <c r="AX98" s="100">
        <f t="shared" si="339"/>
        <v>130407.25</v>
      </c>
      <c r="AY98" s="100">
        <f t="shared" si="339"/>
        <v>182614.81999999998</v>
      </c>
      <c r="AZ98" s="100">
        <f t="shared" si="339"/>
        <v>15869.160000000033</v>
      </c>
      <c r="BA98" s="100">
        <f t="shared" si="339"/>
        <v>-55549.200000000012</v>
      </c>
      <c r="BB98" s="100">
        <f t="shared" si="339"/>
        <v>103292.9</v>
      </c>
      <c r="BC98" s="100">
        <f t="shared" si="339"/>
        <v>-24773.299999999988</v>
      </c>
      <c r="BD98" s="100">
        <f t="shared" si="339"/>
        <v>-4844.8499999999767</v>
      </c>
      <c r="BE98" s="100">
        <f t="shared" si="339"/>
        <v>84567.420000000013</v>
      </c>
      <c r="BF98" s="100">
        <f t="shared" si="339"/>
        <v>59253.120000000024</v>
      </c>
      <c r="BG98" s="100">
        <f t="shared" si="340"/>
        <v>-40565.320000000007</v>
      </c>
      <c r="BH98" s="100">
        <f t="shared" si="340"/>
        <v>-20505.880000000005</v>
      </c>
      <c r="BI98" s="100">
        <f t="shared" si="340"/>
        <v>60886.5</v>
      </c>
      <c r="BJ98" s="100">
        <f t="shared" si="340"/>
        <v>-123661.50999999998</v>
      </c>
      <c r="BK98" s="100">
        <f t="shared" si="340"/>
        <v>-151286.24</v>
      </c>
      <c r="BL98" s="252">
        <f t="shared" si="340"/>
        <v>-80139.800000000017</v>
      </c>
      <c r="BM98" s="252">
        <f t="shared" si="340"/>
        <v>112415.14000000001</v>
      </c>
      <c r="BN98" s="252">
        <f t="shared" si="340"/>
        <v>-20411.839999999967</v>
      </c>
      <c r="BO98" s="265">
        <f t="shared" si="340"/>
        <v>-108995.59000000003</v>
      </c>
      <c r="BP98" s="265">
        <f t="shared" si="340"/>
        <v>-49665</v>
      </c>
      <c r="BQ98" s="265">
        <f t="shared" si="341"/>
        <v>-105309.59000000003</v>
      </c>
      <c r="BR98" s="265">
        <f t="shared" si="341"/>
        <v>66589.299999999988</v>
      </c>
      <c r="BS98" s="265">
        <f t="shared" si="341"/>
        <v>64777</v>
      </c>
      <c r="BT98" s="265">
        <f t="shared" si="341"/>
        <v>-86009</v>
      </c>
      <c r="BU98" s="265">
        <f t="shared" si="341"/>
        <v>224579.86</v>
      </c>
      <c r="BV98" s="265">
        <f t="shared" si="341"/>
        <v>-7540.5400000000081</v>
      </c>
      <c r="BW98" s="265">
        <f t="shared" si="341"/>
        <v>-23977</v>
      </c>
      <c r="BX98" s="265">
        <f t="shared" si="341"/>
        <v>56962.97</v>
      </c>
      <c r="BY98" s="265">
        <f t="shared" si="341"/>
        <v>-196578</v>
      </c>
      <c r="BZ98" s="265">
        <f t="shared" si="341"/>
        <v>-7953.8300000000163</v>
      </c>
      <c r="CA98" s="265">
        <f t="shared" si="341"/>
        <v>88170</v>
      </c>
      <c r="CB98" s="265">
        <f t="shared" si="341"/>
        <v>256907</v>
      </c>
      <c r="CC98" s="265">
        <f t="shared" si="341"/>
        <v>-210674</v>
      </c>
      <c r="CD98" s="265">
        <f t="shared" si="341"/>
        <v>-293146</v>
      </c>
      <c r="CE98" s="351"/>
      <c r="CF98" s="64">
        <f>IF(ISERROR(GETPIVOTDATA("VALUE",'CSS WK pvt'!$I$2,"DT_FILE",CF$8,"CD_CO",CF$6,"TRIM_CAT",TRIM(B98),"TRIM_LINE",A93))=TRUE,0,GETPIVOTDATA("VALUE",'CSS WK pvt'!$I$2,"DT_FILE",CF$8,"CD_CO",CF$6,"TRIM_CAT",TRIM(B98),"TRIM_LINE",A93))</f>
        <v>0</v>
      </c>
    </row>
    <row r="99" spans="1:84" s="131" customFormat="1" ht="15" thickBot="1" x14ac:dyDescent="0.35">
      <c r="A99" s="148"/>
      <c r="B99" s="52" t="s">
        <v>42</v>
      </c>
      <c r="C99" s="127">
        <f t="shared" ref="C99:V99" si="342">SUM(C94:C98)</f>
        <v>2444340.06</v>
      </c>
      <c r="D99" s="128">
        <f t="shared" si="342"/>
        <v>2352168.63</v>
      </c>
      <c r="E99" s="128">
        <f t="shared" si="342"/>
        <v>2631423.88</v>
      </c>
      <c r="F99" s="128">
        <f t="shared" si="342"/>
        <v>2163387.09</v>
      </c>
      <c r="G99" s="128">
        <f t="shared" si="342"/>
        <v>3651879.4899999998</v>
      </c>
      <c r="H99" s="128">
        <f t="shared" si="342"/>
        <v>4538371.9099999992</v>
      </c>
      <c r="I99" s="128">
        <f t="shared" si="342"/>
        <v>4263913.6499999994</v>
      </c>
      <c r="J99" s="128">
        <f t="shared" si="342"/>
        <v>3597219.8400000003</v>
      </c>
      <c r="K99" s="128">
        <f t="shared" si="342"/>
        <v>1671483.55</v>
      </c>
      <c r="L99" s="129">
        <f t="shared" si="342"/>
        <v>2792192.47</v>
      </c>
      <c r="M99" s="128">
        <f t="shared" si="342"/>
        <v>3474768.4799999995</v>
      </c>
      <c r="N99" s="128">
        <f t="shared" si="342"/>
        <v>2595881.9299999997</v>
      </c>
      <c r="O99" s="128">
        <f t="shared" si="342"/>
        <v>2704028.8600000003</v>
      </c>
      <c r="P99" s="128">
        <f t="shared" si="342"/>
        <v>2797757.85</v>
      </c>
      <c r="Q99" s="128">
        <f t="shared" si="342"/>
        <v>2674076.2000000002</v>
      </c>
      <c r="R99" s="128">
        <f t="shared" si="342"/>
        <v>2847038.26</v>
      </c>
      <c r="S99" s="128">
        <f t="shared" si="342"/>
        <v>3927332.03</v>
      </c>
      <c r="T99" s="128">
        <f t="shared" si="342"/>
        <v>6464712.9899999993</v>
      </c>
      <c r="U99" s="128">
        <f t="shared" si="342"/>
        <v>4845072.8499999996</v>
      </c>
      <c r="V99" s="128">
        <f t="shared" si="342"/>
        <v>3299416</v>
      </c>
      <c r="W99" s="128">
        <f>SUM(W94+W95+W96+W97+W98)</f>
        <v>4845072.8499999996</v>
      </c>
      <c r="X99" s="129">
        <f>SUM(X94+X95+X96+X97+X98)</f>
        <v>3107644.8600000003</v>
      </c>
      <c r="Y99" s="128">
        <f t="shared" ref="Y99:AF99" si="343">SUM(Y94+Y95+Y96+Y97+Y98)</f>
        <v>2949504</v>
      </c>
      <c r="Z99" s="128">
        <f t="shared" si="343"/>
        <v>3525748</v>
      </c>
      <c r="AA99" s="128">
        <f t="shared" si="343"/>
        <v>3320043.2600000002</v>
      </c>
      <c r="AB99" s="128">
        <f t="shared" si="343"/>
        <v>2998237.67</v>
      </c>
      <c r="AC99" s="128">
        <f t="shared" si="343"/>
        <v>2980837</v>
      </c>
      <c r="AD99" s="128">
        <f t="shared" si="343"/>
        <v>3331021.09</v>
      </c>
      <c r="AE99" s="128">
        <f t="shared" si="343"/>
        <v>4781033</v>
      </c>
      <c r="AF99" s="128">
        <f t="shared" si="343"/>
        <v>5674161.1999999993</v>
      </c>
      <c r="AG99" s="208">
        <v>6073003</v>
      </c>
      <c r="AH99" s="208">
        <v>3459432</v>
      </c>
      <c r="AI99" s="208">
        <v>3082477</v>
      </c>
      <c r="AJ99" s="129">
        <v>3869035</v>
      </c>
      <c r="AK99" s="219">
        <v>3581928</v>
      </c>
      <c r="AL99" s="219">
        <v>3646855</v>
      </c>
      <c r="AM99" s="219">
        <v>3085599</v>
      </c>
      <c r="AN99" s="219">
        <v>3082228</v>
      </c>
      <c r="AO99" s="219">
        <v>2883521</v>
      </c>
      <c r="AP99" s="219">
        <v>4053092</v>
      </c>
      <c r="AQ99" s="36">
        <v>3452391</v>
      </c>
      <c r="AR99" s="219">
        <v>7238971</v>
      </c>
      <c r="AS99" s="219">
        <v>5603122</v>
      </c>
      <c r="AT99" s="219">
        <v>3347008</v>
      </c>
      <c r="AU99" s="219">
        <v>997269</v>
      </c>
      <c r="AV99" s="318">
        <v>1056359</v>
      </c>
      <c r="AW99" s="36">
        <f t="shared" ref="AW99:BA99" si="344">SUM(AW94:AW98)</f>
        <v>259688.80000000005</v>
      </c>
      <c r="AX99" s="130">
        <f t="shared" si="344"/>
        <v>445589.22</v>
      </c>
      <c r="AY99" s="130">
        <f t="shared" si="344"/>
        <v>42652.320000000123</v>
      </c>
      <c r="AZ99" s="130">
        <f t="shared" si="344"/>
        <v>683651.17000000016</v>
      </c>
      <c r="BA99" s="130">
        <f t="shared" si="344"/>
        <v>275452.53999999975</v>
      </c>
      <c r="BB99" s="130">
        <f t="shared" ref="BB99:BJ99" si="345">SUM(BB94:BB98)</f>
        <v>1926341.0799999998</v>
      </c>
      <c r="BC99" s="130">
        <f t="shared" si="345"/>
        <v>581159.20000000019</v>
      </c>
      <c r="BD99" s="130">
        <f t="shared" si="345"/>
        <v>-297803.84000000008</v>
      </c>
      <c r="BE99" s="130">
        <f t="shared" si="345"/>
        <v>3173589.3</v>
      </c>
      <c r="BF99" s="130">
        <f t="shared" si="345"/>
        <v>315452.39000000036</v>
      </c>
      <c r="BG99" s="130">
        <f t="shared" si="345"/>
        <v>-525264.48</v>
      </c>
      <c r="BH99" s="130">
        <f t="shared" si="345"/>
        <v>929866.07</v>
      </c>
      <c r="BI99" s="130">
        <f t="shared" si="345"/>
        <v>616014.39999999991</v>
      </c>
      <c r="BJ99" s="130">
        <f t="shared" si="345"/>
        <v>200479.82000000009</v>
      </c>
      <c r="BK99" s="130">
        <f t="shared" ref="BK99:BL99" si="346">SUM(BK94:BK98)</f>
        <v>306760.79999999993</v>
      </c>
      <c r="BL99" s="251">
        <f t="shared" si="346"/>
        <v>483982.83000000007</v>
      </c>
      <c r="BM99" s="251">
        <f t="shared" ref="BM99" si="347">SUM(BM94:BM98)</f>
        <v>853700.97000000009</v>
      </c>
      <c r="BN99" s="251">
        <f t="shared" ref="BN99:BO99" si="348">SUM(BN94:BN98)</f>
        <v>-790551.7899999998</v>
      </c>
      <c r="BO99" s="277">
        <f t="shared" si="348"/>
        <v>1227930.1499999997</v>
      </c>
      <c r="BP99" s="277">
        <f t="shared" ref="BP99:BQ99" si="349">SUM(BP94:BP98)</f>
        <v>160016</v>
      </c>
      <c r="BQ99" s="277">
        <f t="shared" si="349"/>
        <v>-1762595.8500000003</v>
      </c>
      <c r="BR99" s="277">
        <f t="shared" ref="BR99:BS99" si="350">SUM(BR94:BR98)</f>
        <v>761390.13999999966</v>
      </c>
      <c r="BS99" s="277">
        <f t="shared" si="350"/>
        <v>632424</v>
      </c>
      <c r="BT99" s="277">
        <f t="shared" ref="BT99" si="351">SUM(BT94:BT98)</f>
        <v>121107</v>
      </c>
      <c r="BU99" s="277">
        <f t="shared" ref="BU99" si="352">SUM(BU94:BU98)</f>
        <v>-234444.26000000013</v>
      </c>
      <c r="BV99" s="277">
        <f t="shared" ref="BV99" si="353">SUM(BV94:BV98)</f>
        <v>83990.329999999885</v>
      </c>
      <c r="BW99" s="277">
        <f t="shared" ref="BW99" si="354">SUM(BW94:BW98)</f>
        <v>-97316</v>
      </c>
      <c r="BX99" s="277">
        <f t="shared" ref="BX99" si="355">SUM(BX94:BX98)</f>
        <v>722070.90999999992</v>
      </c>
      <c r="BY99" s="277">
        <f t="shared" ref="BY99" si="356">SUM(BY94:BY98)</f>
        <v>-1328642</v>
      </c>
      <c r="BZ99" s="277">
        <f t="shared" ref="BZ99" si="357">SUM(BZ94:BZ98)</f>
        <v>1564809.7999999998</v>
      </c>
      <c r="CA99" s="277">
        <f t="shared" ref="CA99" si="358">SUM(CA94:CA98)</f>
        <v>-469881</v>
      </c>
      <c r="CB99" s="277">
        <f t="shared" ref="CB99:CD99" si="359">SUM(CB94:CB98)</f>
        <v>-112424</v>
      </c>
      <c r="CC99" s="277">
        <f t="shared" ref="CC99:CD99" si="360">SUM(CC94:CC98)</f>
        <v>-2085208</v>
      </c>
      <c r="CD99" s="277">
        <f t="shared" si="360"/>
        <v>-2812676</v>
      </c>
      <c r="CE99" s="352"/>
      <c r="CF99" s="36">
        <f>SUM(CF94:CF98)</f>
        <v>1056359</v>
      </c>
    </row>
    <row r="100" spans="1:84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73"/>
      <c r="BP100" s="273"/>
      <c r="BQ100" s="273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351"/>
      <c r="CF100" s="95"/>
    </row>
    <row r="101" spans="1:84" s="38" customFormat="1" x14ac:dyDescent="0.3">
      <c r="A101" s="147"/>
      <c r="B101" s="39" t="s">
        <v>37</v>
      </c>
      <c r="C101" s="97">
        <v>1690803.45</v>
      </c>
      <c r="D101" s="98">
        <v>1689026.17</v>
      </c>
      <c r="E101" s="98">
        <v>1605228.15</v>
      </c>
      <c r="F101" s="35">
        <v>1530229.52</v>
      </c>
      <c r="G101" s="98">
        <v>1973071.29</v>
      </c>
      <c r="H101" s="98">
        <v>3074757.82</v>
      </c>
      <c r="I101" s="98">
        <v>2972961.82</v>
      </c>
      <c r="J101" s="98">
        <v>2313167.86</v>
      </c>
      <c r="K101" s="98">
        <v>1542113.84</v>
      </c>
      <c r="L101" s="99">
        <v>1613180.87</v>
      </c>
      <c r="M101" s="98">
        <v>2068155.71</v>
      </c>
      <c r="N101" s="98">
        <v>1916747.47</v>
      </c>
      <c r="O101" s="98">
        <v>1820762.94</v>
      </c>
      <c r="P101" s="98">
        <v>1663197.11</v>
      </c>
      <c r="Q101" s="98">
        <v>1712794.42</v>
      </c>
      <c r="R101" s="98">
        <v>1821421.76</v>
      </c>
      <c r="S101" s="98">
        <v>2495021.2000000002</v>
      </c>
      <c r="T101" s="98">
        <v>3332232.95</v>
      </c>
      <c r="U101" s="209">
        <v>3882942.64</v>
      </c>
      <c r="V101" s="209">
        <v>2771004</v>
      </c>
      <c r="W101" s="209">
        <v>3882942.64</v>
      </c>
      <c r="X101" s="99">
        <v>1835323.01</v>
      </c>
      <c r="Y101" s="209">
        <v>2151186</v>
      </c>
      <c r="Z101" s="209">
        <v>2302719</v>
      </c>
      <c r="AA101" s="209">
        <v>2504312.81</v>
      </c>
      <c r="AB101" s="209">
        <v>2178241.4300000002</v>
      </c>
      <c r="AC101" s="209">
        <v>1987169.46</v>
      </c>
      <c r="AD101" s="209">
        <v>2095445.17</v>
      </c>
      <c r="AE101" s="209">
        <v>2817530</v>
      </c>
      <c r="AF101" s="209">
        <v>3943302.92</v>
      </c>
      <c r="AG101" s="209">
        <v>3940794</v>
      </c>
      <c r="AH101" s="209">
        <v>3152290</v>
      </c>
      <c r="AI101" s="209">
        <v>2366138</v>
      </c>
      <c r="AJ101" s="99">
        <v>2113938</v>
      </c>
      <c r="AK101" s="301">
        <v>2178878</v>
      </c>
      <c r="AL101" s="301">
        <v>2489003</v>
      </c>
      <c r="AM101" s="301">
        <v>2639812</v>
      </c>
      <c r="AN101" s="301">
        <v>2163387</v>
      </c>
      <c r="AO101" s="301">
        <v>2026038</v>
      </c>
      <c r="AP101" s="301">
        <v>2069061</v>
      </c>
      <c r="AQ101" s="64">
        <v>2671520</v>
      </c>
      <c r="AR101" s="301">
        <v>3979677</v>
      </c>
      <c r="AS101" s="301">
        <v>4279635</v>
      </c>
      <c r="AT101" s="301">
        <v>3073327</v>
      </c>
      <c r="AU101" s="301">
        <v>201536</v>
      </c>
      <c r="AV101" s="319">
        <v>612682</v>
      </c>
      <c r="AW101" s="35">
        <f t="shared" ref="AW101:BF105" si="361">O101-C101</f>
        <v>129959.48999999999</v>
      </c>
      <c r="AX101" s="100">
        <f t="shared" si="361"/>
        <v>-25829.059999999823</v>
      </c>
      <c r="AY101" s="100">
        <f t="shared" si="361"/>
        <v>107566.27000000002</v>
      </c>
      <c r="AZ101" s="100">
        <f t="shared" si="361"/>
        <v>291192.24</v>
      </c>
      <c r="BA101" s="100">
        <f t="shared" si="361"/>
        <v>521949.91000000015</v>
      </c>
      <c r="BB101" s="100">
        <f t="shared" si="361"/>
        <v>257475.13000000035</v>
      </c>
      <c r="BC101" s="100">
        <f t="shared" si="361"/>
        <v>909980.8200000003</v>
      </c>
      <c r="BD101" s="100">
        <f t="shared" si="361"/>
        <v>457836.14000000013</v>
      </c>
      <c r="BE101" s="100">
        <f t="shared" si="361"/>
        <v>2340828.7999999998</v>
      </c>
      <c r="BF101" s="100">
        <f t="shared" si="361"/>
        <v>222142.1399999999</v>
      </c>
      <c r="BG101" s="100">
        <f t="shared" ref="BG101:BP105" si="362">Y101-M101</f>
        <v>83030.290000000037</v>
      </c>
      <c r="BH101" s="100">
        <f t="shared" si="362"/>
        <v>385971.53</v>
      </c>
      <c r="BI101" s="100">
        <f t="shared" si="362"/>
        <v>683549.87000000011</v>
      </c>
      <c r="BJ101" s="100">
        <f t="shared" si="362"/>
        <v>515044.32000000007</v>
      </c>
      <c r="BK101" s="100">
        <f t="shared" si="362"/>
        <v>274375.04000000004</v>
      </c>
      <c r="BL101" s="252">
        <f t="shared" si="362"/>
        <v>274023.40999999992</v>
      </c>
      <c r="BM101" s="252">
        <f t="shared" si="362"/>
        <v>322508.79999999981</v>
      </c>
      <c r="BN101" s="252">
        <f t="shared" si="362"/>
        <v>611069.96999999974</v>
      </c>
      <c r="BO101" s="265">
        <f t="shared" si="362"/>
        <v>57851.35999999987</v>
      </c>
      <c r="BP101" s="265">
        <f t="shared" si="362"/>
        <v>381286</v>
      </c>
      <c r="BQ101" s="265">
        <f t="shared" ref="BQ101:CD105" si="363">AI101-W101</f>
        <v>-1516804.6400000001</v>
      </c>
      <c r="BR101" s="265">
        <f t="shared" si="363"/>
        <v>278614.99</v>
      </c>
      <c r="BS101" s="265">
        <f t="shared" si="363"/>
        <v>27692</v>
      </c>
      <c r="BT101" s="265">
        <f t="shared" si="363"/>
        <v>186284</v>
      </c>
      <c r="BU101" s="265">
        <f t="shared" si="363"/>
        <v>135499.18999999994</v>
      </c>
      <c r="BV101" s="265">
        <f t="shared" si="363"/>
        <v>-14854.430000000168</v>
      </c>
      <c r="BW101" s="265">
        <f t="shared" si="363"/>
        <v>38868.540000000037</v>
      </c>
      <c r="BX101" s="265">
        <f t="shared" si="363"/>
        <v>-26384.169999999925</v>
      </c>
      <c r="BY101" s="265">
        <f t="shared" si="363"/>
        <v>-146010</v>
      </c>
      <c r="BZ101" s="265">
        <f t="shared" si="363"/>
        <v>36374.080000000075</v>
      </c>
      <c r="CA101" s="265">
        <f t="shared" si="363"/>
        <v>338841</v>
      </c>
      <c r="CB101" s="265">
        <f t="shared" si="363"/>
        <v>-78963</v>
      </c>
      <c r="CC101" s="265">
        <f t="shared" si="363"/>
        <v>-2164602</v>
      </c>
      <c r="CD101" s="265">
        <f t="shared" si="363"/>
        <v>-1501256</v>
      </c>
      <c r="CE101" s="351"/>
      <c r="CF101" s="64">
        <f>IF(ISERROR(GETPIVOTDATA("VALUE",'CSS WK pvt'!$I$2,"DT_FILE",CF$8,"CD_CO",CF$6,"TRIM_CAT",TRIM(B101),"TRIM_LINE",A100))=TRUE,0,GETPIVOTDATA("VALUE",'CSS WK pvt'!$I$2,"DT_FILE",CF$8,"CD_CO",CF$6,"TRIM_CAT",TRIM(B101),"TRIM_LINE",A100))</f>
        <v>612682</v>
      </c>
    </row>
    <row r="102" spans="1:84" s="38" customFormat="1" x14ac:dyDescent="0.3">
      <c r="A102" s="147"/>
      <c r="B102" s="39" t="s">
        <v>38</v>
      </c>
      <c r="C102" s="97">
        <v>17054.59</v>
      </c>
      <c r="D102" s="98">
        <v>17918.48</v>
      </c>
      <c r="E102" s="98">
        <v>16852.509999999998</v>
      </c>
      <c r="F102" s="35">
        <v>13943.23</v>
      </c>
      <c r="G102" s="98">
        <v>14148.19</v>
      </c>
      <c r="H102" s="98">
        <v>13307.94</v>
      </c>
      <c r="I102" s="98">
        <v>14957.47</v>
      </c>
      <c r="J102" s="98">
        <v>15501.36</v>
      </c>
      <c r="K102" s="98">
        <v>10206.73</v>
      </c>
      <c r="L102" s="99">
        <v>13512.33</v>
      </c>
      <c r="M102" s="98">
        <v>20268.78</v>
      </c>
      <c r="N102" s="98">
        <v>17657.400000000001</v>
      </c>
      <c r="O102" s="98">
        <v>14382.1</v>
      </c>
      <c r="P102" s="98">
        <v>15368.57</v>
      </c>
      <c r="Q102" s="98">
        <v>15857.82</v>
      </c>
      <c r="R102" s="98">
        <v>15145.87</v>
      </c>
      <c r="S102" s="98">
        <v>15374.09</v>
      </c>
      <c r="T102" s="98">
        <v>16728.71</v>
      </c>
      <c r="U102" s="209">
        <v>16943.95</v>
      </c>
      <c r="V102" s="209">
        <v>14985</v>
      </c>
      <c r="W102" s="209">
        <v>16943.95</v>
      </c>
      <c r="X102" s="99">
        <v>18787.07</v>
      </c>
      <c r="Y102" s="209">
        <v>20608</v>
      </c>
      <c r="Z102" s="209">
        <v>20541</v>
      </c>
      <c r="AA102" s="209">
        <v>34597.550000000003</v>
      </c>
      <c r="AB102" s="209">
        <v>24901.439999999999</v>
      </c>
      <c r="AC102" s="209">
        <v>23012.51</v>
      </c>
      <c r="AD102" s="209">
        <v>22343.74</v>
      </c>
      <c r="AE102" s="209">
        <v>18405</v>
      </c>
      <c r="AF102" s="209">
        <v>24124.45</v>
      </c>
      <c r="AG102" s="209">
        <v>23745</v>
      </c>
      <c r="AH102" s="209">
        <v>19604</v>
      </c>
      <c r="AI102" s="209">
        <v>51351</v>
      </c>
      <c r="AJ102" s="99">
        <v>14037</v>
      </c>
      <c r="AK102" s="301">
        <v>16960</v>
      </c>
      <c r="AL102" s="301">
        <v>18624</v>
      </c>
      <c r="AM102" s="301">
        <v>21282</v>
      </c>
      <c r="AN102" s="301">
        <v>17999</v>
      </c>
      <c r="AO102" s="301">
        <v>22351</v>
      </c>
      <c r="AP102" s="301">
        <v>20865</v>
      </c>
      <c r="AQ102" s="64">
        <v>16059</v>
      </c>
      <c r="AR102" s="301">
        <v>16653</v>
      </c>
      <c r="AS102" s="301">
        <v>23551</v>
      </c>
      <c r="AT102" s="301">
        <v>14459</v>
      </c>
      <c r="AU102" s="301">
        <v>1070</v>
      </c>
      <c r="AV102" s="319">
        <v>4871</v>
      </c>
      <c r="AW102" s="35">
        <f t="shared" si="361"/>
        <v>-2672.49</v>
      </c>
      <c r="AX102" s="100">
        <f t="shared" si="361"/>
        <v>-2549.91</v>
      </c>
      <c r="AY102" s="100">
        <f t="shared" si="361"/>
        <v>-994.68999999999869</v>
      </c>
      <c r="AZ102" s="100">
        <f t="shared" si="361"/>
        <v>1202.6400000000012</v>
      </c>
      <c r="BA102" s="100">
        <f t="shared" si="361"/>
        <v>1225.8999999999996</v>
      </c>
      <c r="BB102" s="100">
        <f t="shared" si="361"/>
        <v>3420.7699999999986</v>
      </c>
      <c r="BC102" s="100">
        <f t="shared" si="361"/>
        <v>1986.4800000000014</v>
      </c>
      <c r="BD102" s="100">
        <f t="shared" si="361"/>
        <v>-516.36000000000058</v>
      </c>
      <c r="BE102" s="100">
        <f t="shared" si="361"/>
        <v>6737.2200000000012</v>
      </c>
      <c r="BF102" s="100">
        <f t="shared" si="361"/>
        <v>5274.74</v>
      </c>
      <c r="BG102" s="100">
        <f t="shared" si="362"/>
        <v>339.22000000000116</v>
      </c>
      <c r="BH102" s="100">
        <f t="shared" si="362"/>
        <v>2883.5999999999985</v>
      </c>
      <c r="BI102" s="100">
        <f t="shared" si="362"/>
        <v>20215.450000000004</v>
      </c>
      <c r="BJ102" s="100">
        <f t="shared" si="362"/>
        <v>9532.869999999999</v>
      </c>
      <c r="BK102" s="100">
        <f t="shared" si="362"/>
        <v>7154.6899999999987</v>
      </c>
      <c r="BL102" s="252">
        <f t="shared" si="362"/>
        <v>7197.8700000000008</v>
      </c>
      <c r="BM102" s="252">
        <f t="shared" si="362"/>
        <v>3030.91</v>
      </c>
      <c r="BN102" s="252">
        <f t="shared" si="362"/>
        <v>7395.7400000000016</v>
      </c>
      <c r="BO102" s="265">
        <f t="shared" si="362"/>
        <v>6801.0499999999993</v>
      </c>
      <c r="BP102" s="265">
        <f t="shared" si="362"/>
        <v>4619</v>
      </c>
      <c r="BQ102" s="265">
        <f t="shared" si="363"/>
        <v>34407.050000000003</v>
      </c>
      <c r="BR102" s="265">
        <f t="shared" si="363"/>
        <v>-4750.07</v>
      </c>
      <c r="BS102" s="265">
        <f t="shared" si="363"/>
        <v>-3648</v>
      </c>
      <c r="BT102" s="265">
        <f t="shared" si="363"/>
        <v>-1917</v>
      </c>
      <c r="BU102" s="265">
        <f t="shared" si="363"/>
        <v>-13315.550000000003</v>
      </c>
      <c r="BV102" s="265">
        <f t="shared" si="363"/>
        <v>-6902.4399999999987</v>
      </c>
      <c r="BW102" s="265">
        <f t="shared" si="363"/>
        <v>-661.5099999999984</v>
      </c>
      <c r="BX102" s="265">
        <f t="shared" si="363"/>
        <v>-1478.7400000000016</v>
      </c>
      <c r="BY102" s="265">
        <f t="shared" si="363"/>
        <v>-2346</v>
      </c>
      <c r="BZ102" s="265">
        <f t="shared" si="363"/>
        <v>-7471.4500000000007</v>
      </c>
      <c r="CA102" s="265">
        <f t="shared" si="363"/>
        <v>-194</v>
      </c>
      <c r="CB102" s="265">
        <f t="shared" si="363"/>
        <v>-5145</v>
      </c>
      <c r="CC102" s="265">
        <f t="shared" si="363"/>
        <v>-50281</v>
      </c>
      <c r="CD102" s="265">
        <f t="shared" si="363"/>
        <v>-9166</v>
      </c>
      <c r="CE102" s="351"/>
      <c r="CF102" s="64">
        <f>IF(ISERROR(GETPIVOTDATA("VALUE",'CSS WK pvt'!$I$2,"DT_FILE",CF$8,"CD_CO",CF$6,"TRIM_CAT",TRIM(B102),"TRIM_LINE",A100))=TRUE,0,GETPIVOTDATA("VALUE",'CSS WK pvt'!$I$2,"DT_FILE",CF$8,"CD_CO",CF$6,"TRIM_CAT",TRIM(B102),"TRIM_LINE",A100))</f>
        <v>4871</v>
      </c>
    </row>
    <row r="103" spans="1:84" s="38" customFormat="1" x14ac:dyDescent="0.3">
      <c r="A103" s="147"/>
      <c r="B103" s="39" t="s">
        <v>39</v>
      </c>
      <c r="C103" s="97">
        <v>307883.51</v>
      </c>
      <c r="D103" s="98">
        <v>365731.34</v>
      </c>
      <c r="E103" s="98">
        <v>330580.01</v>
      </c>
      <c r="F103" s="35">
        <v>351091.39</v>
      </c>
      <c r="G103" s="98">
        <v>454514.27</v>
      </c>
      <c r="H103" s="98">
        <v>511012.78</v>
      </c>
      <c r="I103" s="98">
        <v>573603.66</v>
      </c>
      <c r="J103" s="98">
        <v>488810.53</v>
      </c>
      <c r="K103" s="98">
        <v>369038.15</v>
      </c>
      <c r="L103" s="99">
        <v>265839.57</v>
      </c>
      <c r="M103" s="98">
        <v>443979.37</v>
      </c>
      <c r="N103" s="98">
        <v>350541.43</v>
      </c>
      <c r="O103" s="98">
        <v>326579.15999999997</v>
      </c>
      <c r="P103" s="98">
        <v>298130.59000000003</v>
      </c>
      <c r="Q103" s="98">
        <v>317433.95</v>
      </c>
      <c r="R103" s="98">
        <v>361213.47</v>
      </c>
      <c r="S103" s="98">
        <v>446352.5</v>
      </c>
      <c r="T103" s="98">
        <v>499889.63</v>
      </c>
      <c r="U103" s="209">
        <v>651621.56999999995</v>
      </c>
      <c r="V103" s="209">
        <v>489561</v>
      </c>
      <c r="W103" s="209">
        <v>651621.56999999995</v>
      </c>
      <c r="X103" s="99">
        <v>294107.8</v>
      </c>
      <c r="Y103" s="209">
        <v>411222</v>
      </c>
      <c r="Z103" s="209">
        <v>416812</v>
      </c>
      <c r="AA103" s="209">
        <v>490626.82</v>
      </c>
      <c r="AB103" s="209">
        <v>416914.67</v>
      </c>
      <c r="AC103" s="209">
        <v>393430.83</v>
      </c>
      <c r="AD103" s="209">
        <v>453907.24</v>
      </c>
      <c r="AE103" s="209">
        <v>565856</v>
      </c>
      <c r="AF103" s="209">
        <v>654197.41</v>
      </c>
      <c r="AG103" s="209">
        <v>720177</v>
      </c>
      <c r="AH103" s="209">
        <v>564830</v>
      </c>
      <c r="AI103" s="209">
        <v>502134</v>
      </c>
      <c r="AJ103" s="99">
        <v>508409</v>
      </c>
      <c r="AK103" s="301">
        <v>404835</v>
      </c>
      <c r="AL103" s="301">
        <v>440027</v>
      </c>
      <c r="AM103" s="301">
        <v>552795</v>
      </c>
      <c r="AN103" s="301">
        <v>453252</v>
      </c>
      <c r="AO103" s="301">
        <v>404942</v>
      </c>
      <c r="AP103" s="301">
        <v>415066</v>
      </c>
      <c r="AQ103" s="64">
        <v>490565</v>
      </c>
      <c r="AR103" s="301">
        <v>745580</v>
      </c>
      <c r="AS103" s="301">
        <v>920246</v>
      </c>
      <c r="AT103" s="301">
        <v>641910</v>
      </c>
      <c r="AU103" s="301">
        <v>34813</v>
      </c>
      <c r="AV103" s="319">
        <v>120746</v>
      </c>
      <c r="AW103" s="35">
        <f t="shared" si="361"/>
        <v>18695.649999999965</v>
      </c>
      <c r="AX103" s="100">
        <f t="shared" si="361"/>
        <v>-67600.75</v>
      </c>
      <c r="AY103" s="100">
        <f t="shared" si="361"/>
        <v>-13146.059999999998</v>
      </c>
      <c r="AZ103" s="100">
        <f t="shared" si="361"/>
        <v>10122.079999999958</v>
      </c>
      <c r="BA103" s="100">
        <f t="shared" si="361"/>
        <v>-8161.7700000000186</v>
      </c>
      <c r="BB103" s="100">
        <f t="shared" si="361"/>
        <v>-11123.150000000023</v>
      </c>
      <c r="BC103" s="100">
        <f t="shared" si="361"/>
        <v>78017.909999999916</v>
      </c>
      <c r="BD103" s="100">
        <f t="shared" si="361"/>
        <v>750.46999999997206</v>
      </c>
      <c r="BE103" s="100">
        <f t="shared" si="361"/>
        <v>282583.41999999993</v>
      </c>
      <c r="BF103" s="100">
        <f t="shared" si="361"/>
        <v>28268.229999999981</v>
      </c>
      <c r="BG103" s="100">
        <f t="shared" si="362"/>
        <v>-32757.369999999995</v>
      </c>
      <c r="BH103" s="100">
        <f t="shared" si="362"/>
        <v>66270.570000000007</v>
      </c>
      <c r="BI103" s="100">
        <f t="shared" si="362"/>
        <v>164047.66000000003</v>
      </c>
      <c r="BJ103" s="100">
        <f t="shared" si="362"/>
        <v>118784.07999999996</v>
      </c>
      <c r="BK103" s="100">
        <f t="shared" si="362"/>
        <v>75996.88</v>
      </c>
      <c r="BL103" s="252">
        <f t="shared" si="362"/>
        <v>92693.770000000019</v>
      </c>
      <c r="BM103" s="252">
        <f t="shared" si="362"/>
        <v>119503.5</v>
      </c>
      <c r="BN103" s="252">
        <f t="shared" si="362"/>
        <v>154307.78000000003</v>
      </c>
      <c r="BO103" s="265">
        <f t="shared" si="362"/>
        <v>68555.430000000051</v>
      </c>
      <c r="BP103" s="265">
        <f t="shared" si="362"/>
        <v>75269</v>
      </c>
      <c r="BQ103" s="265">
        <f t="shared" si="363"/>
        <v>-149487.56999999995</v>
      </c>
      <c r="BR103" s="265">
        <f t="shared" si="363"/>
        <v>214301.2</v>
      </c>
      <c r="BS103" s="265">
        <f t="shared" si="363"/>
        <v>-6387</v>
      </c>
      <c r="BT103" s="265">
        <f t="shared" si="363"/>
        <v>23215</v>
      </c>
      <c r="BU103" s="265">
        <f t="shared" si="363"/>
        <v>62168.179999999993</v>
      </c>
      <c r="BV103" s="265">
        <f t="shared" si="363"/>
        <v>36337.330000000016</v>
      </c>
      <c r="BW103" s="265">
        <f t="shared" si="363"/>
        <v>11511.169999999984</v>
      </c>
      <c r="BX103" s="265">
        <f t="shared" si="363"/>
        <v>-38841.239999999991</v>
      </c>
      <c r="BY103" s="265">
        <f t="shared" si="363"/>
        <v>-75291</v>
      </c>
      <c r="BZ103" s="265">
        <f t="shared" si="363"/>
        <v>91382.589999999967</v>
      </c>
      <c r="CA103" s="265">
        <f t="shared" si="363"/>
        <v>200069</v>
      </c>
      <c r="CB103" s="265">
        <f t="shared" si="363"/>
        <v>77080</v>
      </c>
      <c r="CC103" s="265">
        <f t="shared" si="363"/>
        <v>-467321</v>
      </c>
      <c r="CD103" s="265">
        <f t="shared" si="363"/>
        <v>-387663</v>
      </c>
      <c r="CE103" s="351"/>
      <c r="CF103" s="64">
        <f>IF(ISERROR(GETPIVOTDATA("VALUE",'CSS WK pvt'!$I$2,"DT_FILE",CF$8,"CD_CO",CF$6,"TRIM_CAT",TRIM(B103),"TRIM_LINE",A100))=TRUE,0,GETPIVOTDATA("VALUE",'CSS WK pvt'!$I$2,"DT_FILE",CF$8,"CD_CO",CF$6,"TRIM_CAT",TRIM(B103),"TRIM_LINE",A100))</f>
        <v>120746</v>
      </c>
    </row>
    <row r="104" spans="1:84" s="38" customFormat="1" x14ac:dyDescent="0.3">
      <c r="A104" s="147"/>
      <c r="B104" s="39" t="s">
        <v>40</v>
      </c>
      <c r="C104" s="97">
        <v>141555.18</v>
      </c>
      <c r="D104" s="98">
        <v>233657.28</v>
      </c>
      <c r="E104" s="98">
        <v>243291.21</v>
      </c>
      <c r="F104" s="35">
        <v>230385.31</v>
      </c>
      <c r="G104" s="98">
        <v>277880.61</v>
      </c>
      <c r="H104" s="98">
        <v>346947.95</v>
      </c>
      <c r="I104" s="98">
        <v>280960.81</v>
      </c>
      <c r="J104" s="98">
        <v>340224.77</v>
      </c>
      <c r="K104" s="98">
        <v>270689.28999999998</v>
      </c>
      <c r="L104" s="99">
        <v>132347.37</v>
      </c>
      <c r="M104" s="98">
        <v>339502.92</v>
      </c>
      <c r="N104" s="98">
        <v>245303.22</v>
      </c>
      <c r="O104" s="98">
        <v>155322.65</v>
      </c>
      <c r="P104" s="98">
        <v>138429.07999999999</v>
      </c>
      <c r="Q104" s="98">
        <v>231484.15</v>
      </c>
      <c r="R104" s="98">
        <v>232097.26</v>
      </c>
      <c r="S104" s="98">
        <v>235031.99</v>
      </c>
      <c r="T104" s="98">
        <v>268993.59000000003</v>
      </c>
      <c r="U104" s="209">
        <v>440070.97</v>
      </c>
      <c r="V104" s="209">
        <v>247795</v>
      </c>
      <c r="W104" s="209">
        <v>440070.97</v>
      </c>
      <c r="X104" s="99">
        <v>155174.29</v>
      </c>
      <c r="Y104" s="209">
        <v>305330</v>
      </c>
      <c r="Z104" s="209">
        <v>250196</v>
      </c>
      <c r="AA104" s="209">
        <v>236065.67</v>
      </c>
      <c r="AB104" s="209">
        <v>213731.88</v>
      </c>
      <c r="AC104" s="209">
        <v>201393.59</v>
      </c>
      <c r="AD104" s="209">
        <v>297954.43</v>
      </c>
      <c r="AE104" s="209">
        <v>307062</v>
      </c>
      <c r="AF104" s="209">
        <v>322164.78000000003</v>
      </c>
      <c r="AG104" s="209">
        <v>374247</v>
      </c>
      <c r="AH104" s="209">
        <v>306204</v>
      </c>
      <c r="AI104" s="209">
        <v>371514</v>
      </c>
      <c r="AJ104" s="99">
        <v>269070</v>
      </c>
      <c r="AK104" s="301">
        <v>311021</v>
      </c>
      <c r="AL104" s="301">
        <v>352575</v>
      </c>
      <c r="AM104" s="301">
        <v>239078</v>
      </c>
      <c r="AN104" s="301">
        <v>250044</v>
      </c>
      <c r="AO104" s="301">
        <v>217913</v>
      </c>
      <c r="AP104" s="301">
        <v>308571</v>
      </c>
      <c r="AQ104" s="64">
        <v>233443</v>
      </c>
      <c r="AR104" s="301">
        <v>399876</v>
      </c>
      <c r="AS104" s="301">
        <v>407062</v>
      </c>
      <c r="AT104" s="301">
        <v>456487</v>
      </c>
      <c r="AU104" s="301">
        <v>15010</v>
      </c>
      <c r="AV104" s="319">
        <v>64608</v>
      </c>
      <c r="AW104" s="35">
        <f t="shared" si="361"/>
        <v>13767.470000000001</v>
      </c>
      <c r="AX104" s="100">
        <f t="shared" si="361"/>
        <v>-95228.200000000012</v>
      </c>
      <c r="AY104" s="100">
        <f t="shared" si="361"/>
        <v>-11807.059999999998</v>
      </c>
      <c r="AZ104" s="100">
        <f t="shared" si="361"/>
        <v>1711.9500000000116</v>
      </c>
      <c r="BA104" s="100">
        <f t="shared" si="361"/>
        <v>-42848.619999999995</v>
      </c>
      <c r="BB104" s="100">
        <f t="shared" si="361"/>
        <v>-77954.359999999986</v>
      </c>
      <c r="BC104" s="100">
        <f t="shared" si="361"/>
        <v>159110.15999999997</v>
      </c>
      <c r="BD104" s="100">
        <f t="shared" si="361"/>
        <v>-92429.770000000019</v>
      </c>
      <c r="BE104" s="100">
        <f t="shared" si="361"/>
        <v>169381.68</v>
      </c>
      <c r="BF104" s="100">
        <f t="shared" si="361"/>
        <v>22826.920000000013</v>
      </c>
      <c r="BG104" s="100">
        <f t="shared" si="362"/>
        <v>-34172.919999999984</v>
      </c>
      <c r="BH104" s="100">
        <f t="shared" si="362"/>
        <v>4892.7799999999988</v>
      </c>
      <c r="BI104" s="100">
        <f t="shared" si="362"/>
        <v>80743.020000000019</v>
      </c>
      <c r="BJ104" s="100">
        <f t="shared" si="362"/>
        <v>75302.800000000017</v>
      </c>
      <c r="BK104" s="100">
        <f t="shared" si="362"/>
        <v>-30090.559999999998</v>
      </c>
      <c r="BL104" s="252">
        <f t="shared" si="362"/>
        <v>65857.169999999984</v>
      </c>
      <c r="BM104" s="252">
        <f t="shared" si="362"/>
        <v>72030.010000000009</v>
      </c>
      <c r="BN104" s="252">
        <f t="shared" si="362"/>
        <v>53171.19</v>
      </c>
      <c r="BO104" s="265">
        <f t="shared" si="362"/>
        <v>-65823.969999999972</v>
      </c>
      <c r="BP104" s="265">
        <f t="shared" si="362"/>
        <v>58409</v>
      </c>
      <c r="BQ104" s="265">
        <f t="shared" si="363"/>
        <v>-68556.969999999972</v>
      </c>
      <c r="BR104" s="265">
        <f t="shared" si="363"/>
        <v>113895.70999999999</v>
      </c>
      <c r="BS104" s="265">
        <f t="shared" si="363"/>
        <v>5691</v>
      </c>
      <c r="BT104" s="265">
        <f t="shared" si="363"/>
        <v>102379</v>
      </c>
      <c r="BU104" s="265">
        <f t="shared" si="363"/>
        <v>3012.3299999999872</v>
      </c>
      <c r="BV104" s="265">
        <f t="shared" si="363"/>
        <v>36312.119999999995</v>
      </c>
      <c r="BW104" s="265">
        <f t="shared" si="363"/>
        <v>16519.410000000003</v>
      </c>
      <c r="BX104" s="265">
        <f t="shared" si="363"/>
        <v>10616.570000000007</v>
      </c>
      <c r="BY104" s="265">
        <f t="shared" si="363"/>
        <v>-73619</v>
      </c>
      <c r="BZ104" s="265">
        <f t="shared" si="363"/>
        <v>77711.219999999972</v>
      </c>
      <c r="CA104" s="265">
        <f t="shared" si="363"/>
        <v>32815</v>
      </c>
      <c r="CB104" s="265">
        <f t="shared" si="363"/>
        <v>150283</v>
      </c>
      <c r="CC104" s="265">
        <f t="shared" si="363"/>
        <v>-356504</v>
      </c>
      <c r="CD104" s="265">
        <f t="shared" si="363"/>
        <v>-204462</v>
      </c>
      <c r="CE104" s="351"/>
      <c r="CF104" s="64">
        <f>IF(ISERROR(GETPIVOTDATA("VALUE",'CSS WK pvt'!$I$2,"DT_FILE",CF$8,"CD_CO",CF$6,"TRIM_CAT",TRIM(B104),"TRIM_LINE",A100))=TRUE,0,GETPIVOTDATA("VALUE",'CSS WK pvt'!$I$2,"DT_FILE",CF$8,"CD_CO",CF$6,"TRIM_CAT",TRIM(B104),"TRIM_LINE",A100))</f>
        <v>64608</v>
      </c>
    </row>
    <row r="105" spans="1:84" s="38" customFormat="1" x14ac:dyDescent="0.3">
      <c r="A105" s="147"/>
      <c r="B105" s="39" t="s">
        <v>41</v>
      </c>
      <c r="C105" s="97">
        <v>135616.41</v>
      </c>
      <c r="D105" s="98">
        <v>163867.32</v>
      </c>
      <c r="E105" s="98">
        <v>130816.56</v>
      </c>
      <c r="F105" s="35">
        <v>172463.82</v>
      </c>
      <c r="G105" s="98">
        <v>222150.61</v>
      </c>
      <c r="H105" s="98">
        <v>207858.91</v>
      </c>
      <c r="I105" s="98">
        <v>260371.20000000001</v>
      </c>
      <c r="J105" s="98">
        <v>198609.54</v>
      </c>
      <c r="K105" s="98">
        <v>208002.35</v>
      </c>
      <c r="L105" s="99">
        <v>132519.76</v>
      </c>
      <c r="M105" s="98">
        <v>194699.68</v>
      </c>
      <c r="N105" s="98">
        <v>83122.13</v>
      </c>
      <c r="O105" s="98">
        <v>261700.89</v>
      </c>
      <c r="P105" s="98">
        <v>130069.48</v>
      </c>
      <c r="Q105" s="98">
        <v>152987.25</v>
      </c>
      <c r="R105" s="98">
        <v>139881.79999999999</v>
      </c>
      <c r="S105" s="98">
        <v>260983.63</v>
      </c>
      <c r="T105" s="98">
        <v>208703.03</v>
      </c>
      <c r="U105" s="209">
        <v>254677.55</v>
      </c>
      <c r="V105" s="209">
        <v>214366</v>
      </c>
      <c r="W105" s="209">
        <v>254677.55</v>
      </c>
      <c r="X105" s="99">
        <v>128940.82</v>
      </c>
      <c r="Y105" s="209">
        <v>235857</v>
      </c>
      <c r="Z105" s="209">
        <v>92903</v>
      </c>
      <c r="AA105" s="209">
        <v>202448.72</v>
      </c>
      <c r="AB105" s="209">
        <v>193711.78</v>
      </c>
      <c r="AC105" s="209">
        <v>111373.68</v>
      </c>
      <c r="AD105" s="209">
        <v>217492.75</v>
      </c>
      <c r="AE105" s="209">
        <v>99970</v>
      </c>
      <c r="AF105" s="209">
        <v>267433.3</v>
      </c>
      <c r="AG105" s="209">
        <v>246704</v>
      </c>
      <c r="AH105" s="209">
        <v>97621</v>
      </c>
      <c r="AI105" s="209">
        <v>244062</v>
      </c>
      <c r="AJ105" s="99">
        <v>140546</v>
      </c>
      <c r="AK105" s="301">
        <v>55295</v>
      </c>
      <c r="AL105" s="301">
        <v>272755</v>
      </c>
      <c r="AM105" s="301">
        <v>192193</v>
      </c>
      <c r="AN105" s="301">
        <v>148303</v>
      </c>
      <c r="AO105" s="301">
        <v>275633</v>
      </c>
      <c r="AP105" s="301">
        <v>232655</v>
      </c>
      <c r="AQ105" s="64">
        <v>110841</v>
      </c>
      <c r="AR105" s="301">
        <v>225110</v>
      </c>
      <c r="AS105" s="301">
        <v>211540</v>
      </c>
      <c r="AT105" s="301">
        <v>178057</v>
      </c>
      <c r="AU105" s="301">
        <v>18332</v>
      </c>
      <c r="AV105" s="319">
        <v>114964</v>
      </c>
      <c r="AW105" s="35">
        <f t="shared" si="361"/>
        <v>126084.48000000001</v>
      </c>
      <c r="AX105" s="100">
        <f t="shared" si="361"/>
        <v>-33797.840000000011</v>
      </c>
      <c r="AY105" s="100">
        <f t="shared" si="361"/>
        <v>22170.690000000002</v>
      </c>
      <c r="AZ105" s="100">
        <f t="shared" si="361"/>
        <v>-32582.020000000019</v>
      </c>
      <c r="BA105" s="100">
        <f t="shared" si="361"/>
        <v>38833.020000000019</v>
      </c>
      <c r="BB105" s="100">
        <f t="shared" si="361"/>
        <v>844.11999999999534</v>
      </c>
      <c r="BC105" s="100">
        <f t="shared" si="361"/>
        <v>-5693.6500000000233</v>
      </c>
      <c r="BD105" s="100">
        <f t="shared" si="361"/>
        <v>15756.459999999992</v>
      </c>
      <c r="BE105" s="100">
        <f t="shared" si="361"/>
        <v>46675.199999999983</v>
      </c>
      <c r="BF105" s="100">
        <f t="shared" si="361"/>
        <v>-3578.9400000000023</v>
      </c>
      <c r="BG105" s="100">
        <f t="shared" si="362"/>
        <v>41157.320000000007</v>
      </c>
      <c r="BH105" s="100">
        <f t="shared" si="362"/>
        <v>9780.8699999999953</v>
      </c>
      <c r="BI105" s="100">
        <f t="shared" si="362"/>
        <v>-59252.170000000013</v>
      </c>
      <c r="BJ105" s="100">
        <f t="shared" si="362"/>
        <v>63642.3</v>
      </c>
      <c r="BK105" s="100">
        <f t="shared" si="362"/>
        <v>-41613.570000000007</v>
      </c>
      <c r="BL105" s="252">
        <f t="shared" si="362"/>
        <v>77610.950000000012</v>
      </c>
      <c r="BM105" s="252">
        <f t="shared" si="362"/>
        <v>-161013.63</v>
      </c>
      <c r="BN105" s="252">
        <f t="shared" si="362"/>
        <v>58730.26999999999</v>
      </c>
      <c r="BO105" s="265">
        <f t="shared" si="362"/>
        <v>-7973.5499999999884</v>
      </c>
      <c r="BP105" s="265">
        <f t="shared" si="362"/>
        <v>-116745</v>
      </c>
      <c r="BQ105" s="265">
        <f t="shared" si="363"/>
        <v>-10615.549999999988</v>
      </c>
      <c r="BR105" s="265">
        <f t="shared" si="363"/>
        <v>11605.179999999993</v>
      </c>
      <c r="BS105" s="265">
        <f t="shared" si="363"/>
        <v>-180562</v>
      </c>
      <c r="BT105" s="265">
        <f t="shared" si="363"/>
        <v>179852</v>
      </c>
      <c r="BU105" s="265">
        <f t="shared" si="363"/>
        <v>-10255.720000000001</v>
      </c>
      <c r="BV105" s="265">
        <f t="shared" si="363"/>
        <v>-45408.78</v>
      </c>
      <c r="BW105" s="265">
        <f t="shared" si="363"/>
        <v>164259.32</v>
      </c>
      <c r="BX105" s="265">
        <f t="shared" si="363"/>
        <v>15162.25</v>
      </c>
      <c r="BY105" s="265">
        <f t="shared" si="363"/>
        <v>10871</v>
      </c>
      <c r="BZ105" s="265">
        <f t="shared" si="363"/>
        <v>-42323.299999999988</v>
      </c>
      <c r="CA105" s="265">
        <f t="shared" si="363"/>
        <v>-35164</v>
      </c>
      <c r="CB105" s="265">
        <f t="shared" si="363"/>
        <v>80436</v>
      </c>
      <c r="CC105" s="265">
        <f t="shared" si="363"/>
        <v>-225730</v>
      </c>
      <c r="CD105" s="265">
        <f t="shared" si="363"/>
        <v>-25582</v>
      </c>
      <c r="CE105" s="351"/>
      <c r="CF105" s="64">
        <f>IF(ISERROR(GETPIVOTDATA("VALUE",'CSS WK pvt'!$I$2,"DT_FILE",CF$8,"CD_CO",CF$6,"TRIM_CAT",TRIM(B105),"TRIM_LINE",A100))=TRUE,0,GETPIVOTDATA("VALUE",'CSS WK pvt'!$I$2,"DT_FILE",CF$8,"CD_CO",CF$6,"TRIM_CAT",TRIM(B105),"TRIM_LINE",A100))</f>
        <v>114964</v>
      </c>
    </row>
    <row r="106" spans="1:84" s="131" customFormat="1" x14ac:dyDescent="0.3">
      <c r="A106" s="148"/>
      <c r="B106" s="39" t="s">
        <v>42</v>
      </c>
      <c r="C106" s="132">
        <f>SUM(C101:C105)</f>
        <v>2292913.14</v>
      </c>
      <c r="D106" s="133">
        <f t="shared" ref="D106:AF106" si="364">SUM(D101:D105)</f>
        <v>2470200.59</v>
      </c>
      <c r="E106" s="133">
        <f t="shared" si="364"/>
        <v>2326768.44</v>
      </c>
      <c r="F106" s="134">
        <f t="shared" si="364"/>
        <v>2298113.27</v>
      </c>
      <c r="G106" s="133">
        <f t="shared" si="364"/>
        <v>2941764.9699999997</v>
      </c>
      <c r="H106" s="133">
        <f t="shared" si="364"/>
        <v>4153885.4000000004</v>
      </c>
      <c r="I106" s="133">
        <f t="shared" si="364"/>
        <v>4102854.9600000004</v>
      </c>
      <c r="J106" s="133">
        <f t="shared" si="364"/>
        <v>3356314.06</v>
      </c>
      <c r="K106" s="133">
        <f t="shared" si="364"/>
        <v>2400050.3600000003</v>
      </c>
      <c r="L106" s="135">
        <f t="shared" si="364"/>
        <v>2157399.9000000004</v>
      </c>
      <c r="M106" s="133">
        <f t="shared" si="364"/>
        <v>3066606.46</v>
      </c>
      <c r="N106" s="133">
        <f t="shared" si="364"/>
        <v>2613371.65</v>
      </c>
      <c r="O106" s="133">
        <f t="shared" si="364"/>
        <v>2578747.7400000002</v>
      </c>
      <c r="P106" s="133">
        <f t="shared" si="364"/>
        <v>2245194.83</v>
      </c>
      <c r="Q106" s="133">
        <f t="shared" si="364"/>
        <v>2430557.59</v>
      </c>
      <c r="R106" s="133">
        <f t="shared" si="364"/>
        <v>2569760.16</v>
      </c>
      <c r="S106" s="133">
        <f t="shared" si="364"/>
        <v>3452763.41</v>
      </c>
      <c r="T106" s="133">
        <f t="shared" si="364"/>
        <v>4326547.91</v>
      </c>
      <c r="U106" s="133">
        <f t="shared" si="364"/>
        <v>5246256.68</v>
      </c>
      <c r="V106" s="133">
        <f t="shared" si="364"/>
        <v>3737711</v>
      </c>
      <c r="W106" s="133">
        <f t="shared" si="364"/>
        <v>5246256.68</v>
      </c>
      <c r="X106" s="135">
        <f t="shared" si="364"/>
        <v>2432332.9899999998</v>
      </c>
      <c r="Y106" s="133">
        <f t="shared" si="364"/>
        <v>3124203</v>
      </c>
      <c r="Z106" s="133">
        <f t="shared" si="364"/>
        <v>3083171</v>
      </c>
      <c r="AA106" s="133">
        <f t="shared" si="364"/>
        <v>3468051.57</v>
      </c>
      <c r="AB106" s="133">
        <f t="shared" si="364"/>
        <v>3027501.1999999997</v>
      </c>
      <c r="AC106" s="133">
        <f t="shared" si="364"/>
        <v>2716380.07</v>
      </c>
      <c r="AD106" s="133">
        <f t="shared" si="364"/>
        <v>3087143.3300000005</v>
      </c>
      <c r="AE106" s="133">
        <f t="shared" si="364"/>
        <v>3808823</v>
      </c>
      <c r="AF106" s="133">
        <f t="shared" si="364"/>
        <v>5211222.8600000003</v>
      </c>
      <c r="AG106" s="285">
        <v>5305667</v>
      </c>
      <c r="AH106" s="285">
        <v>4140549</v>
      </c>
      <c r="AI106" s="285">
        <v>3535199</v>
      </c>
      <c r="AJ106" s="135">
        <v>3046000</v>
      </c>
      <c r="AK106" s="302">
        <v>2966989</v>
      </c>
      <c r="AL106" s="302">
        <v>3572984</v>
      </c>
      <c r="AM106" s="302">
        <v>3645160</v>
      </c>
      <c r="AN106" s="302">
        <v>3032985</v>
      </c>
      <c r="AO106" s="302">
        <v>2946877</v>
      </c>
      <c r="AP106" s="302">
        <v>3046218</v>
      </c>
      <c r="AQ106" s="45">
        <v>3522428</v>
      </c>
      <c r="AR106" s="302">
        <v>5366896</v>
      </c>
      <c r="AS106" s="302">
        <v>5842034</v>
      </c>
      <c r="AT106" s="302">
        <v>4364240</v>
      </c>
      <c r="AU106" s="302">
        <v>270761</v>
      </c>
      <c r="AV106" s="320">
        <v>917871</v>
      </c>
      <c r="AW106" s="134">
        <f t="shared" si="320"/>
        <v>285834.59999999998</v>
      </c>
      <c r="AX106" s="136">
        <f t="shared" ref="AX106:AZ106" si="365">SUM(AX101:AX105)</f>
        <v>-225005.75999999983</v>
      </c>
      <c r="AY106" s="136">
        <f t="shared" si="365"/>
        <v>103789.15000000002</v>
      </c>
      <c r="AZ106" s="136">
        <f t="shared" si="365"/>
        <v>271646.88999999996</v>
      </c>
      <c r="BA106" s="136">
        <f t="shared" ref="BA106" si="366">SUM(BA101:BA105)</f>
        <v>510998.44000000018</v>
      </c>
      <c r="BB106" s="136">
        <f t="shared" ref="BB106:BJ106" si="367">SUM(BB101:BB105)</f>
        <v>172662.51000000033</v>
      </c>
      <c r="BC106" s="136">
        <f t="shared" si="367"/>
        <v>1143401.7200000002</v>
      </c>
      <c r="BD106" s="136">
        <f t="shared" si="367"/>
        <v>381396.94000000006</v>
      </c>
      <c r="BE106" s="136">
        <f t="shared" si="367"/>
        <v>2846206.3200000003</v>
      </c>
      <c r="BF106" s="136">
        <f t="shared" si="367"/>
        <v>274933.08999999991</v>
      </c>
      <c r="BG106" s="136">
        <f t="shared" si="367"/>
        <v>57596.540000000066</v>
      </c>
      <c r="BH106" s="136">
        <f t="shared" si="367"/>
        <v>469799.35</v>
      </c>
      <c r="BI106" s="136">
        <f t="shared" si="367"/>
        <v>889303.83000000007</v>
      </c>
      <c r="BJ106" s="136">
        <f t="shared" si="367"/>
        <v>782306.37000000011</v>
      </c>
      <c r="BK106" s="136">
        <f t="shared" ref="BK106:BL106" si="368">SUM(BK101:BK105)</f>
        <v>285822.48000000004</v>
      </c>
      <c r="BL106" s="253">
        <f t="shared" si="368"/>
        <v>517383.16999999993</v>
      </c>
      <c r="BM106" s="253">
        <f t="shared" ref="BM106" si="369">SUM(BM101:BM105)</f>
        <v>356059.58999999979</v>
      </c>
      <c r="BN106" s="253">
        <f t="shared" ref="BN106:BO106" si="370">SUM(BN101:BN105)</f>
        <v>884674.94999999972</v>
      </c>
      <c r="BO106" s="278">
        <f t="shared" si="370"/>
        <v>59410.319999999949</v>
      </c>
      <c r="BP106" s="278">
        <f t="shared" ref="BP106:BQ106" si="371">SUM(BP101:BP105)</f>
        <v>402838</v>
      </c>
      <c r="BQ106" s="278">
        <f t="shared" si="371"/>
        <v>-1711057.6800000002</v>
      </c>
      <c r="BR106" s="278">
        <f t="shared" ref="BR106:BS106" si="372">SUM(BR101:BR105)</f>
        <v>613667.01</v>
      </c>
      <c r="BS106" s="278">
        <f t="shared" si="372"/>
        <v>-157214</v>
      </c>
      <c r="BT106" s="278">
        <f t="shared" ref="BT106" si="373">SUM(BT101:BT105)</f>
        <v>489813</v>
      </c>
      <c r="BU106" s="278">
        <f t="shared" ref="BU106" si="374">SUM(BU101:BU105)</f>
        <v>177108.42999999993</v>
      </c>
      <c r="BV106" s="278">
        <f t="shared" ref="BV106" si="375">SUM(BV101:BV105)</f>
        <v>5483.7999999998428</v>
      </c>
      <c r="BW106" s="278">
        <f t="shared" ref="BW106" si="376">SUM(BW101:BW105)</f>
        <v>230496.93000000005</v>
      </c>
      <c r="BX106" s="278">
        <f t="shared" ref="BX106" si="377">SUM(BX101:BX105)</f>
        <v>-40925.329999999914</v>
      </c>
      <c r="BY106" s="278">
        <f t="shared" ref="BY106" si="378">SUM(BY101:BY105)</f>
        <v>-286395</v>
      </c>
      <c r="BZ106" s="278">
        <f t="shared" ref="BZ106" si="379">SUM(BZ101:BZ105)</f>
        <v>155673.14000000001</v>
      </c>
      <c r="CA106" s="278">
        <f t="shared" ref="CA106" si="380">SUM(CA101:CA105)</f>
        <v>536367</v>
      </c>
      <c r="CB106" s="278">
        <f t="shared" ref="CB106:CD106" si="381">SUM(CB101:CB105)</f>
        <v>223691</v>
      </c>
      <c r="CC106" s="278">
        <f t="shared" ref="CC106:CD106" si="382">SUM(CC101:CC105)</f>
        <v>-3264438</v>
      </c>
      <c r="CD106" s="278">
        <f t="shared" si="382"/>
        <v>-2128129</v>
      </c>
      <c r="CE106" s="352"/>
      <c r="CF106" s="45">
        <f t="shared" si="320"/>
        <v>917871</v>
      </c>
    </row>
    <row r="107" spans="1:84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349"/>
      <c r="CF107" s="90"/>
    </row>
    <row r="108" spans="1:84" s="59" customFormat="1" x14ac:dyDescent="0.3">
      <c r="A108" s="147"/>
      <c r="B108" s="60" t="s">
        <v>37</v>
      </c>
      <c r="C108" s="102">
        <v>10613</v>
      </c>
      <c r="D108" s="103">
        <v>11257</v>
      </c>
      <c r="E108" s="103">
        <v>11629</v>
      </c>
      <c r="F108" s="34">
        <v>10705</v>
      </c>
      <c r="G108" s="103">
        <v>11358</v>
      </c>
      <c r="H108" s="103">
        <v>11536</v>
      </c>
      <c r="I108" s="103">
        <v>10763</v>
      </c>
      <c r="J108" s="103">
        <v>12500</v>
      </c>
      <c r="K108" s="103">
        <v>10712</v>
      </c>
      <c r="L108" s="104">
        <v>10994</v>
      </c>
      <c r="M108" s="103">
        <v>12586</v>
      </c>
      <c r="N108" s="103">
        <v>12028</v>
      </c>
      <c r="O108" s="103">
        <v>11694</v>
      </c>
      <c r="P108" s="103">
        <v>11369</v>
      </c>
      <c r="Q108" s="103">
        <v>11298</v>
      </c>
      <c r="R108" s="103">
        <v>12082</v>
      </c>
      <c r="S108" s="103">
        <v>12299</v>
      </c>
      <c r="T108" s="103">
        <v>11329</v>
      </c>
      <c r="U108" s="210">
        <v>12574</v>
      </c>
      <c r="V108" s="210">
        <v>11745</v>
      </c>
      <c r="W108" s="210">
        <v>12574</v>
      </c>
      <c r="X108" s="104">
        <v>10733</v>
      </c>
      <c r="Y108" s="210">
        <v>11408</v>
      </c>
      <c r="Z108" s="210">
        <v>11362</v>
      </c>
      <c r="AA108" s="210">
        <v>12708</v>
      </c>
      <c r="AB108" s="210">
        <v>11633</v>
      </c>
      <c r="AC108" s="210">
        <v>11553</v>
      </c>
      <c r="AD108" s="210">
        <v>12164</v>
      </c>
      <c r="AE108" s="210">
        <v>12071</v>
      </c>
      <c r="AF108" s="210">
        <v>12050</v>
      </c>
      <c r="AG108" s="210">
        <v>11576</v>
      </c>
      <c r="AH108" s="210">
        <v>12601</v>
      </c>
      <c r="AI108" s="210">
        <v>11918</v>
      </c>
      <c r="AJ108" s="104">
        <v>12180</v>
      </c>
      <c r="AK108" s="303">
        <v>11596</v>
      </c>
      <c r="AL108" s="303">
        <v>11714</v>
      </c>
      <c r="AM108" s="303">
        <v>12516</v>
      </c>
      <c r="AN108" s="303">
        <v>11726</v>
      </c>
      <c r="AO108" s="303">
        <v>11836</v>
      </c>
      <c r="AP108" s="303">
        <v>11747</v>
      </c>
      <c r="AQ108" s="64">
        <v>11765</v>
      </c>
      <c r="AR108" s="303">
        <v>12783</v>
      </c>
      <c r="AS108" s="303">
        <v>11891</v>
      </c>
      <c r="AT108" s="303">
        <v>11859</v>
      </c>
      <c r="AU108" s="303">
        <v>1298</v>
      </c>
      <c r="AV108" s="321">
        <v>2925</v>
      </c>
      <c r="AW108" s="34">
        <f t="shared" ref="AW108:BF112" si="383">O108-C108</f>
        <v>1081</v>
      </c>
      <c r="AX108" s="105">
        <f t="shared" si="383"/>
        <v>112</v>
      </c>
      <c r="AY108" s="105">
        <f t="shared" si="383"/>
        <v>-331</v>
      </c>
      <c r="AZ108" s="105">
        <f t="shared" si="383"/>
        <v>1377</v>
      </c>
      <c r="BA108" s="105">
        <f t="shared" si="383"/>
        <v>941</v>
      </c>
      <c r="BB108" s="105">
        <f t="shared" si="383"/>
        <v>-207</v>
      </c>
      <c r="BC108" s="105">
        <f t="shared" si="383"/>
        <v>1811</v>
      </c>
      <c r="BD108" s="105">
        <f t="shared" si="383"/>
        <v>-755</v>
      </c>
      <c r="BE108" s="105">
        <f t="shared" si="383"/>
        <v>1862</v>
      </c>
      <c r="BF108" s="105">
        <f t="shared" si="383"/>
        <v>-261</v>
      </c>
      <c r="BG108" s="105">
        <f t="shared" ref="BG108:BP112" si="384">Y108-M108</f>
        <v>-1178</v>
      </c>
      <c r="BH108" s="105">
        <f t="shared" si="384"/>
        <v>-666</v>
      </c>
      <c r="BI108" s="105">
        <f t="shared" si="384"/>
        <v>1014</v>
      </c>
      <c r="BJ108" s="105">
        <f t="shared" si="384"/>
        <v>264</v>
      </c>
      <c r="BK108" s="105">
        <f t="shared" si="384"/>
        <v>255</v>
      </c>
      <c r="BL108" s="254">
        <f t="shared" si="384"/>
        <v>82</v>
      </c>
      <c r="BM108" s="254">
        <f t="shared" si="384"/>
        <v>-228</v>
      </c>
      <c r="BN108" s="254">
        <f t="shared" si="384"/>
        <v>721</v>
      </c>
      <c r="BO108" s="279">
        <f t="shared" si="384"/>
        <v>-998</v>
      </c>
      <c r="BP108" s="279">
        <f t="shared" si="384"/>
        <v>856</v>
      </c>
      <c r="BQ108" s="279">
        <f t="shared" ref="BQ108:CD112" si="385">AI108-W108</f>
        <v>-656</v>
      </c>
      <c r="BR108" s="279">
        <f t="shared" si="385"/>
        <v>1447</v>
      </c>
      <c r="BS108" s="279">
        <f t="shared" si="385"/>
        <v>188</v>
      </c>
      <c r="BT108" s="279">
        <f t="shared" si="385"/>
        <v>352</v>
      </c>
      <c r="BU108" s="279">
        <f t="shared" si="385"/>
        <v>-192</v>
      </c>
      <c r="BV108" s="279">
        <f t="shared" si="385"/>
        <v>93</v>
      </c>
      <c r="BW108" s="279">
        <f t="shared" si="385"/>
        <v>283</v>
      </c>
      <c r="BX108" s="279">
        <f t="shared" si="385"/>
        <v>-417</v>
      </c>
      <c r="BY108" s="279">
        <f t="shared" si="385"/>
        <v>-306</v>
      </c>
      <c r="BZ108" s="279">
        <f t="shared" si="385"/>
        <v>733</v>
      </c>
      <c r="CA108" s="279">
        <f t="shared" si="385"/>
        <v>315</v>
      </c>
      <c r="CB108" s="279">
        <f t="shared" si="385"/>
        <v>-742</v>
      </c>
      <c r="CC108" s="279">
        <f t="shared" si="385"/>
        <v>-10620</v>
      </c>
      <c r="CD108" s="279">
        <f t="shared" si="385"/>
        <v>-9255</v>
      </c>
      <c r="CE108" s="349"/>
      <c r="CF108" s="64">
        <f>IF(ISERROR(GETPIVOTDATA("VALUE",'CSS WK pvt'!$I$2,"DT_FILE",CF$8,"CD_CO",CF$6,"TRIM_CAT",TRIM(B108),"TRIM_LINE",A107))=TRUE,0,GETPIVOTDATA("VALUE",'CSS WK pvt'!$I$2,"DT_FILE",CF$8,"CD_CO",CF$6,"TRIM_CAT",TRIM(B108),"TRIM_LINE",A107))</f>
        <v>2925</v>
      </c>
    </row>
    <row r="109" spans="1:84" s="59" customFormat="1" x14ac:dyDescent="0.3">
      <c r="A109" s="147"/>
      <c r="B109" s="60" t="s">
        <v>38</v>
      </c>
      <c r="C109" s="102">
        <v>125</v>
      </c>
      <c r="D109" s="103">
        <v>124</v>
      </c>
      <c r="E109" s="103">
        <v>152</v>
      </c>
      <c r="F109" s="34">
        <v>115</v>
      </c>
      <c r="G109" s="103">
        <v>127</v>
      </c>
      <c r="H109" s="103">
        <v>122</v>
      </c>
      <c r="I109" s="103">
        <v>122</v>
      </c>
      <c r="J109" s="103">
        <v>145</v>
      </c>
      <c r="K109" s="103">
        <v>97</v>
      </c>
      <c r="L109" s="104">
        <v>135</v>
      </c>
      <c r="M109" s="103">
        <v>162</v>
      </c>
      <c r="N109" s="103">
        <v>155</v>
      </c>
      <c r="O109" s="103">
        <v>130</v>
      </c>
      <c r="P109" s="103">
        <v>145</v>
      </c>
      <c r="Q109" s="103">
        <v>136</v>
      </c>
      <c r="R109" s="103">
        <v>128</v>
      </c>
      <c r="S109" s="103">
        <v>148</v>
      </c>
      <c r="T109" s="103">
        <v>142</v>
      </c>
      <c r="U109" s="210">
        <v>138</v>
      </c>
      <c r="V109" s="210">
        <v>128</v>
      </c>
      <c r="W109" s="210">
        <v>138</v>
      </c>
      <c r="X109" s="104">
        <v>165</v>
      </c>
      <c r="Y109" s="210">
        <v>165</v>
      </c>
      <c r="Z109" s="210">
        <v>151</v>
      </c>
      <c r="AA109" s="210">
        <v>204</v>
      </c>
      <c r="AB109" s="210">
        <v>197</v>
      </c>
      <c r="AC109" s="210">
        <v>199</v>
      </c>
      <c r="AD109" s="210">
        <v>226</v>
      </c>
      <c r="AE109" s="210">
        <v>183</v>
      </c>
      <c r="AF109" s="210">
        <v>235</v>
      </c>
      <c r="AG109" s="210">
        <v>189</v>
      </c>
      <c r="AH109" s="210">
        <v>194</v>
      </c>
      <c r="AI109" s="210">
        <v>238</v>
      </c>
      <c r="AJ109" s="104">
        <v>198</v>
      </c>
      <c r="AK109" s="303">
        <v>178</v>
      </c>
      <c r="AL109" s="303">
        <v>180</v>
      </c>
      <c r="AM109" s="303">
        <v>200</v>
      </c>
      <c r="AN109" s="303">
        <v>153</v>
      </c>
      <c r="AO109" s="303">
        <v>178</v>
      </c>
      <c r="AP109" s="303">
        <v>194</v>
      </c>
      <c r="AQ109" s="64">
        <v>164</v>
      </c>
      <c r="AR109" s="303">
        <v>189</v>
      </c>
      <c r="AS109" s="303">
        <v>212</v>
      </c>
      <c r="AT109" s="303">
        <v>155</v>
      </c>
      <c r="AU109" s="303">
        <v>37</v>
      </c>
      <c r="AV109" s="321">
        <v>45</v>
      </c>
      <c r="AW109" s="34">
        <f t="shared" si="383"/>
        <v>5</v>
      </c>
      <c r="AX109" s="105">
        <f t="shared" si="383"/>
        <v>21</v>
      </c>
      <c r="AY109" s="105">
        <f t="shared" si="383"/>
        <v>-16</v>
      </c>
      <c r="AZ109" s="105">
        <f t="shared" si="383"/>
        <v>13</v>
      </c>
      <c r="BA109" s="105">
        <f t="shared" si="383"/>
        <v>21</v>
      </c>
      <c r="BB109" s="105">
        <f t="shared" si="383"/>
        <v>20</v>
      </c>
      <c r="BC109" s="105">
        <f t="shared" si="383"/>
        <v>16</v>
      </c>
      <c r="BD109" s="105">
        <f t="shared" si="383"/>
        <v>-17</v>
      </c>
      <c r="BE109" s="105">
        <f t="shared" si="383"/>
        <v>41</v>
      </c>
      <c r="BF109" s="105">
        <f t="shared" si="383"/>
        <v>30</v>
      </c>
      <c r="BG109" s="105">
        <f t="shared" si="384"/>
        <v>3</v>
      </c>
      <c r="BH109" s="105">
        <f t="shared" si="384"/>
        <v>-4</v>
      </c>
      <c r="BI109" s="105">
        <f t="shared" si="384"/>
        <v>74</v>
      </c>
      <c r="BJ109" s="105">
        <f t="shared" si="384"/>
        <v>52</v>
      </c>
      <c r="BK109" s="105">
        <f t="shared" si="384"/>
        <v>63</v>
      </c>
      <c r="BL109" s="254">
        <f t="shared" si="384"/>
        <v>98</v>
      </c>
      <c r="BM109" s="254">
        <f t="shared" si="384"/>
        <v>35</v>
      </c>
      <c r="BN109" s="254">
        <f t="shared" si="384"/>
        <v>93</v>
      </c>
      <c r="BO109" s="279">
        <f t="shared" si="384"/>
        <v>51</v>
      </c>
      <c r="BP109" s="279">
        <f t="shared" si="384"/>
        <v>66</v>
      </c>
      <c r="BQ109" s="279">
        <f t="shared" si="385"/>
        <v>100</v>
      </c>
      <c r="BR109" s="279">
        <f t="shared" si="385"/>
        <v>33</v>
      </c>
      <c r="BS109" s="279">
        <f t="shared" si="385"/>
        <v>13</v>
      </c>
      <c r="BT109" s="279">
        <f t="shared" si="385"/>
        <v>29</v>
      </c>
      <c r="BU109" s="279">
        <f t="shared" si="385"/>
        <v>-4</v>
      </c>
      <c r="BV109" s="279">
        <f t="shared" si="385"/>
        <v>-44</v>
      </c>
      <c r="BW109" s="279">
        <f t="shared" si="385"/>
        <v>-21</v>
      </c>
      <c r="BX109" s="279">
        <f t="shared" si="385"/>
        <v>-32</v>
      </c>
      <c r="BY109" s="279">
        <f t="shared" si="385"/>
        <v>-19</v>
      </c>
      <c r="BZ109" s="279">
        <f t="shared" si="385"/>
        <v>-46</v>
      </c>
      <c r="CA109" s="279">
        <f t="shared" si="385"/>
        <v>23</v>
      </c>
      <c r="CB109" s="279">
        <f t="shared" si="385"/>
        <v>-39</v>
      </c>
      <c r="CC109" s="279">
        <f t="shared" si="385"/>
        <v>-201</v>
      </c>
      <c r="CD109" s="279">
        <f t="shared" si="385"/>
        <v>-153</v>
      </c>
      <c r="CE109" s="349"/>
      <c r="CF109" s="64">
        <f>IF(ISERROR(GETPIVOTDATA("VALUE",'CSS WK pvt'!$I$2,"DT_FILE",CF$8,"CD_CO",CF$6,"TRIM_CAT",TRIM(B109),"TRIM_LINE",A107))=TRUE,0,GETPIVOTDATA("VALUE",'CSS WK pvt'!$I$2,"DT_FILE",CF$8,"CD_CO",CF$6,"TRIM_CAT",TRIM(B109),"TRIM_LINE",A107))</f>
        <v>45</v>
      </c>
    </row>
    <row r="110" spans="1:84" s="59" customFormat="1" x14ac:dyDescent="0.3">
      <c r="A110" s="147"/>
      <c r="B110" s="60" t="s">
        <v>39</v>
      </c>
      <c r="C110" s="102">
        <v>1532</v>
      </c>
      <c r="D110" s="103">
        <v>1940</v>
      </c>
      <c r="E110" s="103">
        <v>1785</v>
      </c>
      <c r="F110" s="34">
        <v>1591</v>
      </c>
      <c r="G110" s="103">
        <v>1937</v>
      </c>
      <c r="H110" s="103">
        <v>1677</v>
      </c>
      <c r="I110" s="103">
        <v>1669</v>
      </c>
      <c r="J110" s="103">
        <v>1863</v>
      </c>
      <c r="K110" s="103">
        <v>1681</v>
      </c>
      <c r="L110" s="104">
        <v>1233</v>
      </c>
      <c r="M110" s="103">
        <v>2480</v>
      </c>
      <c r="N110" s="103">
        <v>1849</v>
      </c>
      <c r="O110" s="103">
        <v>1809</v>
      </c>
      <c r="P110" s="103">
        <v>1490</v>
      </c>
      <c r="Q110" s="103">
        <v>1847</v>
      </c>
      <c r="R110" s="103">
        <v>2343</v>
      </c>
      <c r="S110" s="103">
        <v>2011</v>
      </c>
      <c r="T110" s="103">
        <v>1764</v>
      </c>
      <c r="U110" s="210">
        <v>2172</v>
      </c>
      <c r="V110" s="210">
        <v>1805</v>
      </c>
      <c r="W110" s="210">
        <v>2172</v>
      </c>
      <c r="X110" s="104">
        <v>1317</v>
      </c>
      <c r="Y110" s="210">
        <v>2569</v>
      </c>
      <c r="Z110" s="210">
        <v>1858</v>
      </c>
      <c r="AA110" s="210">
        <v>1927</v>
      </c>
      <c r="AB110" s="210">
        <v>1786</v>
      </c>
      <c r="AC110" s="210">
        <v>1823</v>
      </c>
      <c r="AD110" s="210">
        <v>1836</v>
      </c>
      <c r="AE110" s="210">
        <v>2045</v>
      </c>
      <c r="AF110" s="210">
        <v>1841</v>
      </c>
      <c r="AG110" s="210">
        <v>1847</v>
      </c>
      <c r="AH110" s="210">
        <v>1873</v>
      </c>
      <c r="AI110" s="210">
        <v>1894</v>
      </c>
      <c r="AJ110" s="104">
        <v>1749</v>
      </c>
      <c r="AK110" s="303">
        <v>2161</v>
      </c>
      <c r="AL110" s="303">
        <v>1775</v>
      </c>
      <c r="AM110" s="303">
        <v>1891</v>
      </c>
      <c r="AN110" s="303">
        <v>2065</v>
      </c>
      <c r="AO110" s="303">
        <v>1614</v>
      </c>
      <c r="AP110" s="303">
        <v>1555</v>
      </c>
      <c r="AQ110" s="64">
        <v>1582</v>
      </c>
      <c r="AR110" s="303">
        <v>2106</v>
      </c>
      <c r="AS110" s="303">
        <v>1489</v>
      </c>
      <c r="AT110" s="303">
        <v>1920</v>
      </c>
      <c r="AU110" s="303">
        <v>197</v>
      </c>
      <c r="AV110" s="321">
        <v>538</v>
      </c>
      <c r="AW110" s="34">
        <f t="shared" si="383"/>
        <v>277</v>
      </c>
      <c r="AX110" s="105">
        <f t="shared" si="383"/>
        <v>-450</v>
      </c>
      <c r="AY110" s="105">
        <f t="shared" si="383"/>
        <v>62</v>
      </c>
      <c r="AZ110" s="105">
        <f t="shared" si="383"/>
        <v>752</v>
      </c>
      <c r="BA110" s="105">
        <f t="shared" si="383"/>
        <v>74</v>
      </c>
      <c r="BB110" s="105">
        <f t="shared" si="383"/>
        <v>87</v>
      </c>
      <c r="BC110" s="105">
        <f t="shared" si="383"/>
        <v>503</v>
      </c>
      <c r="BD110" s="105">
        <f t="shared" si="383"/>
        <v>-58</v>
      </c>
      <c r="BE110" s="105">
        <f t="shared" si="383"/>
        <v>491</v>
      </c>
      <c r="BF110" s="105">
        <f t="shared" si="383"/>
        <v>84</v>
      </c>
      <c r="BG110" s="105">
        <f t="shared" si="384"/>
        <v>89</v>
      </c>
      <c r="BH110" s="105">
        <f t="shared" si="384"/>
        <v>9</v>
      </c>
      <c r="BI110" s="105">
        <f t="shared" si="384"/>
        <v>118</v>
      </c>
      <c r="BJ110" s="105">
        <f t="shared" si="384"/>
        <v>296</v>
      </c>
      <c r="BK110" s="105">
        <f t="shared" si="384"/>
        <v>-24</v>
      </c>
      <c r="BL110" s="254">
        <f t="shared" si="384"/>
        <v>-507</v>
      </c>
      <c r="BM110" s="254">
        <f t="shared" si="384"/>
        <v>34</v>
      </c>
      <c r="BN110" s="254">
        <f t="shared" si="384"/>
        <v>77</v>
      </c>
      <c r="BO110" s="279">
        <f t="shared" si="384"/>
        <v>-325</v>
      </c>
      <c r="BP110" s="279">
        <f t="shared" si="384"/>
        <v>68</v>
      </c>
      <c r="BQ110" s="279">
        <f t="shared" si="385"/>
        <v>-278</v>
      </c>
      <c r="BR110" s="279">
        <f t="shared" si="385"/>
        <v>432</v>
      </c>
      <c r="BS110" s="279">
        <f t="shared" si="385"/>
        <v>-408</v>
      </c>
      <c r="BT110" s="279">
        <f t="shared" si="385"/>
        <v>-83</v>
      </c>
      <c r="BU110" s="279">
        <f t="shared" si="385"/>
        <v>-36</v>
      </c>
      <c r="BV110" s="279">
        <f t="shared" si="385"/>
        <v>279</v>
      </c>
      <c r="BW110" s="279">
        <f t="shared" si="385"/>
        <v>-209</v>
      </c>
      <c r="BX110" s="279">
        <f t="shared" si="385"/>
        <v>-281</v>
      </c>
      <c r="BY110" s="279">
        <f t="shared" si="385"/>
        <v>-463</v>
      </c>
      <c r="BZ110" s="279">
        <f t="shared" si="385"/>
        <v>265</v>
      </c>
      <c r="CA110" s="279">
        <f t="shared" si="385"/>
        <v>-358</v>
      </c>
      <c r="CB110" s="279">
        <f t="shared" si="385"/>
        <v>47</v>
      </c>
      <c r="CC110" s="279">
        <f t="shared" si="385"/>
        <v>-1697</v>
      </c>
      <c r="CD110" s="279">
        <f t="shared" si="385"/>
        <v>-1211</v>
      </c>
      <c r="CE110" s="349"/>
      <c r="CF110" s="64">
        <f>IF(ISERROR(GETPIVOTDATA("VALUE",'CSS WK pvt'!$I$2,"DT_FILE",CF$8,"CD_CO",CF$6,"TRIM_CAT",TRIM(B110),"TRIM_LINE",A107))=TRUE,0,GETPIVOTDATA("VALUE",'CSS WK pvt'!$I$2,"DT_FILE",CF$8,"CD_CO",CF$6,"TRIM_CAT",TRIM(B110),"TRIM_LINE",A107))</f>
        <v>538</v>
      </c>
    </row>
    <row r="111" spans="1:84" s="59" customFormat="1" x14ac:dyDescent="0.3">
      <c r="A111" s="147"/>
      <c r="B111" s="60" t="s">
        <v>40</v>
      </c>
      <c r="C111" s="102">
        <v>147</v>
      </c>
      <c r="D111" s="103">
        <v>136</v>
      </c>
      <c r="E111" s="103">
        <v>169</v>
      </c>
      <c r="F111" s="34">
        <v>194</v>
      </c>
      <c r="G111" s="103">
        <v>163</v>
      </c>
      <c r="H111" s="103">
        <v>157</v>
      </c>
      <c r="I111" s="103">
        <v>164</v>
      </c>
      <c r="J111" s="103">
        <v>145</v>
      </c>
      <c r="K111" s="103">
        <v>179</v>
      </c>
      <c r="L111" s="104">
        <v>53</v>
      </c>
      <c r="M111" s="103">
        <v>181</v>
      </c>
      <c r="N111" s="103">
        <v>245</v>
      </c>
      <c r="O111" s="103">
        <v>169</v>
      </c>
      <c r="P111" s="103">
        <v>57</v>
      </c>
      <c r="Q111" s="103">
        <v>285</v>
      </c>
      <c r="R111" s="103">
        <v>205</v>
      </c>
      <c r="S111" s="103">
        <v>162</v>
      </c>
      <c r="T111" s="103">
        <v>129</v>
      </c>
      <c r="U111" s="210">
        <v>193</v>
      </c>
      <c r="V111" s="210">
        <v>126</v>
      </c>
      <c r="W111" s="210">
        <v>193</v>
      </c>
      <c r="X111" s="104">
        <v>56</v>
      </c>
      <c r="Y111" s="210">
        <v>244</v>
      </c>
      <c r="Z111" s="210">
        <v>157</v>
      </c>
      <c r="AA111" s="210">
        <v>121</v>
      </c>
      <c r="AB111" s="210">
        <v>96</v>
      </c>
      <c r="AC111" s="210">
        <v>125</v>
      </c>
      <c r="AD111" s="210">
        <v>147</v>
      </c>
      <c r="AE111" s="210">
        <v>161</v>
      </c>
      <c r="AF111" s="210">
        <v>168</v>
      </c>
      <c r="AG111" s="210">
        <v>159</v>
      </c>
      <c r="AH111" s="210">
        <v>123</v>
      </c>
      <c r="AI111" s="210">
        <v>184</v>
      </c>
      <c r="AJ111" s="104">
        <v>81</v>
      </c>
      <c r="AK111" s="303">
        <v>155</v>
      </c>
      <c r="AL111" s="303">
        <v>96</v>
      </c>
      <c r="AM111" s="303">
        <v>94</v>
      </c>
      <c r="AN111" s="303">
        <v>83</v>
      </c>
      <c r="AO111" s="303">
        <v>72</v>
      </c>
      <c r="AP111" s="303">
        <v>97</v>
      </c>
      <c r="AQ111" s="64">
        <v>65</v>
      </c>
      <c r="AR111" s="303">
        <v>105</v>
      </c>
      <c r="AS111" s="303">
        <v>88</v>
      </c>
      <c r="AT111" s="303">
        <v>140</v>
      </c>
      <c r="AU111" s="303">
        <v>6</v>
      </c>
      <c r="AV111" s="321">
        <v>20</v>
      </c>
      <c r="AW111" s="34">
        <f t="shared" si="383"/>
        <v>22</v>
      </c>
      <c r="AX111" s="105">
        <f t="shared" si="383"/>
        <v>-79</v>
      </c>
      <c r="AY111" s="105">
        <f t="shared" si="383"/>
        <v>116</v>
      </c>
      <c r="AZ111" s="105">
        <f t="shared" si="383"/>
        <v>11</v>
      </c>
      <c r="BA111" s="105">
        <f t="shared" si="383"/>
        <v>-1</v>
      </c>
      <c r="BB111" s="105">
        <f t="shared" si="383"/>
        <v>-28</v>
      </c>
      <c r="BC111" s="105">
        <f t="shared" si="383"/>
        <v>29</v>
      </c>
      <c r="BD111" s="105">
        <f t="shared" si="383"/>
        <v>-19</v>
      </c>
      <c r="BE111" s="105">
        <f t="shared" si="383"/>
        <v>14</v>
      </c>
      <c r="BF111" s="105">
        <f t="shared" si="383"/>
        <v>3</v>
      </c>
      <c r="BG111" s="105">
        <f t="shared" si="384"/>
        <v>63</v>
      </c>
      <c r="BH111" s="105">
        <f t="shared" si="384"/>
        <v>-88</v>
      </c>
      <c r="BI111" s="105">
        <f t="shared" si="384"/>
        <v>-48</v>
      </c>
      <c r="BJ111" s="105">
        <f t="shared" si="384"/>
        <v>39</v>
      </c>
      <c r="BK111" s="105">
        <f t="shared" si="384"/>
        <v>-160</v>
      </c>
      <c r="BL111" s="254">
        <f t="shared" si="384"/>
        <v>-58</v>
      </c>
      <c r="BM111" s="254">
        <f t="shared" si="384"/>
        <v>-1</v>
      </c>
      <c r="BN111" s="254">
        <f t="shared" si="384"/>
        <v>39</v>
      </c>
      <c r="BO111" s="279">
        <f t="shared" si="384"/>
        <v>-34</v>
      </c>
      <c r="BP111" s="279">
        <f t="shared" si="384"/>
        <v>-3</v>
      </c>
      <c r="BQ111" s="279">
        <f t="shared" si="385"/>
        <v>-9</v>
      </c>
      <c r="BR111" s="279">
        <f t="shared" si="385"/>
        <v>25</v>
      </c>
      <c r="BS111" s="279">
        <f t="shared" si="385"/>
        <v>-89</v>
      </c>
      <c r="BT111" s="279">
        <f t="shared" si="385"/>
        <v>-61</v>
      </c>
      <c r="BU111" s="279">
        <f t="shared" si="385"/>
        <v>-27</v>
      </c>
      <c r="BV111" s="279">
        <f t="shared" si="385"/>
        <v>-13</v>
      </c>
      <c r="BW111" s="279">
        <f t="shared" si="385"/>
        <v>-53</v>
      </c>
      <c r="BX111" s="279">
        <f t="shared" si="385"/>
        <v>-50</v>
      </c>
      <c r="BY111" s="279">
        <f t="shared" si="385"/>
        <v>-96</v>
      </c>
      <c r="BZ111" s="279">
        <f t="shared" si="385"/>
        <v>-63</v>
      </c>
      <c r="CA111" s="279">
        <f t="shared" si="385"/>
        <v>-71</v>
      </c>
      <c r="CB111" s="279">
        <f t="shared" si="385"/>
        <v>17</v>
      </c>
      <c r="CC111" s="279">
        <f t="shared" si="385"/>
        <v>-178</v>
      </c>
      <c r="CD111" s="279">
        <f t="shared" si="385"/>
        <v>-61</v>
      </c>
      <c r="CE111" s="349"/>
      <c r="CF111" s="64">
        <f>IF(ISERROR(GETPIVOTDATA("VALUE",'CSS WK pvt'!$I$2,"DT_FILE",CF$8,"CD_CO",CF$6,"TRIM_CAT",TRIM(B111),"TRIM_LINE",A107))=TRUE,0,GETPIVOTDATA("VALUE",'CSS WK pvt'!$I$2,"DT_FILE",CF$8,"CD_CO",CF$6,"TRIM_CAT",TRIM(B111),"TRIM_LINE",A107))</f>
        <v>20</v>
      </c>
    </row>
    <row r="112" spans="1:84" s="59" customFormat="1" x14ac:dyDescent="0.3">
      <c r="A112" s="147"/>
      <c r="B112" s="60" t="s">
        <v>41</v>
      </c>
      <c r="C112" s="102">
        <v>14</v>
      </c>
      <c r="D112" s="103">
        <v>13</v>
      </c>
      <c r="E112" s="103">
        <v>12</v>
      </c>
      <c r="F112" s="34">
        <v>11</v>
      </c>
      <c r="G112" s="103">
        <v>13</v>
      </c>
      <c r="H112" s="103">
        <v>12</v>
      </c>
      <c r="I112" s="103">
        <v>12</v>
      </c>
      <c r="J112" s="103">
        <v>12</v>
      </c>
      <c r="K112" s="103">
        <v>13</v>
      </c>
      <c r="L112" s="104">
        <v>12</v>
      </c>
      <c r="M112" s="103">
        <v>17</v>
      </c>
      <c r="N112" s="103">
        <v>15</v>
      </c>
      <c r="O112" s="103">
        <v>167</v>
      </c>
      <c r="P112" s="103">
        <v>100</v>
      </c>
      <c r="Q112" s="103">
        <v>50</v>
      </c>
      <c r="R112" s="103">
        <v>12</v>
      </c>
      <c r="S112" s="103">
        <v>12</v>
      </c>
      <c r="T112" s="103">
        <v>10</v>
      </c>
      <c r="U112" s="210">
        <v>13</v>
      </c>
      <c r="V112" s="210">
        <v>10</v>
      </c>
      <c r="W112" s="210">
        <v>13</v>
      </c>
      <c r="X112" s="104">
        <v>10</v>
      </c>
      <c r="Y112" s="210">
        <v>17</v>
      </c>
      <c r="Z112" s="210">
        <v>9</v>
      </c>
      <c r="AA112" s="210">
        <v>13</v>
      </c>
      <c r="AB112" s="210">
        <v>13</v>
      </c>
      <c r="AC112" s="210">
        <v>10</v>
      </c>
      <c r="AD112" s="210">
        <v>13</v>
      </c>
      <c r="AE112" s="210">
        <v>10</v>
      </c>
      <c r="AF112" s="210">
        <v>13</v>
      </c>
      <c r="AG112" s="210">
        <v>14</v>
      </c>
      <c r="AH112" s="210">
        <v>10</v>
      </c>
      <c r="AI112" s="210">
        <v>13</v>
      </c>
      <c r="AJ112" s="104">
        <v>28</v>
      </c>
      <c r="AK112" s="303">
        <v>7</v>
      </c>
      <c r="AL112" s="303">
        <v>10</v>
      </c>
      <c r="AM112" s="303">
        <v>11</v>
      </c>
      <c r="AN112" s="303">
        <v>11</v>
      </c>
      <c r="AO112" s="303">
        <v>14</v>
      </c>
      <c r="AP112" s="303">
        <v>12</v>
      </c>
      <c r="AQ112" s="64">
        <v>8</v>
      </c>
      <c r="AR112" s="303">
        <v>16</v>
      </c>
      <c r="AS112" s="303">
        <v>10</v>
      </c>
      <c r="AT112" s="303">
        <v>9</v>
      </c>
      <c r="AU112" s="303">
        <v>1</v>
      </c>
      <c r="AV112" s="321">
        <v>6</v>
      </c>
      <c r="AW112" s="34">
        <f t="shared" si="383"/>
        <v>153</v>
      </c>
      <c r="AX112" s="105">
        <f t="shared" si="383"/>
        <v>87</v>
      </c>
      <c r="AY112" s="105">
        <f t="shared" si="383"/>
        <v>38</v>
      </c>
      <c r="AZ112" s="105">
        <f t="shared" si="383"/>
        <v>1</v>
      </c>
      <c r="BA112" s="105">
        <f t="shared" si="383"/>
        <v>-1</v>
      </c>
      <c r="BB112" s="105">
        <f t="shared" si="383"/>
        <v>-2</v>
      </c>
      <c r="BC112" s="105">
        <f t="shared" si="383"/>
        <v>1</v>
      </c>
      <c r="BD112" s="105">
        <f t="shared" si="383"/>
        <v>-2</v>
      </c>
      <c r="BE112" s="105">
        <f t="shared" si="383"/>
        <v>0</v>
      </c>
      <c r="BF112" s="105">
        <f t="shared" si="383"/>
        <v>-2</v>
      </c>
      <c r="BG112" s="105">
        <f t="shared" si="384"/>
        <v>0</v>
      </c>
      <c r="BH112" s="105">
        <f t="shared" si="384"/>
        <v>-6</v>
      </c>
      <c r="BI112" s="105">
        <f t="shared" si="384"/>
        <v>-154</v>
      </c>
      <c r="BJ112" s="105">
        <f t="shared" si="384"/>
        <v>-87</v>
      </c>
      <c r="BK112" s="105">
        <f t="shared" si="384"/>
        <v>-40</v>
      </c>
      <c r="BL112" s="254">
        <f t="shared" si="384"/>
        <v>1</v>
      </c>
      <c r="BM112" s="254">
        <f t="shared" si="384"/>
        <v>-2</v>
      </c>
      <c r="BN112" s="254">
        <f t="shared" si="384"/>
        <v>3</v>
      </c>
      <c r="BO112" s="279">
        <f t="shared" si="384"/>
        <v>1</v>
      </c>
      <c r="BP112" s="279">
        <f t="shared" si="384"/>
        <v>0</v>
      </c>
      <c r="BQ112" s="279">
        <f t="shared" si="385"/>
        <v>0</v>
      </c>
      <c r="BR112" s="279">
        <f t="shared" si="385"/>
        <v>18</v>
      </c>
      <c r="BS112" s="279">
        <f t="shared" si="385"/>
        <v>-10</v>
      </c>
      <c r="BT112" s="279">
        <f t="shared" si="385"/>
        <v>1</v>
      </c>
      <c r="BU112" s="279">
        <f t="shared" si="385"/>
        <v>-2</v>
      </c>
      <c r="BV112" s="279">
        <f t="shared" si="385"/>
        <v>-2</v>
      </c>
      <c r="BW112" s="279">
        <f t="shared" si="385"/>
        <v>4</v>
      </c>
      <c r="BX112" s="279">
        <f t="shared" si="385"/>
        <v>-1</v>
      </c>
      <c r="BY112" s="279">
        <f t="shared" si="385"/>
        <v>-2</v>
      </c>
      <c r="BZ112" s="279">
        <f t="shared" si="385"/>
        <v>3</v>
      </c>
      <c r="CA112" s="279">
        <f t="shared" si="385"/>
        <v>-4</v>
      </c>
      <c r="CB112" s="279">
        <f t="shared" si="385"/>
        <v>-1</v>
      </c>
      <c r="CC112" s="279">
        <f t="shared" si="385"/>
        <v>-12</v>
      </c>
      <c r="CD112" s="279">
        <f t="shared" si="385"/>
        <v>-22</v>
      </c>
      <c r="CE112" s="349"/>
      <c r="CF112" s="64">
        <f>IF(ISERROR(GETPIVOTDATA("VALUE",'CSS WK pvt'!$I$2,"DT_FILE",CF$8,"CD_CO",CF$6,"TRIM_CAT",TRIM(B112),"TRIM_LINE",A107))=TRUE,0,GETPIVOTDATA("VALUE",'CSS WK pvt'!$I$2,"DT_FILE",CF$8,"CD_CO",CF$6,"TRIM_CAT",TRIM(B112),"TRIM_LINE",A107))</f>
        <v>6</v>
      </c>
    </row>
    <row r="113" spans="1:84" s="73" customFormat="1" ht="15" thickBot="1" x14ac:dyDescent="0.35">
      <c r="A113" s="148"/>
      <c r="B113" s="67" t="s">
        <v>42</v>
      </c>
      <c r="C113" s="68">
        <f>SUM(C108:C112)</f>
        <v>12431</v>
      </c>
      <c r="D113" s="69">
        <f t="shared" ref="D113:CF120" si="386">SUM(D108:D112)</f>
        <v>13470</v>
      </c>
      <c r="E113" s="69">
        <f t="shared" si="386"/>
        <v>13747</v>
      </c>
      <c r="F113" s="71">
        <f t="shared" si="386"/>
        <v>12616</v>
      </c>
      <c r="G113" s="69">
        <f t="shared" si="386"/>
        <v>13598</v>
      </c>
      <c r="H113" s="69">
        <f t="shared" si="386"/>
        <v>13504</v>
      </c>
      <c r="I113" s="69">
        <f t="shared" si="386"/>
        <v>12730</v>
      </c>
      <c r="J113" s="69">
        <f t="shared" si="386"/>
        <v>14665</v>
      </c>
      <c r="K113" s="69">
        <f t="shared" si="386"/>
        <v>12682</v>
      </c>
      <c r="L113" s="70">
        <f t="shared" si="386"/>
        <v>12427</v>
      </c>
      <c r="M113" s="69">
        <f t="shared" si="386"/>
        <v>15426</v>
      </c>
      <c r="N113" s="69">
        <f t="shared" si="386"/>
        <v>14292</v>
      </c>
      <c r="O113" s="69">
        <f t="shared" si="386"/>
        <v>13969</v>
      </c>
      <c r="P113" s="69">
        <f t="shared" si="386"/>
        <v>13161</v>
      </c>
      <c r="Q113" s="69">
        <f t="shared" si="386"/>
        <v>13616</v>
      </c>
      <c r="R113" s="69">
        <f t="shared" si="386"/>
        <v>14770</v>
      </c>
      <c r="S113" s="69">
        <f t="shared" si="386"/>
        <v>14632</v>
      </c>
      <c r="T113" s="69">
        <f t="shared" si="386"/>
        <v>13374</v>
      </c>
      <c r="U113" s="69">
        <f t="shared" si="386"/>
        <v>15090</v>
      </c>
      <c r="V113" s="69">
        <f t="shared" si="386"/>
        <v>13814</v>
      </c>
      <c r="W113" s="69">
        <f t="shared" si="386"/>
        <v>15090</v>
      </c>
      <c r="X113" s="70">
        <f t="shared" si="386"/>
        <v>12281</v>
      </c>
      <c r="Y113" s="69">
        <f t="shared" si="386"/>
        <v>14403</v>
      </c>
      <c r="Z113" s="69">
        <f t="shared" si="386"/>
        <v>13537</v>
      </c>
      <c r="AA113" s="69">
        <f t="shared" si="386"/>
        <v>14973</v>
      </c>
      <c r="AB113" s="69">
        <f t="shared" si="386"/>
        <v>13725</v>
      </c>
      <c r="AC113" s="69">
        <f t="shared" si="386"/>
        <v>13710</v>
      </c>
      <c r="AD113" s="69">
        <f t="shared" si="386"/>
        <v>14386</v>
      </c>
      <c r="AE113" s="69">
        <f t="shared" si="386"/>
        <v>14470</v>
      </c>
      <c r="AF113" s="69">
        <f t="shared" si="386"/>
        <v>14307</v>
      </c>
      <c r="AG113" s="199">
        <v>13785</v>
      </c>
      <c r="AH113" s="199">
        <v>14801</v>
      </c>
      <c r="AI113" s="199">
        <v>14247</v>
      </c>
      <c r="AJ113" s="70">
        <v>14236</v>
      </c>
      <c r="AK113" s="292">
        <v>14097</v>
      </c>
      <c r="AL113" s="292">
        <v>13775</v>
      </c>
      <c r="AM113" s="292">
        <v>14712</v>
      </c>
      <c r="AN113" s="292">
        <v>14038</v>
      </c>
      <c r="AO113" s="292">
        <v>13714</v>
      </c>
      <c r="AP113" s="292">
        <v>13605</v>
      </c>
      <c r="AQ113" s="71">
        <v>13584</v>
      </c>
      <c r="AR113" s="292">
        <v>15199</v>
      </c>
      <c r="AS113" s="292">
        <v>13690</v>
      </c>
      <c r="AT113" s="292">
        <v>14083</v>
      </c>
      <c r="AU113" s="292">
        <v>1539</v>
      </c>
      <c r="AV113" s="309">
        <v>3534</v>
      </c>
      <c r="AW113" s="71">
        <f t="shared" si="386"/>
        <v>1538</v>
      </c>
      <c r="AX113" s="72">
        <f t="shared" ref="AX113:AZ113" si="387">SUM(AX108:AX112)</f>
        <v>-309</v>
      </c>
      <c r="AY113" s="72">
        <f t="shared" si="387"/>
        <v>-131</v>
      </c>
      <c r="AZ113" s="72">
        <f t="shared" si="387"/>
        <v>2154</v>
      </c>
      <c r="BA113" s="72">
        <f t="shared" ref="BA113" si="388">SUM(BA108:BA112)</f>
        <v>1034</v>
      </c>
      <c r="BB113" s="72">
        <f t="shared" ref="BB113:BJ113" si="389">SUM(BB108:BB112)</f>
        <v>-130</v>
      </c>
      <c r="BC113" s="72">
        <f t="shared" si="389"/>
        <v>2360</v>
      </c>
      <c r="BD113" s="72">
        <f t="shared" si="389"/>
        <v>-851</v>
      </c>
      <c r="BE113" s="72">
        <f t="shared" si="389"/>
        <v>2408</v>
      </c>
      <c r="BF113" s="72">
        <f t="shared" si="389"/>
        <v>-146</v>
      </c>
      <c r="BG113" s="72">
        <f t="shared" si="389"/>
        <v>-1023</v>
      </c>
      <c r="BH113" s="72">
        <f t="shared" si="389"/>
        <v>-755</v>
      </c>
      <c r="BI113" s="72">
        <f t="shared" si="389"/>
        <v>1004</v>
      </c>
      <c r="BJ113" s="72">
        <f t="shared" si="389"/>
        <v>564</v>
      </c>
      <c r="BK113" s="72">
        <f t="shared" ref="BK113:BL113" si="390">SUM(BK108:BK112)</f>
        <v>94</v>
      </c>
      <c r="BL113" s="242">
        <f t="shared" si="390"/>
        <v>-384</v>
      </c>
      <c r="BM113" s="242">
        <f t="shared" ref="BM113" si="391">SUM(BM108:BM112)</f>
        <v>-162</v>
      </c>
      <c r="BN113" s="242">
        <f t="shared" ref="BN113:BO113" si="392">SUM(BN108:BN112)</f>
        <v>933</v>
      </c>
      <c r="BO113" s="268">
        <f t="shared" si="392"/>
        <v>-1305</v>
      </c>
      <c r="BP113" s="268">
        <f t="shared" ref="BP113:BQ113" si="393">SUM(BP108:BP112)</f>
        <v>987</v>
      </c>
      <c r="BQ113" s="268">
        <f t="shared" si="393"/>
        <v>-843</v>
      </c>
      <c r="BR113" s="268">
        <f t="shared" ref="BR113:BS113" si="394">SUM(BR108:BR112)</f>
        <v>1955</v>
      </c>
      <c r="BS113" s="268">
        <f t="shared" si="394"/>
        <v>-306</v>
      </c>
      <c r="BT113" s="268">
        <f t="shared" ref="BT113" si="395">SUM(BT108:BT112)</f>
        <v>238</v>
      </c>
      <c r="BU113" s="268">
        <f t="shared" ref="BU113" si="396">SUM(BU108:BU112)</f>
        <v>-261</v>
      </c>
      <c r="BV113" s="268">
        <f t="shared" ref="BV113" si="397">SUM(BV108:BV112)</f>
        <v>313</v>
      </c>
      <c r="BW113" s="268">
        <f t="shared" ref="BW113" si="398">SUM(BW108:BW112)</f>
        <v>4</v>
      </c>
      <c r="BX113" s="268">
        <f t="shared" ref="BX113" si="399">SUM(BX108:BX112)</f>
        <v>-781</v>
      </c>
      <c r="BY113" s="268">
        <f t="shared" ref="BY113" si="400">SUM(BY108:BY112)</f>
        <v>-886</v>
      </c>
      <c r="BZ113" s="268">
        <f t="shared" ref="BZ113" si="401">SUM(BZ108:BZ112)</f>
        <v>892</v>
      </c>
      <c r="CA113" s="268">
        <f t="shared" ref="CA113" si="402">SUM(CA108:CA112)</f>
        <v>-95</v>
      </c>
      <c r="CB113" s="268">
        <f t="shared" ref="CB113:CD113" si="403">SUM(CB108:CB112)</f>
        <v>-718</v>
      </c>
      <c r="CC113" s="268">
        <f t="shared" ref="CC113:CD113" si="404">SUM(CC108:CC112)</f>
        <v>-12708</v>
      </c>
      <c r="CD113" s="268">
        <f t="shared" si="404"/>
        <v>-10702</v>
      </c>
      <c r="CE113" s="350"/>
      <c r="CF113" s="71">
        <f t="shared" si="386"/>
        <v>3534</v>
      </c>
    </row>
    <row r="114" spans="1:84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73"/>
      <c r="BP114" s="273"/>
      <c r="BQ114" s="273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273"/>
      <c r="CE114" s="351"/>
      <c r="CF114" s="95"/>
    </row>
    <row r="115" spans="1:84" s="38" customFormat="1" x14ac:dyDescent="0.3">
      <c r="A115" s="147"/>
      <c r="B115" s="39" t="s">
        <v>37</v>
      </c>
      <c r="C115" s="97">
        <f t="shared" ref="C115:W115" si="405">C94-C101</f>
        <v>-10855.629999999888</v>
      </c>
      <c r="D115" s="98">
        <f t="shared" si="405"/>
        <v>-162230.8899999999</v>
      </c>
      <c r="E115" s="98">
        <f t="shared" si="405"/>
        <v>18449.320000000065</v>
      </c>
      <c r="F115" s="35">
        <f t="shared" si="405"/>
        <v>-130593.39000000013</v>
      </c>
      <c r="G115" s="98">
        <f t="shared" si="405"/>
        <v>501463.33000000007</v>
      </c>
      <c r="H115" s="98">
        <f t="shared" si="405"/>
        <v>114479.81000000006</v>
      </c>
      <c r="I115" s="98">
        <f t="shared" si="405"/>
        <v>-179095.68999999994</v>
      </c>
      <c r="J115" s="98">
        <f t="shared" si="405"/>
        <v>-211101.23999999976</v>
      </c>
      <c r="K115" s="98">
        <f t="shared" si="405"/>
        <v>-432908.44000000018</v>
      </c>
      <c r="L115" s="99">
        <f t="shared" si="405"/>
        <v>331441.0299999998</v>
      </c>
      <c r="M115" s="98">
        <f t="shared" si="405"/>
        <v>196765.12999999989</v>
      </c>
      <c r="N115" s="98">
        <f t="shared" si="405"/>
        <v>-138530</v>
      </c>
      <c r="O115" s="98">
        <f t="shared" si="405"/>
        <v>53632.670000000158</v>
      </c>
      <c r="P115" s="98">
        <f t="shared" si="405"/>
        <v>152236.64999999991</v>
      </c>
      <c r="Q115" s="98">
        <f t="shared" si="405"/>
        <v>-29776.35999999987</v>
      </c>
      <c r="R115" s="98">
        <f t="shared" si="405"/>
        <v>161560.24</v>
      </c>
      <c r="S115" s="98">
        <f t="shared" si="405"/>
        <v>383983.36999999965</v>
      </c>
      <c r="T115" s="98">
        <f t="shared" si="405"/>
        <v>1284411.2699999996</v>
      </c>
      <c r="U115" s="98">
        <f t="shared" si="405"/>
        <v>-525459.81000000006</v>
      </c>
      <c r="V115" s="98">
        <f t="shared" si="405"/>
        <v>-633445</v>
      </c>
      <c r="W115" s="98">
        <f t="shared" si="405"/>
        <v>-525459.81000000006</v>
      </c>
      <c r="X115" s="99">
        <f t="shared" ref="X115:AB115" si="406">X94-X101</f>
        <v>331966.9600000002</v>
      </c>
      <c r="Y115" s="98">
        <f t="shared" si="406"/>
        <v>-42879</v>
      </c>
      <c r="Z115" s="98">
        <f t="shared" si="406"/>
        <v>151277</v>
      </c>
      <c r="AA115" s="98">
        <f t="shared" si="406"/>
        <v>-163006.93999999994</v>
      </c>
      <c r="AB115" s="98">
        <f t="shared" si="406"/>
        <v>-94952.810000000056</v>
      </c>
      <c r="AC115" s="98">
        <f t="shared" ref="AC115:AF115" si="407">AC94-AC101</f>
        <v>-39282.459999999963</v>
      </c>
      <c r="AD115" s="98">
        <f t="shared" si="407"/>
        <v>205870.93000000017</v>
      </c>
      <c r="AE115" s="98">
        <f t="shared" si="407"/>
        <v>500186</v>
      </c>
      <c r="AF115" s="98">
        <f t="shared" si="407"/>
        <v>75106.669999999925</v>
      </c>
      <c r="AG115" s="209">
        <v>280188</v>
      </c>
      <c r="AH115" s="209">
        <v>-827234</v>
      </c>
      <c r="AI115" s="209">
        <v>-429735</v>
      </c>
      <c r="AJ115" s="99">
        <v>353553</v>
      </c>
      <c r="AK115" s="301">
        <v>278424</v>
      </c>
      <c r="AL115" s="301">
        <v>63269</v>
      </c>
      <c r="AM115" s="301">
        <v>-615391</v>
      </c>
      <c r="AN115" s="301">
        <v>-55315</v>
      </c>
      <c r="AO115" s="301">
        <v>-113716</v>
      </c>
      <c r="AP115" s="301">
        <v>623163</v>
      </c>
      <c r="AQ115" s="35">
        <v>-85731</v>
      </c>
      <c r="AR115" s="301">
        <v>1151815</v>
      </c>
      <c r="AS115" s="301">
        <v>-473041</v>
      </c>
      <c r="AT115" s="301">
        <v>-1091377</v>
      </c>
      <c r="AU115" s="301">
        <v>393087</v>
      </c>
      <c r="AV115" s="319">
        <v>60918</v>
      </c>
      <c r="AW115" s="35">
        <f t="shared" ref="AW115:BF119" si="408">O115-C115</f>
        <v>64488.300000000047</v>
      </c>
      <c r="AX115" s="100">
        <f t="shared" si="408"/>
        <v>314467.5399999998</v>
      </c>
      <c r="AY115" s="100">
        <f t="shared" si="408"/>
        <v>-48225.679999999935</v>
      </c>
      <c r="AZ115" s="100">
        <f t="shared" si="408"/>
        <v>292153.63000000012</v>
      </c>
      <c r="BA115" s="100">
        <f t="shared" si="408"/>
        <v>-117479.96000000043</v>
      </c>
      <c r="BB115" s="100">
        <f t="shared" si="408"/>
        <v>1169931.4599999995</v>
      </c>
      <c r="BC115" s="100">
        <f t="shared" si="408"/>
        <v>-346364.12000000011</v>
      </c>
      <c r="BD115" s="100">
        <f t="shared" si="408"/>
        <v>-422343.76000000024</v>
      </c>
      <c r="BE115" s="100">
        <f t="shared" si="408"/>
        <v>-92551.369999999879</v>
      </c>
      <c r="BF115" s="100">
        <f t="shared" si="408"/>
        <v>525.93000000040047</v>
      </c>
      <c r="BG115" s="100">
        <f t="shared" ref="BG115:BP119" si="409">Y115-M115</f>
        <v>-239644.12999999989</v>
      </c>
      <c r="BH115" s="100">
        <f t="shared" si="409"/>
        <v>289807</v>
      </c>
      <c r="BI115" s="100">
        <f t="shared" si="409"/>
        <v>-216639.6100000001</v>
      </c>
      <c r="BJ115" s="100">
        <f t="shared" si="409"/>
        <v>-247189.45999999996</v>
      </c>
      <c r="BK115" s="100">
        <f t="shared" si="409"/>
        <v>-9506.1000000000931</v>
      </c>
      <c r="BL115" s="252">
        <f t="shared" si="409"/>
        <v>44310.690000000177</v>
      </c>
      <c r="BM115" s="252">
        <f t="shared" si="409"/>
        <v>116202.63000000035</v>
      </c>
      <c r="BN115" s="252">
        <f t="shared" si="409"/>
        <v>-1209304.5999999996</v>
      </c>
      <c r="BO115" s="265">
        <f t="shared" si="409"/>
        <v>805647.81</v>
      </c>
      <c r="BP115" s="265">
        <f t="shared" si="409"/>
        <v>-193789</v>
      </c>
      <c r="BQ115" s="265">
        <f t="shared" ref="BQ115:CD119" si="410">AI115-W115</f>
        <v>95724.810000000056</v>
      </c>
      <c r="BR115" s="265">
        <f t="shared" si="410"/>
        <v>21586.039999999804</v>
      </c>
      <c r="BS115" s="265">
        <f t="shared" si="410"/>
        <v>321303</v>
      </c>
      <c r="BT115" s="265">
        <f t="shared" si="410"/>
        <v>-88008</v>
      </c>
      <c r="BU115" s="265">
        <f t="shared" si="410"/>
        <v>-452384.06000000006</v>
      </c>
      <c r="BV115" s="265">
        <f t="shared" si="410"/>
        <v>39637.810000000056</v>
      </c>
      <c r="BW115" s="265">
        <f t="shared" si="410"/>
        <v>-74433.540000000037</v>
      </c>
      <c r="BX115" s="265">
        <f t="shared" si="410"/>
        <v>417292.06999999983</v>
      </c>
      <c r="BY115" s="265">
        <f t="shared" si="410"/>
        <v>-585917</v>
      </c>
      <c r="BZ115" s="265">
        <f t="shared" si="410"/>
        <v>1076708.33</v>
      </c>
      <c r="CA115" s="265">
        <f t="shared" si="410"/>
        <v>-753229</v>
      </c>
      <c r="CB115" s="265">
        <f t="shared" si="410"/>
        <v>-264143</v>
      </c>
      <c r="CC115" s="265">
        <f t="shared" si="410"/>
        <v>822822</v>
      </c>
      <c r="CD115" s="265">
        <f t="shared" si="410"/>
        <v>-292635</v>
      </c>
      <c r="CE115" s="351"/>
      <c r="CF115" s="35">
        <f>CF94-CF101</f>
        <v>60918</v>
      </c>
    </row>
    <row r="116" spans="1:84" s="38" customFormat="1" x14ac:dyDescent="0.3">
      <c r="A116" s="147"/>
      <c r="B116" s="39" t="s">
        <v>38</v>
      </c>
      <c r="C116" s="97">
        <f t="shared" ref="C116:W116" si="411">C95-C102</f>
        <v>-267.79000000000087</v>
      </c>
      <c r="D116" s="98">
        <f t="shared" si="411"/>
        <v>-1732.58</v>
      </c>
      <c r="E116" s="98">
        <f t="shared" si="411"/>
        <v>-3802.3099999999977</v>
      </c>
      <c r="F116" s="35">
        <f t="shared" si="411"/>
        <v>-2823.6299999999992</v>
      </c>
      <c r="G116" s="98">
        <f t="shared" si="411"/>
        <v>222.75</v>
      </c>
      <c r="H116" s="98">
        <f t="shared" si="411"/>
        <v>1481.3400000000001</v>
      </c>
      <c r="I116" s="98">
        <f t="shared" si="411"/>
        <v>372.54000000000087</v>
      </c>
      <c r="J116" s="98">
        <f t="shared" si="411"/>
        <v>-1492.3199999999997</v>
      </c>
      <c r="K116" s="98">
        <f t="shared" si="411"/>
        <v>999.36000000000058</v>
      </c>
      <c r="L116" s="99">
        <f t="shared" si="411"/>
        <v>4380.3799999999992</v>
      </c>
      <c r="M116" s="98">
        <f t="shared" si="411"/>
        <v>-756.75</v>
      </c>
      <c r="N116" s="98">
        <f t="shared" si="411"/>
        <v>1355.5999999999985</v>
      </c>
      <c r="O116" s="98">
        <f t="shared" si="411"/>
        <v>5523.8599999999988</v>
      </c>
      <c r="P116" s="98">
        <f t="shared" si="411"/>
        <v>1016.7400000000016</v>
      </c>
      <c r="Q116" s="98">
        <f t="shared" si="411"/>
        <v>-1283.5200000000004</v>
      </c>
      <c r="R116" s="98">
        <f t="shared" si="411"/>
        <v>-1650.67</v>
      </c>
      <c r="S116" s="98">
        <f t="shared" si="411"/>
        <v>479.79999999999927</v>
      </c>
      <c r="T116" s="98">
        <f t="shared" si="411"/>
        <v>2010.1100000000006</v>
      </c>
      <c r="U116" s="98">
        <f t="shared" si="411"/>
        <v>472.32999999999811</v>
      </c>
      <c r="V116" s="98">
        <f t="shared" si="411"/>
        <v>-2352</v>
      </c>
      <c r="W116" s="98">
        <f t="shared" si="411"/>
        <v>472.32999999999811</v>
      </c>
      <c r="X116" s="99">
        <f t="shared" ref="X116:AB116" si="412">X95-X102</f>
        <v>1493.3100000000013</v>
      </c>
      <c r="Y116" s="98">
        <f t="shared" si="412"/>
        <v>2610</v>
      </c>
      <c r="Z116" s="98">
        <f t="shared" si="412"/>
        <v>16485</v>
      </c>
      <c r="AA116" s="98">
        <f t="shared" si="412"/>
        <v>-4837.6700000000019</v>
      </c>
      <c r="AB116" s="98">
        <f t="shared" si="412"/>
        <v>-1253.7999999999993</v>
      </c>
      <c r="AC116" s="98">
        <f t="shared" ref="AC116:AF116" si="413">AC95-AC102</f>
        <v>-1.5099999999983993</v>
      </c>
      <c r="AD116" s="98">
        <f t="shared" si="413"/>
        <v>-1268.2300000000032</v>
      </c>
      <c r="AE116" s="98">
        <f t="shared" si="413"/>
        <v>2316</v>
      </c>
      <c r="AF116" s="98">
        <f t="shared" si="413"/>
        <v>-4281.3899999999994</v>
      </c>
      <c r="AG116" s="209">
        <v>-3391</v>
      </c>
      <c r="AH116" s="209">
        <v>-904</v>
      </c>
      <c r="AI116" s="209">
        <v>-30972</v>
      </c>
      <c r="AJ116" s="99">
        <v>3739</v>
      </c>
      <c r="AK116" s="301">
        <v>4118</v>
      </c>
      <c r="AL116" s="301">
        <v>6177</v>
      </c>
      <c r="AM116" s="301">
        <v>2998</v>
      </c>
      <c r="AN116" s="301">
        <v>905</v>
      </c>
      <c r="AO116" s="301">
        <v>-3357</v>
      </c>
      <c r="AP116" s="301">
        <v>-5481</v>
      </c>
      <c r="AQ116" s="35">
        <v>-2368</v>
      </c>
      <c r="AR116" s="301">
        <v>709</v>
      </c>
      <c r="AS116" s="301">
        <v>-5498</v>
      </c>
      <c r="AT116" s="301">
        <v>-2534</v>
      </c>
      <c r="AU116" s="301">
        <v>1911</v>
      </c>
      <c r="AV116" s="319">
        <v>3877</v>
      </c>
      <c r="AW116" s="35">
        <f t="shared" si="408"/>
        <v>5791.65</v>
      </c>
      <c r="AX116" s="100">
        <f t="shared" si="408"/>
        <v>2749.3200000000015</v>
      </c>
      <c r="AY116" s="100">
        <f t="shared" si="408"/>
        <v>2518.7899999999972</v>
      </c>
      <c r="AZ116" s="100">
        <f t="shared" si="408"/>
        <v>1172.9599999999991</v>
      </c>
      <c r="BA116" s="100">
        <f t="shared" si="408"/>
        <v>257.04999999999927</v>
      </c>
      <c r="BB116" s="100">
        <f t="shared" si="408"/>
        <v>528.77000000000044</v>
      </c>
      <c r="BC116" s="100">
        <f t="shared" si="408"/>
        <v>99.789999999997235</v>
      </c>
      <c r="BD116" s="100">
        <f t="shared" si="408"/>
        <v>-859.68000000000029</v>
      </c>
      <c r="BE116" s="100">
        <f t="shared" si="408"/>
        <v>-527.03000000000247</v>
      </c>
      <c r="BF116" s="100">
        <f t="shared" si="408"/>
        <v>-2887.0699999999979</v>
      </c>
      <c r="BG116" s="100">
        <f t="shared" si="409"/>
        <v>3366.75</v>
      </c>
      <c r="BH116" s="100">
        <f t="shared" si="409"/>
        <v>15129.400000000001</v>
      </c>
      <c r="BI116" s="100">
        <f t="shared" si="409"/>
        <v>-10361.530000000001</v>
      </c>
      <c r="BJ116" s="100">
        <f t="shared" si="409"/>
        <v>-2270.5400000000009</v>
      </c>
      <c r="BK116" s="100">
        <f t="shared" si="409"/>
        <v>1282.010000000002</v>
      </c>
      <c r="BL116" s="252">
        <f t="shared" si="409"/>
        <v>382.43999999999687</v>
      </c>
      <c r="BM116" s="252">
        <f t="shared" si="409"/>
        <v>1836.2000000000007</v>
      </c>
      <c r="BN116" s="252">
        <f t="shared" si="409"/>
        <v>-6291.5</v>
      </c>
      <c r="BO116" s="265">
        <f t="shared" si="409"/>
        <v>-3863.3299999999981</v>
      </c>
      <c r="BP116" s="265">
        <f t="shared" si="409"/>
        <v>1448</v>
      </c>
      <c r="BQ116" s="265">
        <f t="shared" si="410"/>
        <v>-31444.329999999998</v>
      </c>
      <c r="BR116" s="265">
        <f t="shared" si="410"/>
        <v>2245.6899999999987</v>
      </c>
      <c r="BS116" s="265">
        <f t="shared" si="410"/>
        <v>1508</v>
      </c>
      <c r="BT116" s="265">
        <f t="shared" si="410"/>
        <v>-10308</v>
      </c>
      <c r="BU116" s="265">
        <f t="shared" si="410"/>
        <v>7835.6700000000019</v>
      </c>
      <c r="BV116" s="265">
        <f t="shared" si="410"/>
        <v>2158.7999999999993</v>
      </c>
      <c r="BW116" s="265">
        <f t="shared" si="410"/>
        <v>-3355.4900000000016</v>
      </c>
      <c r="BX116" s="265">
        <f t="shared" si="410"/>
        <v>-4212.7699999999968</v>
      </c>
      <c r="BY116" s="265">
        <f t="shared" si="410"/>
        <v>-4684</v>
      </c>
      <c r="BZ116" s="265">
        <f t="shared" si="410"/>
        <v>4990.3899999999994</v>
      </c>
      <c r="CA116" s="265">
        <f t="shared" si="410"/>
        <v>-2107</v>
      </c>
      <c r="CB116" s="265">
        <f t="shared" si="410"/>
        <v>-1630</v>
      </c>
      <c r="CC116" s="265">
        <f t="shared" si="410"/>
        <v>32883</v>
      </c>
      <c r="CD116" s="265">
        <f t="shared" si="410"/>
        <v>138</v>
      </c>
      <c r="CE116" s="351"/>
      <c r="CF116" s="35">
        <f>CF95-CF102</f>
        <v>3877</v>
      </c>
    </row>
    <row r="117" spans="1:84" s="38" customFormat="1" x14ac:dyDescent="0.3">
      <c r="A117" s="147"/>
      <c r="B117" s="39" t="s">
        <v>39</v>
      </c>
      <c r="C117" s="97">
        <f t="shared" ref="C117:O117" si="414">C96-C103</f>
        <v>52837.010000000009</v>
      </c>
      <c r="D117" s="98">
        <f t="shared" si="414"/>
        <v>-24195.72000000003</v>
      </c>
      <c r="E117" s="98">
        <f t="shared" si="414"/>
        <v>99032.239999999991</v>
      </c>
      <c r="F117" s="35">
        <f t="shared" si="414"/>
        <v>-59013.340000000026</v>
      </c>
      <c r="G117" s="98">
        <f t="shared" si="414"/>
        <v>13101.049999999988</v>
      </c>
      <c r="H117" s="98">
        <f t="shared" si="414"/>
        <v>123294.87</v>
      </c>
      <c r="I117" s="98">
        <f t="shared" si="414"/>
        <v>73704.849999999977</v>
      </c>
      <c r="J117" s="98">
        <f t="shared" si="414"/>
        <v>154205.41999999993</v>
      </c>
      <c r="K117" s="98">
        <f t="shared" si="414"/>
        <v>-202834.04000000004</v>
      </c>
      <c r="L117" s="99">
        <f t="shared" si="414"/>
        <v>122672.44</v>
      </c>
      <c r="M117" s="98">
        <f t="shared" si="414"/>
        <v>54615.460000000021</v>
      </c>
      <c r="N117" s="98">
        <f t="shared" si="414"/>
        <v>-42891.630000000005</v>
      </c>
      <c r="O117" s="98">
        <f t="shared" si="414"/>
        <v>69423.090000000026</v>
      </c>
      <c r="P117" s="98">
        <f t="shared" ref="P117:R117" si="415">P96-P103</f>
        <v>57973</v>
      </c>
      <c r="Q117" s="98">
        <f t="shared" si="415"/>
        <v>20888</v>
      </c>
      <c r="R117" s="98">
        <f t="shared" si="415"/>
        <v>-20791.659999999974</v>
      </c>
      <c r="S117" s="98">
        <f t="shared" ref="S117:T117" si="416">S96-S103</f>
        <v>1384.210000000021</v>
      </c>
      <c r="T117" s="98">
        <f t="shared" si="416"/>
        <v>332314.46999999997</v>
      </c>
      <c r="U117" s="98">
        <f t="shared" ref="U117:W117" si="417">U96-U103</f>
        <v>48441.710000000079</v>
      </c>
      <c r="V117" s="98">
        <f t="shared" si="417"/>
        <v>-43443</v>
      </c>
      <c r="W117" s="98">
        <f t="shared" si="417"/>
        <v>48441.710000000079</v>
      </c>
      <c r="X117" s="99">
        <f t="shared" ref="X117:AB117" si="418">X96-X103</f>
        <v>114265.98000000004</v>
      </c>
      <c r="Y117" s="98">
        <f t="shared" si="418"/>
        <v>-15702</v>
      </c>
      <c r="Z117" s="98">
        <f t="shared" si="418"/>
        <v>34448</v>
      </c>
      <c r="AA117" s="98">
        <f t="shared" si="418"/>
        <v>-33534.080000000016</v>
      </c>
      <c r="AB117" s="98">
        <f t="shared" si="418"/>
        <v>23213.380000000005</v>
      </c>
      <c r="AC117" s="98">
        <f t="shared" ref="AC117:AF117" si="419">AC96-AC103</f>
        <v>23761.169999999984</v>
      </c>
      <c r="AD117" s="98">
        <f t="shared" si="419"/>
        <v>17769.150000000023</v>
      </c>
      <c r="AE117" s="98">
        <f t="shared" si="419"/>
        <v>81860</v>
      </c>
      <c r="AF117" s="98">
        <f t="shared" si="419"/>
        <v>125539.25</v>
      </c>
      <c r="AG117" s="209">
        <v>209013</v>
      </c>
      <c r="AH117" s="209">
        <v>-63511</v>
      </c>
      <c r="AI117" s="209">
        <v>-31657</v>
      </c>
      <c r="AJ117" s="99">
        <v>51301</v>
      </c>
      <c r="AK117" s="301">
        <v>79282</v>
      </c>
      <c r="AL117" s="301">
        <v>105694</v>
      </c>
      <c r="AM117" s="301">
        <v>-165959</v>
      </c>
      <c r="AN117" s="301">
        <v>3090</v>
      </c>
      <c r="AO117" s="301">
        <v>24948</v>
      </c>
      <c r="AP117" s="301">
        <v>213235</v>
      </c>
      <c r="AQ117" s="35">
        <v>-95062</v>
      </c>
      <c r="AR117" s="301">
        <v>249086</v>
      </c>
      <c r="AS117" s="301">
        <v>-74584</v>
      </c>
      <c r="AT117" s="301">
        <v>-252806</v>
      </c>
      <c r="AU117" s="301">
        <v>192218</v>
      </c>
      <c r="AV117" s="319">
        <v>146341</v>
      </c>
      <c r="AW117" s="35">
        <f t="shared" si="408"/>
        <v>16586.080000000016</v>
      </c>
      <c r="AX117" s="100">
        <f t="shared" si="408"/>
        <v>82168.72000000003</v>
      </c>
      <c r="AY117" s="100">
        <f t="shared" si="408"/>
        <v>-78144.239999999991</v>
      </c>
      <c r="AZ117" s="100">
        <f t="shared" si="408"/>
        <v>38221.680000000051</v>
      </c>
      <c r="BA117" s="100">
        <f t="shared" si="408"/>
        <v>-11716.839999999967</v>
      </c>
      <c r="BB117" s="100">
        <f t="shared" si="408"/>
        <v>209019.59999999998</v>
      </c>
      <c r="BC117" s="100">
        <f t="shared" si="408"/>
        <v>-25263.139999999898</v>
      </c>
      <c r="BD117" s="100">
        <f t="shared" si="408"/>
        <v>-197648.41999999993</v>
      </c>
      <c r="BE117" s="100">
        <f t="shared" si="408"/>
        <v>251275.75000000012</v>
      </c>
      <c r="BF117" s="100">
        <f t="shared" si="408"/>
        <v>-8406.4599999999627</v>
      </c>
      <c r="BG117" s="100">
        <f t="shared" si="409"/>
        <v>-70317.460000000021</v>
      </c>
      <c r="BH117" s="100">
        <f t="shared" si="409"/>
        <v>77339.63</v>
      </c>
      <c r="BI117" s="100">
        <f t="shared" si="409"/>
        <v>-102957.17000000004</v>
      </c>
      <c r="BJ117" s="100">
        <f t="shared" si="409"/>
        <v>-34759.619999999995</v>
      </c>
      <c r="BK117" s="100">
        <f t="shared" si="409"/>
        <v>2873.1699999999837</v>
      </c>
      <c r="BL117" s="252">
        <f t="shared" si="409"/>
        <v>38560.81</v>
      </c>
      <c r="BM117" s="252">
        <f t="shared" si="409"/>
        <v>80475.789999999979</v>
      </c>
      <c r="BN117" s="252">
        <f t="shared" si="409"/>
        <v>-206775.21999999997</v>
      </c>
      <c r="BO117" s="265">
        <f t="shared" si="409"/>
        <v>160571.28999999992</v>
      </c>
      <c r="BP117" s="265">
        <f t="shared" si="409"/>
        <v>-20068</v>
      </c>
      <c r="BQ117" s="265">
        <f t="shared" si="410"/>
        <v>-80098.710000000079</v>
      </c>
      <c r="BR117" s="265">
        <f t="shared" si="410"/>
        <v>-62964.98000000004</v>
      </c>
      <c r="BS117" s="265">
        <f t="shared" si="410"/>
        <v>94984</v>
      </c>
      <c r="BT117" s="265">
        <f t="shared" si="410"/>
        <v>71246</v>
      </c>
      <c r="BU117" s="265">
        <f t="shared" si="410"/>
        <v>-132424.91999999998</v>
      </c>
      <c r="BV117" s="265">
        <f t="shared" si="410"/>
        <v>-20123.380000000005</v>
      </c>
      <c r="BW117" s="265">
        <f t="shared" si="410"/>
        <v>1186.8300000000163</v>
      </c>
      <c r="BX117" s="265">
        <f t="shared" si="410"/>
        <v>195465.84999999998</v>
      </c>
      <c r="BY117" s="265">
        <f t="shared" si="410"/>
        <v>-176922</v>
      </c>
      <c r="BZ117" s="265">
        <f t="shared" si="410"/>
        <v>123546.75</v>
      </c>
      <c r="CA117" s="265">
        <f t="shared" si="410"/>
        <v>-283597</v>
      </c>
      <c r="CB117" s="265">
        <f t="shared" si="410"/>
        <v>-189295</v>
      </c>
      <c r="CC117" s="265">
        <f t="shared" si="410"/>
        <v>223875</v>
      </c>
      <c r="CD117" s="265">
        <f t="shared" si="410"/>
        <v>95040</v>
      </c>
      <c r="CE117" s="351"/>
      <c r="CF117" s="35">
        <f t="shared" ref="CF117:CF119" si="420">CF96-CF103</f>
        <v>146341</v>
      </c>
    </row>
    <row r="118" spans="1:84" s="38" customFormat="1" x14ac:dyDescent="0.3">
      <c r="A118" s="147"/>
      <c r="B118" s="39" t="s">
        <v>40</v>
      </c>
      <c r="C118" s="97">
        <f t="shared" ref="C118:O118" si="421">C97-C104</f>
        <v>108352.18</v>
      </c>
      <c r="D118" s="98">
        <f t="shared" si="421"/>
        <v>29723.750000000029</v>
      </c>
      <c r="E118" s="98">
        <f t="shared" si="421"/>
        <v>134202.32999999999</v>
      </c>
      <c r="F118" s="35">
        <f t="shared" si="421"/>
        <v>-35182.669999999984</v>
      </c>
      <c r="G118" s="98">
        <f t="shared" si="421"/>
        <v>85764.94</v>
      </c>
      <c r="H118" s="98">
        <f t="shared" si="421"/>
        <v>126109.63</v>
      </c>
      <c r="I118" s="98">
        <f t="shared" si="421"/>
        <v>185691.3</v>
      </c>
      <c r="J118" s="98">
        <f t="shared" si="421"/>
        <v>200152.61</v>
      </c>
      <c r="K118" s="98">
        <f t="shared" si="421"/>
        <v>-117237.50999999998</v>
      </c>
      <c r="L118" s="99">
        <f t="shared" si="421"/>
        <v>141514.90000000002</v>
      </c>
      <c r="M118" s="98">
        <f t="shared" si="421"/>
        <v>104437.54000000004</v>
      </c>
      <c r="N118" s="98">
        <f t="shared" si="421"/>
        <v>-61410.44</v>
      </c>
      <c r="O118" s="98">
        <f t="shared" si="421"/>
        <v>87957.75</v>
      </c>
      <c r="P118" s="98">
        <f t="shared" ref="P118:R118" si="422">P97-P104</f>
        <v>136728.06000000003</v>
      </c>
      <c r="Q118" s="98">
        <f t="shared" si="422"/>
        <v>36472.500000000029</v>
      </c>
      <c r="R118" s="98">
        <f t="shared" si="422"/>
        <v>-3177.8399999999965</v>
      </c>
      <c r="S118" s="98">
        <f t="shared" ref="S118:T118" si="423">S97-S104</f>
        <v>73541.010000000009</v>
      </c>
      <c r="T118" s="98">
        <f t="shared" si="423"/>
        <v>397859.59</v>
      </c>
      <c r="U118" s="98">
        <f t="shared" ref="U118:W118" si="424">U97-U104</f>
        <v>14055.900000000023</v>
      </c>
      <c r="V118" s="98">
        <f t="shared" si="424"/>
        <v>162405</v>
      </c>
      <c r="W118" s="98">
        <f t="shared" si="424"/>
        <v>14055.900000000023</v>
      </c>
      <c r="X118" s="99">
        <f t="shared" ref="X118:AB118" si="425">X97-X104</f>
        <v>129969.74000000002</v>
      </c>
      <c r="Y118" s="98">
        <f t="shared" si="425"/>
        <v>-90106</v>
      </c>
      <c r="Z118" s="98">
        <f t="shared" si="425"/>
        <v>46667</v>
      </c>
      <c r="AA118" s="98">
        <f t="shared" si="425"/>
        <v>24487.959999999992</v>
      </c>
      <c r="AB118" s="98">
        <f t="shared" si="425"/>
        <v>26424.940000000002</v>
      </c>
      <c r="AC118" s="98">
        <f t="shared" ref="AC118:AF118" si="426">AC97-AC104</f>
        <v>172434.41</v>
      </c>
      <c r="AD118" s="98">
        <f t="shared" si="426"/>
        <v>37918.630000000005</v>
      </c>
      <c r="AE118" s="98">
        <f t="shared" si="426"/>
        <v>99239</v>
      </c>
      <c r="AF118" s="98">
        <f t="shared" si="426"/>
        <v>224146.28000000003</v>
      </c>
      <c r="AG118" s="209">
        <v>321242</v>
      </c>
      <c r="AH118" s="209">
        <v>64912</v>
      </c>
      <c r="AI118" s="209">
        <v>73030</v>
      </c>
      <c r="AJ118" s="99">
        <v>261842</v>
      </c>
      <c r="AK118" s="301">
        <v>36398</v>
      </c>
      <c r="AL118" s="301">
        <v>-29108</v>
      </c>
      <c r="AM118" s="301">
        <v>-44927</v>
      </c>
      <c r="AN118" s="301">
        <v>45390</v>
      </c>
      <c r="AO118" s="301">
        <v>109460</v>
      </c>
      <c r="AP118" s="301">
        <v>150569</v>
      </c>
      <c r="AQ118" s="35">
        <v>31964</v>
      </c>
      <c r="AR118" s="301">
        <v>393668</v>
      </c>
      <c r="AS118" s="301">
        <v>230593</v>
      </c>
      <c r="AT118" s="301">
        <v>7394</v>
      </c>
      <c r="AU118" s="301">
        <v>157624</v>
      </c>
      <c r="AV118" s="319">
        <v>42316</v>
      </c>
      <c r="AW118" s="35">
        <f t="shared" si="408"/>
        <v>-20394.429999999993</v>
      </c>
      <c r="AX118" s="100">
        <f t="shared" si="408"/>
        <v>107004.31</v>
      </c>
      <c r="AY118" s="100">
        <f t="shared" si="408"/>
        <v>-97729.829999999958</v>
      </c>
      <c r="AZ118" s="100">
        <f t="shared" si="408"/>
        <v>32004.829999999987</v>
      </c>
      <c r="BA118" s="100">
        <f t="shared" si="408"/>
        <v>-12223.929999999993</v>
      </c>
      <c r="BB118" s="100">
        <f t="shared" si="408"/>
        <v>271749.96000000002</v>
      </c>
      <c r="BC118" s="100">
        <f t="shared" si="408"/>
        <v>-171635.39999999997</v>
      </c>
      <c r="BD118" s="100">
        <f t="shared" si="408"/>
        <v>-37747.609999999986</v>
      </c>
      <c r="BE118" s="100">
        <f t="shared" si="408"/>
        <v>131293.41</v>
      </c>
      <c r="BF118" s="100">
        <f t="shared" si="408"/>
        <v>-11545.160000000003</v>
      </c>
      <c r="BG118" s="100">
        <f t="shared" si="409"/>
        <v>-194543.54000000004</v>
      </c>
      <c r="BH118" s="100">
        <f t="shared" si="409"/>
        <v>108077.44</v>
      </c>
      <c r="BI118" s="100">
        <f t="shared" si="409"/>
        <v>-63469.790000000008</v>
      </c>
      <c r="BJ118" s="100">
        <f t="shared" si="409"/>
        <v>-110303.12000000002</v>
      </c>
      <c r="BK118" s="100">
        <f t="shared" si="409"/>
        <v>135961.90999999997</v>
      </c>
      <c r="BL118" s="252">
        <f t="shared" si="409"/>
        <v>41096.47</v>
      </c>
      <c r="BM118" s="252">
        <f t="shared" si="409"/>
        <v>25697.989999999991</v>
      </c>
      <c r="BN118" s="252">
        <f t="shared" si="409"/>
        <v>-173713.31</v>
      </c>
      <c r="BO118" s="265">
        <f t="shared" si="409"/>
        <v>307186.09999999998</v>
      </c>
      <c r="BP118" s="265">
        <f t="shared" si="409"/>
        <v>-97493</v>
      </c>
      <c r="BQ118" s="265">
        <f t="shared" si="410"/>
        <v>58974.099999999977</v>
      </c>
      <c r="BR118" s="265">
        <f t="shared" si="410"/>
        <v>131872.25999999998</v>
      </c>
      <c r="BS118" s="265">
        <f t="shared" si="410"/>
        <v>126504</v>
      </c>
      <c r="BT118" s="265">
        <f t="shared" si="410"/>
        <v>-75775</v>
      </c>
      <c r="BU118" s="265">
        <f t="shared" si="410"/>
        <v>-69414.959999999992</v>
      </c>
      <c r="BV118" s="265">
        <f t="shared" si="410"/>
        <v>18965.059999999998</v>
      </c>
      <c r="BW118" s="265">
        <f t="shared" si="410"/>
        <v>-62974.41</v>
      </c>
      <c r="BX118" s="265">
        <f t="shared" si="410"/>
        <v>112650.37</v>
      </c>
      <c r="BY118" s="265">
        <f t="shared" si="410"/>
        <v>-67275</v>
      </c>
      <c r="BZ118" s="265">
        <f t="shared" si="410"/>
        <v>169521.71999999997</v>
      </c>
      <c r="CA118" s="265">
        <f t="shared" si="410"/>
        <v>-90649</v>
      </c>
      <c r="CB118" s="265">
        <f t="shared" si="410"/>
        <v>-57518</v>
      </c>
      <c r="CC118" s="265">
        <f t="shared" si="410"/>
        <v>84594</v>
      </c>
      <c r="CD118" s="265">
        <f t="shared" si="410"/>
        <v>-219526</v>
      </c>
      <c r="CE118" s="351"/>
      <c r="CF118" s="35">
        <f t="shared" si="420"/>
        <v>42316</v>
      </c>
    </row>
    <row r="119" spans="1:84" s="38" customFormat="1" x14ac:dyDescent="0.3">
      <c r="A119" s="147"/>
      <c r="B119" s="39" t="s">
        <v>41</v>
      </c>
      <c r="C119" s="97">
        <f t="shared" ref="C119:O119" si="427">C98-C105</f>
        <v>1361.1499999999942</v>
      </c>
      <c r="D119" s="98">
        <f t="shared" si="427"/>
        <v>40403.479999999981</v>
      </c>
      <c r="E119" s="98">
        <f t="shared" si="427"/>
        <v>56773.860000000015</v>
      </c>
      <c r="F119" s="35">
        <f t="shared" si="427"/>
        <v>92886.849999999977</v>
      </c>
      <c r="G119" s="98">
        <f t="shared" si="427"/>
        <v>109562.45000000001</v>
      </c>
      <c r="H119" s="98">
        <f t="shared" si="427"/>
        <v>19120.859999999986</v>
      </c>
      <c r="I119" s="98">
        <f t="shared" si="427"/>
        <v>80385.69</v>
      </c>
      <c r="J119" s="98">
        <f t="shared" si="427"/>
        <v>99141.309999999969</v>
      </c>
      <c r="K119" s="98">
        <f t="shared" si="427"/>
        <v>23413.820000000007</v>
      </c>
      <c r="L119" s="99">
        <f t="shared" si="427"/>
        <v>34783.819999999978</v>
      </c>
      <c r="M119" s="98">
        <f t="shared" si="427"/>
        <v>53100.640000000014</v>
      </c>
      <c r="N119" s="98">
        <f t="shared" si="427"/>
        <v>223986.75</v>
      </c>
      <c r="O119" s="98">
        <f t="shared" si="427"/>
        <v>-91256.25</v>
      </c>
      <c r="P119" s="98">
        <f t="shared" ref="P119:R119" si="428">P98-P105</f>
        <v>204608.57</v>
      </c>
      <c r="Q119" s="98">
        <f t="shared" si="428"/>
        <v>217217.99</v>
      </c>
      <c r="R119" s="98">
        <f t="shared" si="428"/>
        <v>141338.03000000003</v>
      </c>
      <c r="S119" s="98">
        <f t="shared" ref="S119:T119" si="429">S98-S105</f>
        <v>15180.229999999981</v>
      </c>
      <c r="T119" s="98">
        <f t="shared" si="429"/>
        <v>121569.63999999998</v>
      </c>
      <c r="U119" s="98">
        <f t="shared" ref="U119:W119" si="430">U98-U105</f>
        <v>61306.040000000037</v>
      </c>
      <c r="V119" s="98">
        <f t="shared" si="430"/>
        <v>78540</v>
      </c>
      <c r="W119" s="98">
        <f t="shared" si="430"/>
        <v>61306.040000000037</v>
      </c>
      <c r="X119" s="99">
        <f t="shared" ref="X119:AB119" si="431">X98-X105</f>
        <v>97615.88</v>
      </c>
      <c r="Y119" s="98">
        <f t="shared" si="431"/>
        <v>-28622</v>
      </c>
      <c r="Z119" s="98">
        <f t="shared" si="431"/>
        <v>193700</v>
      </c>
      <c r="AA119" s="98">
        <f t="shared" si="431"/>
        <v>28882.420000000013</v>
      </c>
      <c r="AB119" s="98">
        <f t="shared" si="431"/>
        <v>17304.760000000009</v>
      </c>
      <c r="AC119" s="98">
        <f t="shared" ref="AC119:AF119" si="432">AC98-AC105</f>
        <v>107545.32</v>
      </c>
      <c r="AD119" s="98">
        <f t="shared" si="432"/>
        <v>-16412.72</v>
      </c>
      <c r="AE119" s="98">
        <f t="shared" si="432"/>
        <v>288609</v>
      </c>
      <c r="AF119" s="98">
        <f t="shared" si="432"/>
        <v>42427.530000000028</v>
      </c>
      <c r="AG119" s="209">
        <v>-39716</v>
      </c>
      <c r="AH119" s="209">
        <v>145620</v>
      </c>
      <c r="AI119" s="209">
        <v>-33388</v>
      </c>
      <c r="AJ119" s="99">
        <v>152600</v>
      </c>
      <c r="AK119" s="301">
        <v>216717</v>
      </c>
      <c r="AL119" s="301">
        <v>-72161</v>
      </c>
      <c r="AM119" s="301">
        <v>263718</v>
      </c>
      <c r="AN119" s="301">
        <v>55173</v>
      </c>
      <c r="AO119" s="301">
        <v>-80691</v>
      </c>
      <c r="AP119" s="301">
        <v>25388</v>
      </c>
      <c r="AQ119" s="35">
        <v>81160</v>
      </c>
      <c r="AR119" s="301">
        <v>76797</v>
      </c>
      <c r="AS119" s="301">
        <v>83618</v>
      </c>
      <c r="AT119" s="301">
        <v>322091</v>
      </c>
      <c r="AU119" s="301">
        <v>-18332</v>
      </c>
      <c r="AV119" s="319">
        <v>-114964</v>
      </c>
      <c r="AW119" s="35">
        <f t="shared" si="408"/>
        <v>-92617.4</v>
      </c>
      <c r="AX119" s="100">
        <f t="shared" si="408"/>
        <v>164205.09000000003</v>
      </c>
      <c r="AY119" s="100">
        <f t="shared" si="408"/>
        <v>160444.12999999998</v>
      </c>
      <c r="AZ119" s="100">
        <f t="shared" si="408"/>
        <v>48451.180000000051</v>
      </c>
      <c r="BA119" s="100">
        <f t="shared" si="408"/>
        <v>-94382.22000000003</v>
      </c>
      <c r="BB119" s="100">
        <f t="shared" si="408"/>
        <v>102448.78</v>
      </c>
      <c r="BC119" s="100">
        <f t="shared" si="408"/>
        <v>-19079.649999999965</v>
      </c>
      <c r="BD119" s="100">
        <f t="shared" si="408"/>
        <v>-20601.309999999969</v>
      </c>
      <c r="BE119" s="100">
        <f t="shared" si="408"/>
        <v>37892.22000000003</v>
      </c>
      <c r="BF119" s="100">
        <f t="shared" si="408"/>
        <v>62832.060000000027</v>
      </c>
      <c r="BG119" s="100">
        <f t="shared" si="409"/>
        <v>-81722.640000000014</v>
      </c>
      <c r="BH119" s="100">
        <f t="shared" si="409"/>
        <v>-30286.75</v>
      </c>
      <c r="BI119" s="100">
        <f t="shared" si="409"/>
        <v>120138.67000000001</v>
      </c>
      <c r="BJ119" s="100">
        <f t="shared" si="409"/>
        <v>-187303.81</v>
      </c>
      <c r="BK119" s="100">
        <f t="shared" si="409"/>
        <v>-109672.66999999998</v>
      </c>
      <c r="BL119" s="252">
        <f t="shared" si="409"/>
        <v>-157750.75000000003</v>
      </c>
      <c r="BM119" s="252">
        <f t="shared" si="409"/>
        <v>273428.77</v>
      </c>
      <c r="BN119" s="252">
        <f t="shared" si="409"/>
        <v>-79142.109999999957</v>
      </c>
      <c r="BO119" s="265">
        <f t="shared" si="409"/>
        <v>-101022.04000000004</v>
      </c>
      <c r="BP119" s="265">
        <f t="shared" si="409"/>
        <v>67080</v>
      </c>
      <c r="BQ119" s="265">
        <f t="shared" si="410"/>
        <v>-94694.040000000037</v>
      </c>
      <c r="BR119" s="265">
        <f t="shared" si="410"/>
        <v>54984.119999999995</v>
      </c>
      <c r="BS119" s="265">
        <f t="shared" si="410"/>
        <v>245339</v>
      </c>
      <c r="BT119" s="265">
        <f t="shared" si="410"/>
        <v>-265861</v>
      </c>
      <c r="BU119" s="265">
        <f t="shared" si="410"/>
        <v>234835.58</v>
      </c>
      <c r="BV119" s="265">
        <f t="shared" si="410"/>
        <v>37868.239999999991</v>
      </c>
      <c r="BW119" s="265">
        <f t="shared" si="410"/>
        <v>-188236.32</v>
      </c>
      <c r="BX119" s="265">
        <f t="shared" si="410"/>
        <v>41800.720000000001</v>
      </c>
      <c r="BY119" s="265">
        <f t="shared" si="410"/>
        <v>-207449</v>
      </c>
      <c r="BZ119" s="265">
        <f t="shared" si="410"/>
        <v>34369.469999999972</v>
      </c>
      <c r="CA119" s="265">
        <f t="shared" si="410"/>
        <v>123334</v>
      </c>
      <c r="CB119" s="265">
        <f t="shared" si="410"/>
        <v>176471</v>
      </c>
      <c r="CC119" s="265">
        <f t="shared" si="410"/>
        <v>15056</v>
      </c>
      <c r="CD119" s="265">
        <f t="shared" si="410"/>
        <v>-267564</v>
      </c>
      <c r="CE119" s="351"/>
      <c r="CF119" s="35">
        <f t="shared" si="420"/>
        <v>-114964</v>
      </c>
    </row>
    <row r="120" spans="1:84" s="131" customFormat="1" ht="15" thickBot="1" x14ac:dyDescent="0.35">
      <c r="A120" s="148"/>
      <c r="B120" s="52" t="s">
        <v>42</v>
      </c>
      <c r="C120" s="127">
        <f>SUM(C115:C119)</f>
        <v>151426.9200000001</v>
      </c>
      <c r="D120" s="128">
        <f t="shared" ref="D120:O120" si="433">SUM(D115:D119)</f>
        <v>-118031.9599999999</v>
      </c>
      <c r="E120" s="128">
        <f t="shared" si="433"/>
        <v>304655.44000000006</v>
      </c>
      <c r="F120" s="36">
        <f t="shared" si="433"/>
        <v>-134726.18000000017</v>
      </c>
      <c r="G120" s="128">
        <f t="shared" si="433"/>
        <v>710114.52</v>
      </c>
      <c r="H120" s="128">
        <f t="shared" si="433"/>
        <v>384486.51</v>
      </c>
      <c r="I120" s="128">
        <f t="shared" si="433"/>
        <v>161058.69000000003</v>
      </c>
      <c r="J120" s="128">
        <f t="shared" si="433"/>
        <v>240905.78000000012</v>
      </c>
      <c r="K120" s="128">
        <f t="shared" si="433"/>
        <v>-728566.81000000029</v>
      </c>
      <c r="L120" s="129">
        <f t="shared" si="433"/>
        <v>634792.56999999972</v>
      </c>
      <c r="M120" s="128">
        <f t="shared" si="433"/>
        <v>408162.01999999996</v>
      </c>
      <c r="N120" s="128">
        <f t="shared" si="433"/>
        <v>-17489.72</v>
      </c>
      <c r="O120" s="128">
        <f t="shared" si="433"/>
        <v>125281.12000000017</v>
      </c>
      <c r="P120" s="128">
        <f t="shared" ref="P120:R120" si="434">SUM(P115:P119)</f>
        <v>552563.02</v>
      </c>
      <c r="Q120" s="128">
        <f t="shared" si="434"/>
        <v>243518.61000000016</v>
      </c>
      <c r="R120" s="128">
        <f t="shared" si="434"/>
        <v>277278.10000000003</v>
      </c>
      <c r="S120" s="128">
        <f t="shared" ref="S120:T120" si="435">SUM(S115:S119)</f>
        <v>474568.61999999965</v>
      </c>
      <c r="T120" s="128">
        <f t="shared" si="435"/>
        <v>2138165.0799999996</v>
      </c>
      <c r="U120" s="128">
        <f t="shared" ref="U120:W120" si="436">SUM(U115:U119)</f>
        <v>-401183.82999999996</v>
      </c>
      <c r="V120" s="128">
        <f t="shared" si="436"/>
        <v>-438295</v>
      </c>
      <c r="W120" s="128">
        <f t="shared" si="436"/>
        <v>-401183.82999999996</v>
      </c>
      <c r="X120" s="129">
        <f t="shared" ref="X120:AB120" si="437">SUM(X115:X119)</f>
        <v>675311.87000000023</v>
      </c>
      <c r="Y120" s="128">
        <f t="shared" si="437"/>
        <v>-174699</v>
      </c>
      <c r="Z120" s="128">
        <f t="shared" si="437"/>
        <v>442577</v>
      </c>
      <c r="AA120" s="128">
        <f t="shared" si="437"/>
        <v>-148008.30999999997</v>
      </c>
      <c r="AB120" s="128">
        <f t="shared" si="437"/>
        <v>-29263.530000000042</v>
      </c>
      <c r="AC120" s="128">
        <f t="shared" ref="AC120:AF120" si="438">SUM(AC115:AC119)</f>
        <v>264456.93000000005</v>
      </c>
      <c r="AD120" s="128">
        <f t="shared" si="438"/>
        <v>243877.76000000018</v>
      </c>
      <c r="AE120" s="128">
        <f t="shared" si="438"/>
        <v>972210</v>
      </c>
      <c r="AF120" s="128">
        <f t="shared" si="438"/>
        <v>462938.33999999997</v>
      </c>
      <c r="AG120" s="208">
        <v>767336</v>
      </c>
      <c r="AH120" s="208">
        <v>-681117</v>
      </c>
      <c r="AI120" s="208">
        <v>-452722</v>
      </c>
      <c r="AJ120" s="129">
        <v>823035</v>
      </c>
      <c r="AK120" s="219">
        <v>614939</v>
      </c>
      <c r="AL120" s="219">
        <v>73871</v>
      </c>
      <c r="AM120" s="219">
        <v>-559561</v>
      </c>
      <c r="AN120" s="219">
        <v>49243</v>
      </c>
      <c r="AO120" s="219">
        <v>-63356</v>
      </c>
      <c r="AP120" s="219">
        <v>1006874</v>
      </c>
      <c r="AQ120" s="36">
        <v>-70037</v>
      </c>
      <c r="AR120" s="219">
        <v>1872075</v>
      </c>
      <c r="AS120" s="219">
        <v>-238912</v>
      </c>
      <c r="AT120" s="219">
        <v>-1017232</v>
      </c>
      <c r="AU120" s="219">
        <v>726508</v>
      </c>
      <c r="AV120" s="318">
        <v>138488</v>
      </c>
      <c r="AW120" s="36">
        <f t="shared" si="386"/>
        <v>-26145.79999999993</v>
      </c>
      <c r="AX120" s="130">
        <f t="shared" ref="AX120:AZ120" si="439">SUM(AX115:AX119)</f>
        <v>670594.97999999986</v>
      </c>
      <c r="AY120" s="130">
        <f t="shared" si="439"/>
        <v>-61136.829999999929</v>
      </c>
      <c r="AZ120" s="130">
        <f t="shared" si="439"/>
        <v>412004.28000000026</v>
      </c>
      <c r="BA120" s="130">
        <f t="shared" ref="BA120" si="440">SUM(BA115:BA119)</f>
        <v>-235545.90000000043</v>
      </c>
      <c r="BB120" s="130">
        <f t="shared" ref="BB120:BJ120" si="441">SUM(BB115:BB119)</f>
        <v>1753678.5699999996</v>
      </c>
      <c r="BC120" s="130">
        <f t="shared" si="441"/>
        <v>-562242.52</v>
      </c>
      <c r="BD120" s="130">
        <f t="shared" si="441"/>
        <v>-679200.78</v>
      </c>
      <c r="BE120" s="130">
        <f t="shared" si="441"/>
        <v>327382.98000000027</v>
      </c>
      <c r="BF120" s="130">
        <f t="shared" si="441"/>
        <v>40519.300000000461</v>
      </c>
      <c r="BG120" s="130">
        <f t="shared" si="441"/>
        <v>-582861.02</v>
      </c>
      <c r="BH120" s="130">
        <f t="shared" si="441"/>
        <v>460066.72000000003</v>
      </c>
      <c r="BI120" s="130">
        <f t="shared" si="441"/>
        <v>-273289.43000000017</v>
      </c>
      <c r="BJ120" s="130">
        <f t="shared" si="441"/>
        <v>-581826.55000000005</v>
      </c>
      <c r="BK120" s="130">
        <f t="shared" ref="BK120:BL120" si="442">SUM(BK115:BK119)</f>
        <v>20938.319999999891</v>
      </c>
      <c r="BL120" s="251">
        <f t="shared" si="442"/>
        <v>-33400.339999999851</v>
      </c>
      <c r="BM120" s="251">
        <f t="shared" ref="BM120" si="443">SUM(BM115:BM119)</f>
        <v>497641.38000000035</v>
      </c>
      <c r="BN120" s="251">
        <f t="shared" ref="BN120:BO120" si="444">SUM(BN115:BN119)</f>
        <v>-1675226.7399999995</v>
      </c>
      <c r="BO120" s="277">
        <f t="shared" si="444"/>
        <v>1168519.83</v>
      </c>
      <c r="BP120" s="277">
        <f t="shared" ref="BP120:BQ120" si="445">SUM(BP115:BP119)</f>
        <v>-242822</v>
      </c>
      <c r="BQ120" s="277">
        <f t="shared" si="445"/>
        <v>-51538.170000000086</v>
      </c>
      <c r="BR120" s="277">
        <f t="shared" ref="BR120:BS120" si="446">SUM(BR115:BR119)</f>
        <v>147723.12999999974</v>
      </c>
      <c r="BS120" s="277">
        <f t="shared" si="446"/>
        <v>789638</v>
      </c>
      <c r="BT120" s="277">
        <f t="shared" ref="BT120" si="447">SUM(BT115:BT119)</f>
        <v>-368706</v>
      </c>
      <c r="BU120" s="277">
        <f t="shared" ref="BU120" si="448">SUM(BU115:BU119)</f>
        <v>-411552.69000000006</v>
      </c>
      <c r="BV120" s="277">
        <f t="shared" ref="BV120" si="449">SUM(BV115:BV119)</f>
        <v>78506.530000000042</v>
      </c>
      <c r="BW120" s="277">
        <f t="shared" ref="BW120" si="450">SUM(BW115:BW119)</f>
        <v>-327812.93000000005</v>
      </c>
      <c r="BX120" s="277">
        <f t="shared" ref="BX120" si="451">SUM(BX115:BX119)</f>
        <v>762996.23999999976</v>
      </c>
      <c r="BY120" s="277">
        <f t="shared" ref="BY120" si="452">SUM(BY115:BY119)</f>
        <v>-1042247</v>
      </c>
      <c r="BZ120" s="277">
        <f t="shared" ref="BZ120" si="453">SUM(BZ115:BZ119)</f>
        <v>1409136.66</v>
      </c>
      <c r="CA120" s="277">
        <f t="shared" ref="CA120" si="454">SUM(CA115:CA119)</f>
        <v>-1006248</v>
      </c>
      <c r="CB120" s="277">
        <f t="shared" ref="CB120:CD120" si="455">SUM(CB115:CB119)</f>
        <v>-336115</v>
      </c>
      <c r="CC120" s="277">
        <f t="shared" ref="CC120:CD120" si="456">SUM(CC115:CC119)</f>
        <v>1179230</v>
      </c>
      <c r="CD120" s="277">
        <f t="shared" si="456"/>
        <v>-684547</v>
      </c>
      <c r="CE120" s="352"/>
      <c r="CF120" s="36">
        <f t="shared" si="386"/>
        <v>138488</v>
      </c>
    </row>
    <row r="121" spans="1:84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69"/>
      <c r="BP121" s="269"/>
      <c r="BQ121" s="269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349"/>
      <c r="CF121" s="78"/>
    </row>
    <row r="122" spans="1:84" s="59" customFormat="1" x14ac:dyDescent="0.3">
      <c r="A122" s="147"/>
      <c r="B122" s="60" t="s">
        <v>37</v>
      </c>
      <c r="C122" s="61">
        <v>4</v>
      </c>
      <c r="D122" s="62">
        <v>4</v>
      </c>
      <c r="E122" s="62">
        <v>4</v>
      </c>
      <c r="F122" s="64">
        <v>5</v>
      </c>
      <c r="G122" s="62">
        <v>3</v>
      </c>
      <c r="H122" s="64">
        <v>3</v>
      </c>
      <c r="I122" s="62">
        <v>3</v>
      </c>
      <c r="J122" s="64">
        <v>2</v>
      </c>
      <c r="K122" s="62">
        <v>3</v>
      </c>
      <c r="L122" s="107">
        <v>3</v>
      </c>
      <c r="M122" s="64">
        <v>3</v>
      </c>
      <c r="N122" s="64">
        <v>2</v>
      </c>
      <c r="O122" s="62">
        <v>2</v>
      </c>
      <c r="P122" s="64">
        <v>2</v>
      </c>
      <c r="Q122" s="62">
        <v>1</v>
      </c>
      <c r="R122" s="64">
        <v>1</v>
      </c>
      <c r="S122" s="62">
        <v>1</v>
      </c>
      <c r="T122" s="64">
        <v>1</v>
      </c>
      <c r="U122" s="211">
        <v>1</v>
      </c>
      <c r="V122" s="211">
        <v>2</v>
      </c>
      <c r="W122" s="211">
        <v>1</v>
      </c>
      <c r="X122" s="107">
        <v>0</v>
      </c>
      <c r="Y122" s="211">
        <v>0</v>
      </c>
      <c r="Z122" s="211">
        <v>1</v>
      </c>
      <c r="AA122" s="211">
        <v>0</v>
      </c>
      <c r="AB122" s="211">
        <v>0</v>
      </c>
      <c r="AC122" s="211">
        <v>0</v>
      </c>
      <c r="AD122" s="211">
        <v>0</v>
      </c>
      <c r="AE122" s="211">
        <v>1</v>
      </c>
      <c r="AF122" s="211">
        <v>2</v>
      </c>
      <c r="AG122" s="211">
        <v>3</v>
      </c>
      <c r="AH122" s="211">
        <v>3</v>
      </c>
      <c r="AI122" s="211">
        <v>4</v>
      </c>
      <c r="AJ122" s="107">
        <v>5</v>
      </c>
      <c r="AK122" s="211">
        <v>4</v>
      </c>
      <c r="AL122" s="211">
        <v>7</v>
      </c>
      <c r="AM122" s="211">
        <v>4</v>
      </c>
      <c r="AN122" s="211">
        <v>4</v>
      </c>
      <c r="AO122" s="211">
        <v>5</v>
      </c>
      <c r="AP122" s="211">
        <v>1</v>
      </c>
      <c r="AQ122" s="64">
        <v>5</v>
      </c>
      <c r="AR122" s="211">
        <v>8</v>
      </c>
      <c r="AS122" s="211">
        <v>6</v>
      </c>
      <c r="AT122" s="211">
        <v>6</v>
      </c>
      <c r="AU122" s="211">
        <v>7</v>
      </c>
      <c r="AV122" s="107">
        <v>7</v>
      </c>
      <c r="AW122" s="64">
        <f t="shared" ref="AW122:BF126" si="457">O122-C122</f>
        <v>-2</v>
      </c>
      <c r="AX122" s="108">
        <f t="shared" si="457"/>
        <v>-2</v>
      </c>
      <c r="AY122" s="108">
        <f t="shared" si="457"/>
        <v>-3</v>
      </c>
      <c r="AZ122" s="108">
        <f t="shared" si="457"/>
        <v>-4</v>
      </c>
      <c r="BA122" s="108">
        <f t="shared" si="457"/>
        <v>-2</v>
      </c>
      <c r="BB122" s="108">
        <f t="shared" si="457"/>
        <v>-2</v>
      </c>
      <c r="BC122" s="108">
        <f t="shared" si="457"/>
        <v>-2</v>
      </c>
      <c r="BD122" s="108">
        <f t="shared" si="457"/>
        <v>0</v>
      </c>
      <c r="BE122" s="108">
        <f t="shared" si="457"/>
        <v>-2</v>
      </c>
      <c r="BF122" s="108">
        <f t="shared" si="457"/>
        <v>-3</v>
      </c>
      <c r="BG122" s="108">
        <f t="shared" ref="BG122:BP126" si="458">Y122-M122</f>
        <v>-3</v>
      </c>
      <c r="BH122" s="108">
        <f t="shared" si="458"/>
        <v>-1</v>
      </c>
      <c r="BI122" s="108">
        <f t="shared" si="458"/>
        <v>-2</v>
      </c>
      <c r="BJ122" s="108">
        <f t="shared" si="458"/>
        <v>-2</v>
      </c>
      <c r="BK122" s="108">
        <f t="shared" si="458"/>
        <v>-1</v>
      </c>
      <c r="BL122" s="255">
        <f t="shared" si="458"/>
        <v>-1</v>
      </c>
      <c r="BM122" s="255">
        <f t="shared" si="458"/>
        <v>0</v>
      </c>
      <c r="BN122" s="255">
        <f t="shared" si="458"/>
        <v>1</v>
      </c>
      <c r="BO122" s="213">
        <f t="shared" si="458"/>
        <v>2</v>
      </c>
      <c r="BP122" s="213">
        <f t="shared" si="458"/>
        <v>1</v>
      </c>
      <c r="BQ122" s="213">
        <f t="shared" ref="BQ122:CD126" si="459">AI122-W122</f>
        <v>3</v>
      </c>
      <c r="BR122" s="213">
        <f t="shared" si="459"/>
        <v>5</v>
      </c>
      <c r="BS122" s="213">
        <f t="shared" si="459"/>
        <v>4</v>
      </c>
      <c r="BT122" s="213">
        <f t="shared" si="459"/>
        <v>6</v>
      </c>
      <c r="BU122" s="213">
        <f t="shared" si="459"/>
        <v>4</v>
      </c>
      <c r="BV122" s="213">
        <f t="shared" si="459"/>
        <v>4</v>
      </c>
      <c r="BW122" s="213">
        <f t="shared" si="459"/>
        <v>5</v>
      </c>
      <c r="BX122" s="213">
        <f t="shared" si="459"/>
        <v>1</v>
      </c>
      <c r="BY122" s="213">
        <f t="shared" si="459"/>
        <v>4</v>
      </c>
      <c r="BZ122" s="213">
        <f t="shared" si="459"/>
        <v>6</v>
      </c>
      <c r="CA122" s="213">
        <f t="shared" si="459"/>
        <v>3</v>
      </c>
      <c r="CB122" s="213">
        <f t="shared" si="459"/>
        <v>3</v>
      </c>
      <c r="CC122" s="213">
        <f t="shared" si="459"/>
        <v>3</v>
      </c>
      <c r="CD122" s="213">
        <f t="shared" si="459"/>
        <v>2</v>
      </c>
      <c r="CE122" s="349"/>
      <c r="CF122" s="64">
        <f>IF(ISERROR(GETPIVOTDATA("VALUE",'CSS WK pvt'!$I$2,"DT_FILE",CF$8,"CD_CO",CF$6,"TRIM_CAT",TRIM(B122),"TRIM_LINE",A121))=TRUE,0,GETPIVOTDATA("VALUE",'CSS WK pvt'!$I$2,"DT_FILE",CF$8,"CD_CO",CF$6,"TRIM_CAT",TRIM(B122),"TRIM_LINE",A121))</f>
        <v>7</v>
      </c>
    </row>
    <row r="123" spans="1:84" s="59" customFormat="1" x14ac:dyDescent="0.3">
      <c r="A123" s="147"/>
      <c r="B123" s="60" t="s">
        <v>38</v>
      </c>
      <c r="C123" s="61">
        <v>4</v>
      </c>
      <c r="D123" s="62">
        <v>3</v>
      </c>
      <c r="E123" s="62">
        <v>3</v>
      </c>
      <c r="F123" s="64">
        <v>4</v>
      </c>
      <c r="G123" s="62">
        <v>4</v>
      </c>
      <c r="H123" s="64">
        <v>5</v>
      </c>
      <c r="I123" s="62">
        <v>6</v>
      </c>
      <c r="J123" s="64">
        <v>6</v>
      </c>
      <c r="K123" s="62">
        <v>6</v>
      </c>
      <c r="L123" s="107">
        <v>6</v>
      </c>
      <c r="M123" s="64">
        <v>6</v>
      </c>
      <c r="N123" s="64">
        <v>6</v>
      </c>
      <c r="O123" s="62">
        <v>6</v>
      </c>
      <c r="P123" s="64">
        <v>6</v>
      </c>
      <c r="Q123" s="62">
        <v>4</v>
      </c>
      <c r="R123" s="64">
        <v>6</v>
      </c>
      <c r="S123" s="62">
        <v>7</v>
      </c>
      <c r="T123" s="64">
        <v>7</v>
      </c>
      <c r="U123" s="211">
        <v>8</v>
      </c>
      <c r="V123" s="211">
        <v>9</v>
      </c>
      <c r="W123" s="211">
        <v>10</v>
      </c>
      <c r="X123" s="107">
        <v>12</v>
      </c>
      <c r="Y123" s="211">
        <v>14</v>
      </c>
      <c r="Z123" s="211">
        <v>14</v>
      </c>
      <c r="AA123" s="211">
        <v>15</v>
      </c>
      <c r="AB123" s="211">
        <v>28</v>
      </c>
      <c r="AC123" s="211">
        <v>30</v>
      </c>
      <c r="AD123" s="211">
        <v>29</v>
      </c>
      <c r="AE123" s="211">
        <v>26</v>
      </c>
      <c r="AF123" s="211">
        <v>24</v>
      </c>
      <c r="AG123" s="211">
        <v>26</v>
      </c>
      <c r="AH123" s="211">
        <v>24</v>
      </c>
      <c r="AI123" s="211">
        <v>23</v>
      </c>
      <c r="AJ123" s="107">
        <v>23</v>
      </c>
      <c r="AK123" s="211">
        <v>22</v>
      </c>
      <c r="AL123" s="211">
        <v>18</v>
      </c>
      <c r="AM123" s="211">
        <v>18</v>
      </c>
      <c r="AN123" s="211">
        <v>14</v>
      </c>
      <c r="AO123" s="211">
        <v>18</v>
      </c>
      <c r="AP123" s="211">
        <v>19</v>
      </c>
      <c r="AQ123" s="64">
        <v>15</v>
      </c>
      <c r="AR123" s="211">
        <v>12</v>
      </c>
      <c r="AS123" s="211">
        <v>10</v>
      </c>
      <c r="AT123" s="211">
        <v>10</v>
      </c>
      <c r="AU123" s="211">
        <v>10</v>
      </c>
      <c r="AV123" s="107">
        <v>9</v>
      </c>
      <c r="AW123" s="64">
        <f t="shared" si="457"/>
        <v>2</v>
      </c>
      <c r="AX123" s="108">
        <f t="shared" si="457"/>
        <v>3</v>
      </c>
      <c r="AY123" s="108">
        <f t="shared" si="457"/>
        <v>1</v>
      </c>
      <c r="AZ123" s="108">
        <f t="shared" si="457"/>
        <v>2</v>
      </c>
      <c r="BA123" s="108">
        <f t="shared" si="457"/>
        <v>3</v>
      </c>
      <c r="BB123" s="108">
        <f t="shared" si="457"/>
        <v>2</v>
      </c>
      <c r="BC123" s="108">
        <f t="shared" si="457"/>
        <v>2</v>
      </c>
      <c r="BD123" s="108">
        <f t="shared" si="457"/>
        <v>3</v>
      </c>
      <c r="BE123" s="108">
        <f t="shared" si="457"/>
        <v>4</v>
      </c>
      <c r="BF123" s="108">
        <f t="shared" si="457"/>
        <v>6</v>
      </c>
      <c r="BG123" s="108">
        <f t="shared" si="458"/>
        <v>8</v>
      </c>
      <c r="BH123" s="108">
        <f t="shared" si="458"/>
        <v>8</v>
      </c>
      <c r="BI123" s="108">
        <f t="shared" si="458"/>
        <v>9</v>
      </c>
      <c r="BJ123" s="108">
        <f t="shared" si="458"/>
        <v>22</v>
      </c>
      <c r="BK123" s="108">
        <f t="shared" si="458"/>
        <v>26</v>
      </c>
      <c r="BL123" s="255">
        <f t="shared" si="458"/>
        <v>23</v>
      </c>
      <c r="BM123" s="255">
        <f t="shared" si="458"/>
        <v>19</v>
      </c>
      <c r="BN123" s="255">
        <f t="shared" si="458"/>
        <v>17</v>
      </c>
      <c r="BO123" s="213">
        <f t="shared" si="458"/>
        <v>18</v>
      </c>
      <c r="BP123" s="213">
        <f t="shared" si="458"/>
        <v>15</v>
      </c>
      <c r="BQ123" s="213">
        <f t="shared" si="459"/>
        <v>13</v>
      </c>
      <c r="BR123" s="213">
        <f t="shared" si="459"/>
        <v>11</v>
      </c>
      <c r="BS123" s="213">
        <f t="shared" si="459"/>
        <v>8</v>
      </c>
      <c r="BT123" s="213">
        <f t="shared" si="459"/>
        <v>4</v>
      </c>
      <c r="BU123" s="213">
        <f t="shared" si="459"/>
        <v>3</v>
      </c>
      <c r="BV123" s="213">
        <f t="shared" si="459"/>
        <v>-14</v>
      </c>
      <c r="BW123" s="213">
        <f t="shared" si="459"/>
        <v>-12</v>
      </c>
      <c r="BX123" s="213">
        <f t="shared" si="459"/>
        <v>-10</v>
      </c>
      <c r="BY123" s="213">
        <f t="shared" si="459"/>
        <v>-11</v>
      </c>
      <c r="BZ123" s="213">
        <f t="shared" si="459"/>
        <v>-12</v>
      </c>
      <c r="CA123" s="213">
        <f t="shared" si="459"/>
        <v>-16</v>
      </c>
      <c r="CB123" s="213">
        <f t="shared" si="459"/>
        <v>-14</v>
      </c>
      <c r="CC123" s="213">
        <f t="shared" si="459"/>
        <v>-13</v>
      </c>
      <c r="CD123" s="213">
        <f t="shared" si="459"/>
        <v>-14</v>
      </c>
      <c r="CE123" s="349"/>
      <c r="CF123" s="64">
        <f>IF(ISERROR(GETPIVOTDATA("VALUE",'CSS WK pvt'!$I$2,"DT_FILE",CF$8,"CD_CO",CF$6,"TRIM_CAT",TRIM(B123),"TRIM_LINE",A121))=TRUE,0,GETPIVOTDATA("VALUE",'CSS WK pvt'!$I$2,"DT_FILE",CF$8,"CD_CO",CF$6,"TRIM_CAT",TRIM(B123),"TRIM_LINE",A121))</f>
        <v>9</v>
      </c>
    </row>
    <row r="124" spans="1:84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>
        <v>0</v>
      </c>
      <c r="AW124" s="64">
        <f t="shared" si="457"/>
        <v>0</v>
      </c>
      <c r="AX124" s="108">
        <f t="shared" si="457"/>
        <v>0</v>
      </c>
      <c r="AY124" s="108">
        <f t="shared" si="457"/>
        <v>0</v>
      </c>
      <c r="AZ124" s="108">
        <f t="shared" si="457"/>
        <v>0</v>
      </c>
      <c r="BA124" s="108">
        <f t="shared" si="457"/>
        <v>0</v>
      </c>
      <c r="BB124" s="108">
        <f t="shared" si="457"/>
        <v>0</v>
      </c>
      <c r="BC124" s="108">
        <f t="shared" si="457"/>
        <v>0</v>
      </c>
      <c r="BD124" s="108">
        <f t="shared" si="457"/>
        <v>0</v>
      </c>
      <c r="BE124" s="108">
        <f t="shared" si="457"/>
        <v>0</v>
      </c>
      <c r="BF124" s="108">
        <f t="shared" si="457"/>
        <v>0</v>
      </c>
      <c r="BG124" s="108">
        <f t="shared" si="458"/>
        <v>0</v>
      </c>
      <c r="BH124" s="108">
        <f t="shared" si="458"/>
        <v>0</v>
      </c>
      <c r="BI124" s="108">
        <f t="shared" si="458"/>
        <v>0</v>
      </c>
      <c r="BJ124" s="108">
        <f t="shared" si="458"/>
        <v>0</v>
      </c>
      <c r="BK124" s="108">
        <f t="shared" si="458"/>
        <v>0</v>
      </c>
      <c r="BL124" s="255">
        <f t="shared" si="458"/>
        <v>0</v>
      </c>
      <c r="BM124" s="255">
        <f t="shared" si="458"/>
        <v>0</v>
      </c>
      <c r="BN124" s="255">
        <f t="shared" si="458"/>
        <v>0</v>
      </c>
      <c r="BO124" s="213">
        <f t="shared" si="458"/>
        <v>0</v>
      </c>
      <c r="BP124" s="213">
        <f t="shared" si="458"/>
        <v>0</v>
      </c>
      <c r="BQ124" s="213">
        <f t="shared" si="459"/>
        <v>0</v>
      </c>
      <c r="BR124" s="213">
        <f t="shared" si="459"/>
        <v>0</v>
      </c>
      <c r="BS124" s="213">
        <f t="shared" si="459"/>
        <v>0</v>
      </c>
      <c r="BT124" s="213">
        <f t="shared" si="459"/>
        <v>0</v>
      </c>
      <c r="BU124" s="213">
        <f t="shared" si="459"/>
        <v>0</v>
      </c>
      <c r="BV124" s="213">
        <f t="shared" si="459"/>
        <v>0</v>
      </c>
      <c r="BW124" s="213">
        <f t="shared" si="459"/>
        <v>0</v>
      </c>
      <c r="BX124" s="213">
        <f t="shared" si="459"/>
        <v>0</v>
      </c>
      <c r="BY124" s="213">
        <f t="shared" si="459"/>
        <v>0</v>
      </c>
      <c r="BZ124" s="213">
        <f t="shared" si="459"/>
        <v>0</v>
      </c>
      <c r="CA124" s="213">
        <f t="shared" si="459"/>
        <v>0</v>
      </c>
      <c r="CB124" s="213">
        <f t="shared" si="459"/>
        <v>0</v>
      </c>
      <c r="CC124" s="213">
        <f t="shared" si="459"/>
        <v>0</v>
      </c>
      <c r="CD124" s="213">
        <f t="shared" si="459"/>
        <v>0</v>
      </c>
      <c r="CE124" s="349"/>
      <c r="CF124" s="64">
        <f>IF(ISERROR(GETPIVOTDATA("VALUE",'CSS WK pvt'!$I$2,"DT_FILE",CF$8,"CD_CO",CF$6,"TRIM_CAT",TRIM(B124),"TRIM_LINE",A121))=TRUE,0,GETPIVOTDATA("VALUE",'CSS WK pvt'!$I$2,"DT_FILE",CF$8,"CD_CO",CF$6,"TRIM_CAT",TRIM(B124),"TRIM_LINE",A121))</f>
        <v>0</v>
      </c>
    </row>
    <row r="125" spans="1:84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>
        <v>0</v>
      </c>
      <c r="AW125" s="64">
        <f t="shared" si="457"/>
        <v>0</v>
      </c>
      <c r="AX125" s="108">
        <f t="shared" si="457"/>
        <v>0</v>
      </c>
      <c r="AY125" s="108">
        <f t="shared" si="457"/>
        <v>0</v>
      </c>
      <c r="AZ125" s="108">
        <f t="shared" si="457"/>
        <v>0</v>
      </c>
      <c r="BA125" s="108">
        <f t="shared" si="457"/>
        <v>0</v>
      </c>
      <c r="BB125" s="108">
        <f t="shared" si="457"/>
        <v>0</v>
      </c>
      <c r="BC125" s="108">
        <f t="shared" si="457"/>
        <v>0</v>
      </c>
      <c r="BD125" s="108">
        <f t="shared" si="457"/>
        <v>0</v>
      </c>
      <c r="BE125" s="108">
        <f t="shared" si="457"/>
        <v>0</v>
      </c>
      <c r="BF125" s="108">
        <f t="shared" si="457"/>
        <v>0</v>
      </c>
      <c r="BG125" s="108">
        <f t="shared" si="458"/>
        <v>0</v>
      </c>
      <c r="BH125" s="108">
        <f t="shared" si="458"/>
        <v>0</v>
      </c>
      <c r="BI125" s="108">
        <f t="shared" si="458"/>
        <v>0</v>
      </c>
      <c r="BJ125" s="108">
        <f t="shared" si="458"/>
        <v>0</v>
      </c>
      <c r="BK125" s="108">
        <f t="shared" si="458"/>
        <v>0</v>
      </c>
      <c r="BL125" s="255">
        <f t="shared" si="458"/>
        <v>0</v>
      </c>
      <c r="BM125" s="255">
        <f t="shared" si="458"/>
        <v>0</v>
      </c>
      <c r="BN125" s="255">
        <f t="shared" si="458"/>
        <v>0</v>
      </c>
      <c r="BO125" s="213">
        <f t="shared" si="458"/>
        <v>0</v>
      </c>
      <c r="BP125" s="213">
        <f t="shared" si="458"/>
        <v>0</v>
      </c>
      <c r="BQ125" s="213">
        <f t="shared" si="459"/>
        <v>0</v>
      </c>
      <c r="BR125" s="213">
        <f t="shared" si="459"/>
        <v>0</v>
      </c>
      <c r="BS125" s="213">
        <f t="shared" si="459"/>
        <v>0</v>
      </c>
      <c r="BT125" s="213">
        <f t="shared" si="459"/>
        <v>0</v>
      </c>
      <c r="BU125" s="213">
        <f t="shared" si="459"/>
        <v>0</v>
      </c>
      <c r="BV125" s="213">
        <f t="shared" si="459"/>
        <v>0</v>
      </c>
      <c r="BW125" s="213">
        <f t="shared" si="459"/>
        <v>0</v>
      </c>
      <c r="BX125" s="213">
        <f t="shared" si="459"/>
        <v>0</v>
      </c>
      <c r="BY125" s="213">
        <f t="shared" si="459"/>
        <v>0</v>
      </c>
      <c r="BZ125" s="213">
        <f t="shared" si="459"/>
        <v>0</v>
      </c>
      <c r="CA125" s="213">
        <f t="shared" si="459"/>
        <v>0</v>
      </c>
      <c r="CB125" s="213">
        <f t="shared" si="459"/>
        <v>0</v>
      </c>
      <c r="CC125" s="213">
        <f t="shared" si="459"/>
        <v>0</v>
      </c>
      <c r="CD125" s="213">
        <f t="shared" si="459"/>
        <v>0</v>
      </c>
      <c r="CE125" s="349"/>
      <c r="CF125" s="64">
        <f>IF(ISERROR(GETPIVOTDATA("VALUE",'CSS WK pvt'!$I$2,"DT_FILE",CF$8,"CD_CO",CF$6,"TRIM_CAT",TRIM(B125),"TRIM_LINE",A121))=TRUE,0,GETPIVOTDATA("VALUE",'CSS WK pvt'!$I$2,"DT_FILE",CF$8,"CD_CO",CF$6,"TRIM_CAT",TRIM(B125),"TRIM_LINE",A121))</f>
        <v>0</v>
      </c>
    </row>
    <row r="126" spans="1:84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>
        <v>0</v>
      </c>
      <c r="AW126" s="64">
        <f t="shared" si="457"/>
        <v>0</v>
      </c>
      <c r="AX126" s="108">
        <f t="shared" si="457"/>
        <v>0</v>
      </c>
      <c r="AY126" s="108">
        <f t="shared" si="457"/>
        <v>0</v>
      </c>
      <c r="AZ126" s="108">
        <f t="shared" si="457"/>
        <v>0</v>
      </c>
      <c r="BA126" s="108">
        <f t="shared" si="457"/>
        <v>0</v>
      </c>
      <c r="BB126" s="108">
        <f t="shared" si="457"/>
        <v>0</v>
      </c>
      <c r="BC126" s="108">
        <f t="shared" si="457"/>
        <v>0</v>
      </c>
      <c r="BD126" s="108">
        <f t="shared" si="457"/>
        <v>0</v>
      </c>
      <c r="BE126" s="108">
        <f t="shared" si="457"/>
        <v>0</v>
      </c>
      <c r="BF126" s="108">
        <f t="shared" si="457"/>
        <v>0</v>
      </c>
      <c r="BG126" s="108">
        <f t="shared" si="458"/>
        <v>0</v>
      </c>
      <c r="BH126" s="108">
        <f t="shared" si="458"/>
        <v>0</v>
      </c>
      <c r="BI126" s="108">
        <f t="shared" si="458"/>
        <v>0</v>
      </c>
      <c r="BJ126" s="108">
        <f t="shared" si="458"/>
        <v>0</v>
      </c>
      <c r="BK126" s="108">
        <f t="shared" si="458"/>
        <v>0</v>
      </c>
      <c r="BL126" s="255">
        <f t="shared" si="458"/>
        <v>0</v>
      </c>
      <c r="BM126" s="255">
        <f t="shared" si="458"/>
        <v>0</v>
      </c>
      <c r="BN126" s="255">
        <f t="shared" si="458"/>
        <v>0</v>
      </c>
      <c r="BO126" s="213">
        <f t="shared" si="458"/>
        <v>0</v>
      </c>
      <c r="BP126" s="213">
        <f t="shared" si="458"/>
        <v>0</v>
      </c>
      <c r="BQ126" s="213">
        <f t="shared" si="459"/>
        <v>0</v>
      </c>
      <c r="BR126" s="213">
        <f t="shared" si="459"/>
        <v>0</v>
      </c>
      <c r="BS126" s="213">
        <f t="shared" si="459"/>
        <v>0</v>
      </c>
      <c r="BT126" s="213">
        <f t="shared" si="459"/>
        <v>0</v>
      </c>
      <c r="BU126" s="213">
        <f t="shared" si="459"/>
        <v>0</v>
      </c>
      <c r="BV126" s="213">
        <f t="shared" si="459"/>
        <v>0</v>
      </c>
      <c r="BW126" s="213">
        <f t="shared" si="459"/>
        <v>0</v>
      </c>
      <c r="BX126" s="213">
        <f t="shared" si="459"/>
        <v>0</v>
      </c>
      <c r="BY126" s="213">
        <f t="shared" si="459"/>
        <v>0</v>
      </c>
      <c r="BZ126" s="213">
        <f t="shared" si="459"/>
        <v>0</v>
      </c>
      <c r="CA126" s="213">
        <f t="shared" si="459"/>
        <v>0</v>
      </c>
      <c r="CB126" s="213">
        <f t="shared" si="459"/>
        <v>0</v>
      </c>
      <c r="CC126" s="213">
        <f t="shared" si="459"/>
        <v>0</v>
      </c>
      <c r="CD126" s="213">
        <f t="shared" si="459"/>
        <v>0</v>
      </c>
      <c r="CE126" s="349"/>
      <c r="CF126" s="64">
        <f>IF(ISERROR(GETPIVOTDATA("VALUE",'CSS WK pvt'!$I$2,"DT_FILE",CF$8,"CD_CO",CF$6,"TRIM_CAT",TRIM(B126),"TRIM_LINE",A121))=TRUE,0,GETPIVOTDATA("VALUE",'CSS WK pvt'!$I$2,"DT_FILE",CF$8,"CD_CO",CF$6,"TRIM_CAT",TRIM(B126),"TRIM_LINE",A121))</f>
        <v>0</v>
      </c>
    </row>
    <row r="127" spans="1:84" s="73" customFormat="1" x14ac:dyDescent="0.3">
      <c r="A127" s="148"/>
      <c r="B127" s="60" t="s">
        <v>42</v>
      </c>
      <c r="C127" s="122">
        <f t="shared" ref="C127:Q127" si="460">SUM(C122:C126)</f>
        <v>8</v>
      </c>
      <c r="D127" s="123">
        <f t="shared" si="460"/>
        <v>7</v>
      </c>
      <c r="E127" s="123">
        <f t="shared" si="460"/>
        <v>7</v>
      </c>
      <c r="F127" s="124">
        <f t="shared" si="460"/>
        <v>9</v>
      </c>
      <c r="G127" s="123">
        <f t="shared" si="460"/>
        <v>7</v>
      </c>
      <c r="H127" s="124">
        <f t="shared" si="460"/>
        <v>8</v>
      </c>
      <c r="I127" s="123">
        <f t="shared" si="460"/>
        <v>9</v>
      </c>
      <c r="J127" s="124">
        <f t="shared" si="460"/>
        <v>8</v>
      </c>
      <c r="K127" s="123">
        <f t="shared" si="460"/>
        <v>9</v>
      </c>
      <c r="L127" s="125">
        <f t="shared" si="460"/>
        <v>9</v>
      </c>
      <c r="M127" s="124">
        <f t="shared" si="460"/>
        <v>9</v>
      </c>
      <c r="N127" s="124">
        <f t="shared" si="460"/>
        <v>8</v>
      </c>
      <c r="O127" s="124">
        <f t="shared" si="460"/>
        <v>8</v>
      </c>
      <c r="P127" s="124">
        <f t="shared" si="460"/>
        <v>8</v>
      </c>
      <c r="Q127" s="124">
        <f t="shared" si="460"/>
        <v>5</v>
      </c>
      <c r="R127" s="124">
        <v>7</v>
      </c>
      <c r="S127" s="123">
        <v>8</v>
      </c>
      <c r="T127" s="124">
        <v>8</v>
      </c>
      <c r="U127" s="212">
        <v>9</v>
      </c>
      <c r="V127" s="212">
        <v>11</v>
      </c>
      <c r="W127" s="212">
        <f>SUM(W122+W123+W124+W125+W126)</f>
        <v>11</v>
      </c>
      <c r="X127" s="125">
        <f>SUM(X122+X123+X124+X125+X126)</f>
        <v>12</v>
      </c>
      <c r="Y127" s="212">
        <v>14</v>
      </c>
      <c r="Z127" s="212">
        <v>15</v>
      </c>
      <c r="AA127" s="212">
        <v>15</v>
      </c>
      <c r="AB127" s="212">
        <v>28</v>
      </c>
      <c r="AC127" s="212">
        <v>30</v>
      </c>
      <c r="AD127" s="212">
        <v>29</v>
      </c>
      <c r="AE127" s="212">
        <v>27</v>
      </c>
      <c r="AF127" s="212">
        <v>26</v>
      </c>
      <c r="AG127" s="212">
        <v>29</v>
      </c>
      <c r="AH127" s="212">
        <v>27</v>
      </c>
      <c r="AI127" s="212">
        <v>27</v>
      </c>
      <c r="AJ127" s="125">
        <v>28</v>
      </c>
      <c r="AK127" s="212">
        <v>26</v>
      </c>
      <c r="AL127" s="212">
        <v>25</v>
      </c>
      <c r="AM127" s="212">
        <v>22</v>
      </c>
      <c r="AN127" s="212">
        <v>18</v>
      </c>
      <c r="AO127" s="212">
        <v>23</v>
      </c>
      <c r="AP127" s="212">
        <v>20</v>
      </c>
      <c r="AQ127" s="85">
        <v>20</v>
      </c>
      <c r="AR127" s="212">
        <v>20</v>
      </c>
      <c r="AS127" s="212">
        <v>16</v>
      </c>
      <c r="AT127" s="212">
        <v>16</v>
      </c>
      <c r="AU127" s="212">
        <v>17</v>
      </c>
      <c r="AV127" s="125">
        <v>16</v>
      </c>
      <c r="AW127" s="124">
        <f t="shared" ref="AW127:BA127" si="461">SUM(AW122:AW126)</f>
        <v>0</v>
      </c>
      <c r="AX127" s="126">
        <f t="shared" si="461"/>
        <v>1</v>
      </c>
      <c r="AY127" s="126">
        <f t="shared" si="461"/>
        <v>-2</v>
      </c>
      <c r="AZ127" s="126">
        <f t="shared" si="461"/>
        <v>-2</v>
      </c>
      <c r="BA127" s="126">
        <f t="shared" si="461"/>
        <v>1</v>
      </c>
      <c r="BB127" s="126">
        <f t="shared" ref="BB127:BJ127" si="462">SUM(BB122:BB126)</f>
        <v>0</v>
      </c>
      <c r="BC127" s="126">
        <f t="shared" si="462"/>
        <v>0</v>
      </c>
      <c r="BD127" s="126">
        <f t="shared" si="462"/>
        <v>3</v>
      </c>
      <c r="BE127" s="126">
        <f t="shared" si="462"/>
        <v>2</v>
      </c>
      <c r="BF127" s="126">
        <f t="shared" si="462"/>
        <v>3</v>
      </c>
      <c r="BG127" s="126">
        <f t="shared" si="462"/>
        <v>5</v>
      </c>
      <c r="BH127" s="126">
        <f t="shared" si="462"/>
        <v>7</v>
      </c>
      <c r="BI127" s="126">
        <f t="shared" si="462"/>
        <v>7</v>
      </c>
      <c r="BJ127" s="126">
        <f t="shared" si="462"/>
        <v>20</v>
      </c>
      <c r="BK127" s="126">
        <f t="shared" ref="BK127:BL127" si="463">SUM(BK122:BK126)</f>
        <v>25</v>
      </c>
      <c r="BL127" s="256">
        <f t="shared" si="463"/>
        <v>22</v>
      </c>
      <c r="BM127" s="256">
        <f t="shared" ref="BM127" si="464">SUM(BM122:BM126)</f>
        <v>19</v>
      </c>
      <c r="BN127" s="256">
        <f t="shared" ref="BN127:BO127" si="465">SUM(BN122:BN126)</f>
        <v>18</v>
      </c>
      <c r="BO127" s="214">
        <f t="shared" si="465"/>
        <v>20</v>
      </c>
      <c r="BP127" s="214">
        <f t="shared" ref="BP127:BQ127" si="466">SUM(BP122:BP126)</f>
        <v>16</v>
      </c>
      <c r="BQ127" s="214">
        <f t="shared" si="466"/>
        <v>16</v>
      </c>
      <c r="BR127" s="214">
        <f t="shared" ref="BR127:BS127" si="467">SUM(BR122:BR126)</f>
        <v>16</v>
      </c>
      <c r="BS127" s="214">
        <f t="shared" si="467"/>
        <v>12</v>
      </c>
      <c r="BT127" s="214">
        <f t="shared" ref="BT127" si="468">SUM(BT122:BT126)</f>
        <v>10</v>
      </c>
      <c r="BU127" s="214">
        <f t="shared" ref="BU127" si="469">SUM(BU122:BU126)</f>
        <v>7</v>
      </c>
      <c r="BV127" s="214">
        <f t="shared" ref="BV127" si="470">SUM(BV122:BV126)</f>
        <v>-10</v>
      </c>
      <c r="BW127" s="214">
        <f t="shared" ref="BW127" si="471">SUM(BW122:BW126)</f>
        <v>-7</v>
      </c>
      <c r="BX127" s="214">
        <f t="shared" ref="BX127" si="472">SUM(BX122:BX126)</f>
        <v>-9</v>
      </c>
      <c r="BY127" s="214">
        <f t="shared" ref="BY127" si="473">SUM(BY122:BY126)</f>
        <v>-7</v>
      </c>
      <c r="BZ127" s="214">
        <f t="shared" ref="BZ127" si="474">SUM(BZ122:BZ126)</f>
        <v>-6</v>
      </c>
      <c r="CA127" s="214">
        <f t="shared" ref="CA127" si="475">SUM(CA122:CA126)</f>
        <v>-13</v>
      </c>
      <c r="CB127" s="214">
        <f t="shared" ref="CB127:CD127" si="476">SUM(CB122:CB126)</f>
        <v>-11</v>
      </c>
      <c r="CC127" s="214">
        <f t="shared" ref="CC127:CD127" si="477">SUM(CC122:CC126)</f>
        <v>-10</v>
      </c>
      <c r="CD127" s="214">
        <f t="shared" si="477"/>
        <v>-12</v>
      </c>
      <c r="CE127" s="350"/>
      <c r="CF127" s="85">
        <f>SUM(CF122:CF126)</f>
        <v>16</v>
      </c>
    </row>
    <row r="128" spans="1:84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72"/>
      <c r="BP128" s="272"/>
      <c r="BQ128" s="272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272"/>
      <c r="CE128" s="349"/>
      <c r="CF128" s="90"/>
    </row>
    <row r="129" spans="1:84" s="59" customFormat="1" x14ac:dyDescent="0.3">
      <c r="A129" s="147"/>
      <c r="B129" s="60" t="s">
        <v>37</v>
      </c>
      <c r="C129" s="112"/>
      <c r="D129" s="66">
        <v>1</v>
      </c>
      <c r="E129" s="66">
        <v>1</v>
      </c>
      <c r="F129" s="66">
        <v>4</v>
      </c>
      <c r="G129" s="66"/>
      <c r="H129" s="109">
        <v>6</v>
      </c>
      <c r="I129" s="66">
        <v>6</v>
      </c>
      <c r="J129" s="109">
        <v>1</v>
      </c>
      <c r="K129" s="66"/>
      <c r="L129" s="110"/>
      <c r="M129" s="109"/>
      <c r="N129" s="109"/>
      <c r="O129" s="66"/>
      <c r="P129" s="109"/>
      <c r="Q129" s="66"/>
      <c r="R129" s="109">
        <v>0</v>
      </c>
      <c r="S129" s="66">
        <v>0</v>
      </c>
      <c r="T129" s="109">
        <v>0</v>
      </c>
      <c r="U129" s="213">
        <v>0</v>
      </c>
      <c r="V129" s="213">
        <v>0</v>
      </c>
      <c r="W129" s="213">
        <v>0</v>
      </c>
      <c r="X129" s="110">
        <v>0</v>
      </c>
      <c r="Y129" s="213">
        <v>0</v>
      </c>
      <c r="Z129" s="213">
        <v>0</v>
      </c>
      <c r="AA129" s="213">
        <v>0</v>
      </c>
      <c r="AB129" s="213">
        <v>0</v>
      </c>
      <c r="AC129" s="213">
        <v>0</v>
      </c>
      <c r="AD129" s="213">
        <v>0</v>
      </c>
      <c r="AE129" s="213">
        <v>0</v>
      </c>
      <c r="AF129" s="213">
        <v>10</v>
      </c>
      <c r="AG129" s="213">
        <v>8</v>
      </c>
      <c r="AH129" s="213">
        <v>3</v>
      </c>
      <c r="AI129" s="213">
        <v>3</v>
      </c>
      <c r="AJ129" s="110">
        <v>3</v>
      </c>
      <c r="AK129" s="213">
        <v>0</v>
      </c>
      <c r="AL129" s="213">
        <v>0</v>
      </c>
      <c r="AM129" s="213">
        <v>0</v>
      </c>
      <c r="AN129" s="213">
        <v>9</v>
      </c>
      <c r="AO129" s="213">
        <v>2</v>
      </c>
      <c r="AP129" s="213">
        <v>8</v>
      </c>
      <c r="AQ129" s="64">
        <v>4</v>
      </c>
      <c r="AR129" s="213">
        <v>0</v>
      </c>
      <c r="AS129" s="213">
        <v>0</v>
      </c>
      <c r="AT129" s="213">
        <v>0</v>
      </c>
      <c r="AU129" s="213">
        <v>0</v>
      </c>
      <c r="AV129" s="110">
        <v>0</v>
      </c>
      <c r="AW129" s="112">
        <f t="shared" ref="AW129:BF133" si="478">O129-C129</f>
        <v>0</v>
      </c>
      <c r="AX129" s="109">
        <f t="shared" si="478"/>
        <v>-1</v>
      </c>
      <c r="AY129" s="109">
        <f t="shared" si="478"/>
        <v>-1</v>
      </c>
      <c r="AZ129" s="109">
        <f t="shared" si="478"/>
        <v>-4</v>
      </c>
      <c r="BA129" s="109">
        <f t="shared" si="478"/>
        <v>0</v>
      </c>
      <c r="BB129" s="109">
        <f t="shared" si="478"/>
        <v>-6</v>
      </c>
      <c r="BC129" s="109">
        <f t="shared" si="478"/>
        <v>-6</v>
      </c>
      <c r="BD129" s="109">
        <f t="shared" si="478"/>
        <v>-1</v>
      </c>
      <c r="BE129" s="109">
        <f t="shared" si="478"/>
        <v>0</v>
      </c>
      <c r="BF129" s="109">
        <f t="shared" si="478"/>
        <v>0</v>
      </c>
      <c r="BG129" s="109">
        <f t="shared" ref="BG129:BP133" si="479">Y129-M129</f>
        <v>0</v>
      </c>
      <c r="BH129" s="109">
        <f t="shared" si="479"/>
        <v>0</v>
      </c>
      <c r="BI129" s="109">
        <f t="shared" si="479"/>
        <v>0</v>
      </c>
      <c r="BJ129" s="109">
        <f t="shared" si="479"/>
        <v>0</v>
      </c>
      <c r="BK129" s="109">
        <f t="shared" si="479"/>
        <v>0</v>
      </c>
      <c r="BL129" s="213">
        <f t="shared" si="479"/>
        <v>0</v>
      </c>
      <c r="BM129" s="213">
        <f t="shared" si="479"/>
        <v>0</v>
      </c>
      <c r="BN129" s="213">
        <f t="shared" si="479"/>
        <v>10</v>
      </c>
      <c r="BO129" s="213">
        <f t="shared" si="479"/>
        <v>8</v>
      </c>
      <c r="BP129" s="213">
        <f t="shared" si="479"/>
        <v>3</v>
      </c>
      <c r="BQ129" s="213">
        <f t="shared" ref="BQ129:CD133" si="480">AI129-W129</f>
        <v>3</v>
      </c>
      <c r="BR129" s="213">
        <f t="shared" si="480"/>
        <v>3</v>
      </c>
      <c r="BS129" s="213">
        <f t="shared" si="480"/>
        <v>0</v>
      </c>
      <c r="BT129" s="213">
        <f t="shared" si="480"/>
        <v>0</v>
      </c>
      <c r="BU129" s="213">
        <f t="shared" si="480"/>
        <v>0</v>
      </c>
      <c r="BV129" s="213">
        <f t="shared" si="480"/>
        <v>9</v>
      </c>
      <c r="BW129" s="213">
        <f t="shared" si="480"/>
        <v>2</v>
      </c>
      <c r="BX129" s="213">
        <f t="shared" si="480"/>
        <v>8</v>
      </c>
      <c r="BY129" s="213">
        <f t="shared" si="480"/>
        <v>4</v>
      </c>
      <c r="BZ129" s="213">
        <f t="shared" si="480"/>
        <v>-10</v>
      </c>
      <c r="CA129" s="213">
        <f t="shared" si="480"/>
        <v>-8</v>
      </c>
      <c r="CB129" s="213">
        <f t="shared" si="480"/>
        <v>-3</v>
      </c>
      <c r="CC129" s="213">
        <f t="shared" si="480"/>
        <v>-3</v>
      </c>
      <c r="CD129" s="213">
        <f t="shared" si="480"/>
        <v>-3</v>
      </c>
      <c r="CE129" s="349"/>
      <c r="CF129" s="64">
        <f>IF(ISERROR(GETPIVOTDATA("VALUE",'CSS WK pvt'!$I$2,"DT_FILE",CF$8,"CD_CO",CF$6,"TRIM_CAT",TRIM(B129),"TRIM_LINE",A128))=TRUE,0,GETPIVOTDATA("VALUE",'CSS WK pvt'!$I$2,"DT_FILE",CF$8,"CD_CO",CF$6,"TRIM_CAT",TRIM(B129),"TRIM_LINE",A128))</f>
        <v>0</v>
      </c>
    </row>
    <row r="130" spans="1:84" s="59" customFormat="1" x14ac:dyDescent="0.3">
      <c r="A130" s="147"/>
      <c r="B130" s="60" t="s">
        <v>38</v>
      </c>
      <c r="C130" s="112"/>
      <c r="D130" s="66"/>
      <c r="E130" s="66"/>
      <c r="F130" s="66"/>
      <c r="G130" s="66"/>
      <c r="H130" s="109"/>
      <c r="I130" s="66"/>
      <c r="J130" s="109"/>
      <c r="K130" s="66"/>
      <c r="L130" s="110"/>
      <c r="M130" s="109"/>
      <c r="N130" s="109"/>
      <c r="O130" s="66"/>
      <c r="P130" s="109"/>
      <c r="Q130" s="66"/>
      <c r="R130" s="109">
        <v>0</v>
      </c>
      <c r="S130" s="66">
        <v>0</v>
      </c>
      <c r="T130" s="109">
        <v>0</v>
      </c>
      <c r="U130" s="213">
        <v>0</v>
      </c>
      <c r="V130" s="213">
        <v>0</v>
      </c>
      <c r="W130" s="213">
        <v>0</v>
      </c>
      <c r="X130" s="110">
        <v>0</v>
      </c>
      <c r="Y130" s="213">
        <v>0</v>
      </c>
      <c r="Z130" s="213">
        <v>0</v>
      </c>
      <c r="AA130" s="213">
        <v>0</v>
      </c>
      <c r="AB130" s="213">
        <v>0</v>
      </c>
      <c r="AC130" s="213">
        <v>0</v>
      </c>
      <c r="AD130" s="213">
        <v>0</v>
      </c>
      <c r="AE130" s="213">
        <v>0</v>
      </c>
      <c r="AF130" s="213">
        <v>1</v>
      </c>
      <c r="AG130" s="213">
        <v>2</v>
      </c>
      <c r="AH130" s="213">
        <v>0</v>
      </c>
      <c r="AI130" s="213">
        <v>0</v>
      </c>
      <c r="AJ130" s="110">
        <v>0</v>
      </c>
      <c r="AK130" s="213">
        <v>0</v>
      </c>
      <c r="AL130" s="213">
        <v>0</v>
      </c>
      <c r="AM130" s="213">
        <v>0</v>
      </c>
      <c r="AN130" s="213">
        <v>0</v>
      </c>
      <c r="AO130" s="213">
        <v>1</v>
      </c>
      <c r="AP130" s="213">
        <v>0</v>
      </c>
      <c r="AQ130" s="64">
        <v>0</v>
      </c>
      <c r="AR130" s="213">
        <v>0</v>
      </c>
      <c r="AS130" s="213">
        <v>0</v>
      </c>
      <c r="AT130" s="213">
        <v>0</v>
      </c>
      <c r="AU130" s="213">
        <v>0</v>
      </c>
      <c r="AV130" s="110">
        <v>0</v>
      </c>
      <c r="AW130" s="112">
        <f t="shared" si="478"/>
        <v>0</v>
      </c>
      <c r="AX130" s="109">
        <f t="shared" si="478"/>
        <v>0</v>
      </c>
      <c r="AY130" s="109">
        <f t="shared" si="478"/>
        <v>0</v>
      </c>
      <c r="AZ130" s="109">
        <f t="shared" si="478"/>
        <v>0</v>
      </c>
      <c r="BA130" s="109">
        <f t="shared" si="478"/>
        <v>0</v>
      </c>
      <c r="BB130" s="109">
        <f t="shared" si="478"/>
        <v>0</v>
      </c>
      <c r="BC130" s="109">
        <f t="shared" si="478"/>
        <v>0</v>
      </c>
      <c r="BD130" s="109">
        <f t="shared" si="478"/>
        <v>0</v>
      </c>
      <c r="BE130" s="109">
        <f t="shared" si="478"/>
        <v>0</v>
      </c>
      <c r="BF130" s="109">
        <f t="shared" si="478"/>
        <v>0</v>
      </c>
      <c r="BG130" s="109">
        <f t="shared" si="479"/>
        <v>0</v>
      </c>
      <c r="BH130" s="109">
        <f t="shared" si="479"/>
        <v>0</v>
      </c>
      <c r="BI130" s="109">
        <f t="shared" si="479"/>
        <v>0</v>
      </c>
      <c r="BJ130" s="109">
        <f t="shared" si="479"/>
        <v>0</v>
      </c>
      <c r="BK130" s="109">
        <f t="shared" si="479"/>
        <v>0</v>
      </c>
      <c r="BL130" s="213">
        <f t="shared" si="479"/>
        <v>0</v>
      </c>
      <c r="BM130" s="213">
        <f t="shared" si="479"/>
        <v>0</v>
      </c>
      <c r="BN130" s="213">
        <f t="shared" si="479"/>
        <v>1</v>
      </c>
      <c r="BO130" s="213">
        <f t="shared" si="479"/>
        <v>2</v>
      </c>
      <c r="BP130" s="213">
        <f t="shared" si="479"/>
        <v>0</v>
      </c>
      <c r="BQ130" s="213">
        <f t="shared" si="480"/>
        <v>0</v>
      </c>
      <c r="BR130" s="213">
        <f t="shared" si="480"/>
        <v>0</v>
      </c>
      <c r="BS130" s="213">
        <f t="shared" si="480"/>
        <v>0</v>
      </c>
      <c r="BT130" s="213">
        <f t="shared" si="480"/>
        <v>0</v>
      </c>
      <c r="BU130" s="213">
        <f t="shared" si="480"/>
        <v>0</v>
      </c>
      <c r="BV130" s="213">
        <f t="shared" si="480"/>
        <v>0</v>
      </c>
      <c r="BW130" s="213">
        <f t="shared" si="480"/>
        <v>1</v>
      </c>
      <c r="BX130" s="213">
        <f t="shared" si="480"/>
        <v>0</v>
      </c>
      <c r="BY130" s="213">
        <f t="shared" si="480"/>
        <v>0</v>
      </c>
      <c r="BZ130" s="213">
        <f t="shared" si="480"/>
        <v>-1</v>
      </c>
      <c r="CA130" s="213">
        <f t="shared" si="480"/>
        <v>-2</v>
      </c>
      <c r="CB130" s="213">
        <f t="shared" si="480"/>
        <v>0</v>
      </c>
      <c r="CC130" s="213">
        <f t="shared" si="480"/>
        <v>0</v>
      </c>
      <c r="CD130" s="213">
        <f t="shared" si="480"/>
        <v>0</v>
      </c>
      <c r="CE130" s="349"/>
      <c r="CF130" s="64">
        <f>IF(ISERROR(GETPIVOTDATA("VALUE",'CSS WK pvt'!$I$2,"DT_FILE",CF$8,"CD_CO",CF$6,"TRIM_CAT",TRIM(B130),"TRIM_LINE",A128))=TRUE,0,GETPIVOTDATA("VALUE",'CSS WK pvt'!$I$2,"DT_FILE",CF$8,"CD_CO",CF$6,"TRIM_CAT",TRIM(B130),"TRIM_LINE",A128))</f>
        <v>0</v>
      </c>
    </row>
    <row r="131" spans="1:84" s="59" customFormat="1" x14ac:dyDescent="0.3">
      <c r="A131" s="147"/>
      <c r="B131" s="60" t="s">
        <v>39</v>
      </c>
      <c r="C131" s="112">
        <v>2</v>
      </c>
      <c r="D131" s="66"/>
      <c r="E131" s="66"/>
      <c r="F131" s="66">
        <v>1</v>
      </c>
      <c r="G131" s="66"/>
      <c r="H131" s="109"/>
      <c r="I131" s="66">
        <v>2</v>
      </c>
      <c r="J131" s="109"/>
      <c r="K131" s="66"/>
      <c r="L131" s="110"/>
      <c r="M131" s="109">
        <v>1</v>
      </c>
      <c r="N131" s="109">
        <v>2</v>
      </c>
      <c r="O131" s="66">
        <v>1</v>
      </c>
      <c r="P131" s="109"/>
      <c r="Q131" s="66"/>
      <c r="R131" s="109">
        <v>0</v>
      </c>
      <c r="S131" s="66">
        <v>0</v>
      </c>
      <c r="T131" s="109">
        <v>0</v>
      </c>
      <c r="U131" s="213">
        <v>0</v>
      </c>
      <c r="V131" s="213">
        <v>0</v>
      </c>
      <c r="W131" s="213">
        <v>0</v>
      </c>
      <c r="X131" s="110">
        <v>0</v>
      </c>
      <c r="Y131" s="213">
        <v>0</v>
      </c>
      <c r="Z131" s="213">
        <v>0</v>
      </c>
      <c r="AA131" s="213">
        <v>0</v>
      </c>
      <c r="AB131" s="213">
        <v>1</v>
      </c>
      <c r="AC131" s="213">
        <v>1</v>
      </c>
      <c r="AD131" s="213">
        <v>1</v>
      </c>
      <c r="AE131" s="213">
        <v>0</v>
      </c>
      <c r="AF131" s="213">
        <v>1</v>
      </c>
      <c r="AG131" s="213">
        <v>0</v>
      </c>
      <c r="AH131" s="213">
        <v>1</v>
      </c>
      <c r="AI131" s="213">
        <v>1</v>
      </c>
      <c r="AJ131" s="110">
        <v>1</v>
      </c>
      <c r="AK131" s="213">
        <v>0</v>
      </c>
      <c r="AL131" s="213">
        <v>0</v>
      </c>
      <c r="AM131" s="213">
        <v>4</v>
      </c>
      <c r="AN131" s="213">
        <v>2</v>
      </c>
      <c r="AO131" s="213">
        <v>0</v>
      </c>
      <c r="AP131" s="213">
        <v>1</v>
      </c>
      <c r="AQ131" s="64">
        <v>0</v>
      </c>
      <c r="AR131" s="213">
        <v>0</v>
      </c>
      <c r="AS131" s="213">
        <v>0</v>
      </c>
      <c r="AT131" s="213">
        <v>0</v>
      </c>
      <c r="AU131" s="213">
        <v>0</v>
      </c>
      <c r="AV131" s="110">
        <v>2</v>
      </c>
      <c r="AW131" s="112">
        <f t="shared" si="478"/>
        <v>-1</v>
      </c>
      <c r="AX131" s="109">
        <f t="shared" si="478"/>
        <v>0</v>
      </c>
      <c r="AY131" s="109">
        <f t="shared" si="478"/>
        <v>0</v>
      </c>
      <c r="AZ131" s="109">
        <f t="shared" si="478"/>
        <v>-1</v>
      </c>
      <c r="BA131" s="109">
        <f t="shared" si="478"/>
        <v>0</v>
      </c>
      <c r="BB131" s="109">
        <f t="shared" si="478"/>
        <v>0</v>
      </c>
      <c r="BC131" s="109">
        <f t="shared" si="478"/>
        <v>-2</v>
      </c>
      <c r="BD131" s="109">
        <f t="shared" si="478"/>
        <v>0</v>
      </c>
      <c r="BE131" s="109">
        <f t="shared" si="478"/>
        <v>0</v>
      </c>
      <c r="BF131" s="109">
        <f t="shared" si="478"/>
        <v>0</v>
      </c>
      <c r="BG131" s="109">
        <f t="shared" si="479"/>
        <v>-1</v>
      </c>
      <c r="BH131" s="109">
        <f t="shared" si="479"/>
        <v>-2</v>
      </c>
      <c r="BI131" s="109">
        <f t="shared" si="479"/>
        <v>-1</v>
      </c>
      <c r="BJ131" s="109">
        <f t="shared" si="479"/>
        <v>1</v>
      </c>
      <c r="BK131" s="109">
        <f t="shared" si="479"/>
        <v>1</v>
      </c>
      <c r="BL131" s="213">
        <f t="shared" si="479"/>
        <v>1</v>
      </c>
      <c r="BM131" s="213">
        <f t="shared" si="479"/>
        <v>0</v>
      </c>
      <c r="BN131" s="213">
        <f t="shared" si="479"/>
        <v>1</v>
      </c>
      <c r="BO131" s="213">
        <f t="shared" si="479"/>
        <v>0</v>
      </c>
      <c r="BP131" s="213">
        <f t="shared" si="479"/>
        <v>1</v>
      </c>
      <c r="BQ131" s="213">
        <f t="shared" si="480"/>
        <v>1</v>
      </c>
      <c r="BR131" s="213">
        <f t="shared" si="480"/>
        <v>1</v>
      </c>
      <c r="BS131" s="213">
        <f t="shared" si="480"/>
        <v>0</v>
      </c>
      <c r="BT131" s="213">
        <f t="shared" si="480"/>
        <v>0</v>
      </c>
      <c r="BU131" s="213">
        <f t="shared" si="480"/>
        <v>4</v>
      </c>
      <c r="BV131" s="213">
        <f t="shared" si="480"/>
        <v>1</v>
      </c>
      <c r="BW131" s="213">
        <f t="shared" si="480"/>
        <v>-1</v>
      </c>
      <c r="BX131" s="213">
        <f t="shared" si="480"/>
        <v>0</v>
      </c>
      <c r="BY131" s="213">
        <f t="shared" si="480"/>
        <v>0</v>
      </c>
      <c r="BZ131" s="213">
        <f t="shared" si="480"/>
        <v>-1</v>
      </c>
      <c r="CA131" s="213">
        <f t="shared" si="480"/>
        <v>0</v>
      </c>
      <c r="CB131" s="213">
        <f t="shared" si="480"/>
        <v>-1</v>
      </c>
      <c r="CC131" s="213">
        <f t="shared" si="480"/>
        <v>-1</v>
      </c>
      <c r="CD131" s="213">
        <f t="shared" si="480"/>
        <v>1</v>
      </c>
      <c r="CE131" s="349"/>
      <c r="CF131" s="64">
        <f>IF(ISERROR(GETPIVOTDATA("VALUE",'CSS WK pvt'!$I$2,"DT_FILE",CF$8,"CD_CO",CF$6,"TRIM_CAT",TRIM(B131),"TRIM_LINE",A128))=TRUE,0,GETPIVOTDATA("VALUE",'CSS WK pvt'!$I$2,"DT_FILE",CF$8,"CD_CO",CF$6,"TRIM_CAT",TRIM(B131),"TRIM_LINE",A128))</f>
        <v>2</v>
      </c>
    </row>
    <row r="132" spans="1:84" s="59" customFormat="1" x14ac:dyDescent="0.3">
      <c r="A132" s="147"/>
      <c r="B132" s="60" t="s">
        <v>40</v>
      </c>
      <c r="C132" s="112"/>
      <c r="D132" s="66"/>
      <c r="E132" s="66"/>
      <c r="F132" s="66"/>
      <c r="G132" s="66"/>
      <c r="H132" s="109"/>
      <c r="I132" s="66"/>
      <c r="J132" s="109"/>
      <c r="K132" s="66"/>
      <c r="L132" s="110"/>
      <c r="M132" s="109"/>
      <c r="N132" s="109"/>
      <c r="O132" s="66"/>
      <c r="P132" s="109"/>
      <c r="Q132" s="66"/>
      <c r="R132" s="109">
        <v>0</v>
      </c>
      <c r="S132" s="66">
        <v>0</v>
      </c>
      <c r="T132" s="109">
        <v>0</v>
      </c>
      <c r="U132" s="213">
        <v>0</v>
      </c>
      <c r="V132" s="213">
        <v>0</v>
      </c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0</v>
      </c>
      <c r="AH132" s="213">
        <v>0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0</v>
      </c>
      <c r="AP132" s="213">
        <v>0</v>
      </c>
      <c r="AQ132" s="64">
        <v>0</v>
      </c>
      <c r="AR132" s="213">
        <v>0</v>
      </c>
      <c r="AS132" s="213">
        <v>0</v>
      </c>
      <c r="AT132" s="213">
        <v>0</v>
      </c>
      <c r="AU132" s="213">
        <v>0</v>
      </c>
      <c r="AV132" s="110">
        <v>0</v>
      </c>
      <c r="AW132" s="112">
        <f t="shared" si="478"/>
        <v>0</v>
      </c>
      <c r="AX132" s="109">
        <f t="shared" si="478"/>
        <v>0</v>
      </c>
      <c r="AY132" s="109">
        <f t="shared" si="478"/>
        <v>0</v>
      </c>
      <c r="AZ132" s="109">
        <f t="shared" si="478"/>
        <v>0</v>
      </c>
      <c r="BA132" s="109">
        <f t="shared" si="478"/>
        <v>0</v>
      </c>
      <c r="BB132" s="109">
        <f t="shared" si="478"/>
        <v>0</v>
      </c>
      <c r="BC132" s="109">
        <f t="shared" si="478"/>
        <v>0</v>
      </c>
      <c r="BD132" s="109">
        <f t="shared" si="478"/>
        <v>0</v>
      </c>
      <c r="BE132" s="109">
        <f t="shared" si="478"/>
        <v>0</v>
      </c>
      <c r="BF132" s="109">
        <f t="shared" si="478"/>
        <v>0</v>
      </c>
      <c r="BG132" s="109">
        <f t="shared" si="479"/>
        <v>0</v>
      </c>
      <c r="BH132" s="109">
        <f t="shared" si="479"/>
        <v>0</v>
      </c>
      <c r="BI132" s="109">
        <f t="shared" si="479"/>
        <v>0</v>
      </c>
      <c r="BJ132" s="109">
        <f t="shared" si="479"/>
        <v>0</v>
      </c>
      <c r="BK132" s="109">
        <f t="shared" si="479"/>
        <v>0</v>
      </c>
      <c r="BL132" s="213">
        <f t="shared" si="479"/>
        <v>0</v>
      </c>
      <c r="BM132" s="213">
        <f t="shared" si="479"/>
        <v>0</v>
      </c>
      <c r="BN132" s="213">
        <f t="shared" si="479"/>
        <v>0</v>
      </c>
      <c r="BO132" s="213">
        <f t="shared" si="479"/>
        <v>0</v>
      </c>
      <c r="BP132" s="213">
        <f t="shared" si="479"/>
        <v>0</v>
      </c>
      <c r="BQ132" s="213">
        <f t="shared" si="480"/>
        <v>0</v>
      </c>
      <c r="BR132" s="213">
        <f t="shared" si="480"/>
        <v>0</v>
      </c>
      <c r="BS132" s="213">
        <f t="shared" si="480"/>
        <v>0</v>
      </c>
      <c r="BT132" s="213">
        <f t="shared" si="480"/>
        <v>0</v>
      </c>
      <c r="BU132" s="213">
        <f t="shared" si="480"/>
        <v>0</v>
      </c>
      <c r="BV132" s="213">
        <f t="shared" si="480"/>
        <v>0</v>
      </c>
      <c r="BW132" s="213">
        <f t="shared" si="480"/>
        <v>0</v>
      </c>
      <c r="BX132" s="213">
        <f t="shared" si="480"/>
        <v>0</v>
      </c>
      <c r="BY132" s="213">
        <f t="shared" si="480"/>
        <v>0</v>
      </c>
      <c r="BZ132" s="213">
        <f t="shared" si="480"/>
        <v>0</v>
      </c>
      <c r="CA132" s="213">
        <f t="shared" si="480"/>
        <v>0</v>
      </c>
      <c r="CB132" s="213">
        <f t="shared" si="480"/>
        <v>0</v>
      </c>
      <c r="CC132" s="213">
        <f t="shared" si="480"/>
        <v>0</v>
      </c>
      <c r="CD132" s="213">
        <f t="shared" si="480"/>
        <v>0</v>
      </c>
      <c r="CE132" s="349"/>
      <c r="CF132" s="64">
        <f>IF(ISERROR(GETPIVOTDATA("VALUE",'CSS WK pvt'!$I$2,"DT_FILE",CF$8,"CD_CO",CF$6,"TRIM_CAT",TRIM(B132),"TRIM_LINE",A128))=TRUE,0,GETPIVOTDATA("VALUE",'CSS WK pvt'!$I$2,"DT_FILE",CF$8,"CD_CO",CF$6,"TRIM_CAT",TRIM(B132),"TRIM_LINE",A128))</f>
        <v>0</v>
      </c>
    </row>
    <row r="133" spans="1:84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>
        <v>0</v>
      </c>
      <c r="S133" s="66">
        <v>0</v>
      </c>
      <c r="T133" s="109">
        <v>0</v>
      </c>
      <c r="U133" s="213">
        <v>0</v>
      </c>
      <c r="V133" s="213">
        <v>0</v>
      </c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>
        <v>0</v>
      </c>
      <c r="AV133" s="110">
        <v>0</v>
      </c>
      <c r="AW133" s="112">
        <f t="shared" si="478"/>
        <v>0</v>
      </c>
      <c r="AX133" s="109">
        <f t="shared" si="478"/>
        <v>0</v>
      </c>
      <c r="AY133" s="109">
        <f t="shared" si="478"/>
        <v>0</v>
      </c>
      <c r="AZ133" s="109">
        <f t="shared" si="478"/>
        <v>0</v>
      </c>
      <c r="BA133" s="109">
        <f t="shared" si="478"/>
        <v>0</v>
      </c>
      <c r="BB133" s="109">
        <f t="shared" si="478"/>
        <v>0</v>
      </c>
      <c r="BC133" s="109">
        <f t="shared" si="478"/>
        <v>0</v>
      </c>
      <c r="BD133" s="109">
        <f t="shared" si="478"/>
        <v>0</v>
      </c>
      <c r="BE133" s="109">
        <f t="shared" si="478"/>
        <v>0</v>
      </c>
      <c r="BF133" s="109">
        <f t="shared" si="478"/>
        <v>0</v>
      </c>
      <c r="BG133" s="109">
        <f t="shared" si="479"/>
        <v>0</v>
      </c>
      <c r="BH133" s="109">
        <f t="shared" si="479"/>
        <v>0</v>
      </c>
      <c r="BI133" s="109">
        <f t="shared" si="479"/>
        <v>0</v>
      </c>
      <c r="BJ133" s="109">
        <f t="shared" si="479"/>
        <v>0</v>
      </c>
      <c r="BK133" s="109">
        <f t="shared" si="479"/>
        <v>0</v>
      </c>
      <c r="BL133" s="213">
        <f t="shared" si="479"/>
        <v>0</v>
      </c>
      <c r="BM133" s="213">
        <f t="shared" si="479"/>
        <v>0</v>
      </c>
      <c r="BN133" s="213">
        <f t="shared" si="479"/>
        <v>0</v>
      </c>
      <c r="BO133" s="213">
        <f t="shared" si="479"/>
        <v>0</v>
      </c>
      <c r="BP133" s="213">
        <f t="shared" si="479"/>
        <v>0</v>
      </c>
      <c r="BQ133" s="213">
        <f t="shared" si="480"/>
        <v>0</v>
      </c>
      <c r="BR133" s="213">
        <f t="shared" si="480"/>
        <v>0</v>
      </c>
      <c r="BS133" s="213">
        <f t="shared" si="480"/>
        <v>0</v>
      </c>
      <c r="BT133" s="213">
        <f t="shared" si="480"/>
        <v>0</v>
      </c>
      <c r="BU133" s="213">
        <f t="shared" si="480"/>
        <v>0</v>
      </c>
      <c r="BV133" s="213">
        <f t="shared" si="480"/>
        <v>0</v>
      </c>
      <c r="BW133" s="213">
        <f t="shared" si="480"/>
        <v>0</v>
      </c>
      <c r="BX133" s="213">
        <f t="shared" si="480"/>
        <v>0</v>
      </c>
      <c r="BY133" s="213">
        <f t="shared" si="480"/>
        <v>0</v>
      </c>
      <c r="BZ133" s="213">
        <f t="shared" si="480"/>
        <v>0</v>
      </c>
      <c r="CA133" s="213">
        <f t="shared" si="480"/>
        <v>0</v>
      </c>
      <c r="CB133" s="213">
        <f t="shared" si="480"/>
        <v>0</v>
      </c>
      <c r="CC133" s="213">
        <f t="shared" si="480"/>
        <v>0</v>
      </c>
      <c r="CD133" s="213">
        <f t="shared" si="480"/>
        <v>0</v>
      </c>
      <c r="CE133" s="349"/>
      <c r="CF133" s="64">
        <f>IF(ISERROR(GETPIVOTDATA("VALUE",'CSS WK pvt'!$I$2,"DT_FILE",CF$8,"CD_CO",CF$6,"TRIM_CAT",TRIM(B133),"TRIM_LINE",A128))=TRUE,0,GETPIVOTDATA("VALUE",'CSS WK pvt'!$I$2,"DT_FILE",CF$8,"CD_CO",CF$6,"TRIM_CAT",TRIM(B133),"TRIM_LINE",A128))</f>
        <v>0</v>
      </c>
    </row>
    <row r="134" spans="1:84" s="73" customFormat="1" x14ac:dyDescent="0.3">
      <c r="A134" s="148"/>
      <c r="B134" s="60" t="s">
        <v>42</v>
      </c>
      <c r="C134" s="118">
        <f t="shared" ref="C134:Q134" si="481">SUM(C129:C133)</f>
        <v>2</v>
      </c>
      <c r="D134" s="119">
        <f t="shared" si="481"/>
        <v>1</v>
      </c>
      <c r="E134" s="119">
        <f t="shared" si="481"/>
        <v>1</v>
      </c>
      <c r="F134" s="119">
        <f t="shared" si="481"/>
        <v>5</v>
      </c>
      <c r="G134" s="119">
        <f t="shared" si="481"/>
        <v>0</v>
      </c>
      <c r="H134" s="120">
        <f t="shared" si="481"/>
        <v>6</v>
      </c>
      <c r="I134" s="119">
        <f t="shared" si="481"/>
        <v>8</v>
      </c>
      <c r="J134" s="120">
        <f t="shared" si="481"/>
        <v>1</v>
      </c>
      <c r="K134" s="119">
        <f t="shared" si="481"/>
        <v>0</v>
      </c>
      <c r="L134" s="121">
        <f t="shared" si="481"/>
        <v>0</v>
      </c>
      <c r="M134" s="120">
        <f t="shared" si="481"/>
        <v>1</v>
      </c>
      <c r="N134" s="120">
        <f t="shared" si="481"/>
        <v>2</v>
      </c>
      <c r="O134" s="120">
        <f t="shared" si="481"/>
        <v>1</v>
      </c>
      <c r="P134" s="120">
        <f t="shared" si="481"/>
        <v>0</v>
      </c>
      <c r="Q134" s="120">
        <f t="shared" si="481"/>
        <v>0</v>
      </c>
      <c r="R134" s="120">
        <v>0</v>
      </c>
      <c r="S134" s="119">
        <v>0</v>
      </c>
      <c r="T134" s="120">
        <v>0</v>
      </c>
      <c r="U134" s="214">
        <v>0</v>
      </c>
      <c r="V134" s="214">
        <v>0</v>
      </c>
      <c r="W134" s="214">
        <f>SUM(W129+W130+W131+W132+W133)</f>
        <v>0</v>
      </c>
      <c r="X134" s="121">
        <f>SUM(X129+X130+X131+X132+X133)</f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1</v>
      </c>
      <c r="AD134" s="214">
        <v>1</v>
      </c>
      <c r="AE134" s="214">
        <v>0</v>
      </c>
      <c r="AF134" s="214">
        <f>SUM(AF129:AF133)</f>
        <v>12</v>
      </c>
      <c r="AG134" s="214">
        <v>10</v>
      </c>
      <c r="AH134" s="214">
        <v>4</v>
      </c>
      <c r="AI134" s="214">
        <v>4</v>
      </c>
      <c r="AJ134" s="121">
        <v>4</v>
      </c>
      <c r="AK134" s="214">
        <v>0</v>
      </c>
      <c r="AL134" s="214">
        <v>0</v>
      </c>
      <c r="AM134" s="214">
        <v>4</v>
      </c>
      <c r="AN134" s="214">
        <v>11</v>
      </c>
      <c r="AO134" s="214">
        <v>3</v>
      </c>
      <c r="AP134" s="214">
        <v>9</v>
      </c>
      <c r="AQ134" s="85">
        <v>4</v>
      </c>
      <c r="AR134" s="214">
        <v>0</v>
      </c>
      <c r="AS134" s="214">
        <v>0</v>
      </c>
      <c r="AT134" s="214">
        <v>0</v>
      </c>
      <c r="AU134" s="214">
        <v>0</v>
      </c>
      <c r="AV134" s="121">
        <v>2</v>
      </c>
      <c r="AW134" s="118">
        <f t="shared" ref="AW134:BA134" si="482">SUM(AW129:AW133)</f>
        <v>-1</v>
      </c>
      <c r="AX134" s="120">
        <f t="shared" si="482"/>
        <v>-1</v>
      </c>
      <c r="AY134" s="120">
        <f t="shared" si="482"/>
        <v>-1</v>
      </c>
      <c r="AZ134" s="120">
        <f t="shared" si="482"/>
        <v>-5</v>
      </c>
      <c r="BA134" s="120">
        <f t="shared" si="482"/>
        <v>0</v>
      </c>
      <c r="BB134" s="120">
        <f t="shared" ref="BB134:BJ134" si="483">SUM(BB129:BB133)</f>
        <v>-6</v>
      </c>
      <c r="BC134" s="120">
        <f t="shared" si="483"/>
        <v>-8</v>
      </c>
      <c r="BD134" s="120">
        <f t="shared" si="483"/>
        <v>-1</v>
      </c>
      <c r="BE134" s="120">
        <f t="shared" si="483"/>
        <v>0</v>
      </c>
      <c r="BF134" s="120">
        <f t="shared" si="483"/>
        <v>0</v>
      </c>
      <c r="BG134" s="120">
        <f t="shared" si="483"/>
        <v>-1</v>
      </c>
      <c r="BH134" s="120">
        <f t="shared" si="483"/>
        <v>-2</v>
      </c>
      <c r="BI134" s="120">
        <f t="shared" si="483"/>
        <v>-1</v>
      </c>
      <c r="BJ134" s="120">
        <f t="shared" si="483"/>
        <v>1</v>
      </c>
      <c r="BK134" s="120">
        <f t="shared" ref="BK134:BL134" si="484">SUM(BK129:BK133)</f>
        <v>1</v>
      </c>
      <c r="BL134" s="214">
        <f t="shared" si="484"/>
        <v>1</v>
      </c>
      <c r="BM134" s="214">
        <f t="shared" ref="BM134" si="485">SUM(BM129:BM133)</f>
        <v>0</v>
      </c>
      <c r="BN134" s="214">
        <f t="shared" ref="BN134:BO134" si="486">SUM(BN129:BN133)</f>
        <v>12</v>
      </c>
      <c r="BO134" s="214">
        <f t="shared" si="486"/>
        <v>10</v>
      </c>
      <c r="BP134" s="214">
        <f t="shared" ref="BP134:BQ134" si="487">SUM(BP129:BP133)</f>
        <v>4</v>
      </c>
      <c r="BQ134" s="214">
        <f t="shared" si="487"/>
        <v>4</v>
      </c>
      <c r="BR134" s="214">
        <f t="shared" ref="BR134:BS134" si="488">SUM(BR129:BR133)</f>
        <v>4</v>
      </c>
      <c r="BS134" s="214">
        <f t="shared" si="488"/>
        <v>0</v>
      </c>
      <c r="BT134" s="214">
        <f t="shared" ref="BT134" si="489">SUM(BT129:BT133)</f>
        <v>0</v>
      </c>
      <c r="BU134" s="214">
        <f t="shared" ref="BU134" si="490">SUM(BU129:BU133)</f>
        <v>4</v>
      </c>
      <c r="BV134" s="214">
        <f t="shared" ref="BV134" si="491">SUM(BV129:BV133)</f>
        <v>10</v>
      </c>
      <c r="BW134" s="214">
        <f t="shared" ref="BW134" si="492">SUM(BW129:BW133)</f>
        <v>2</v>
      </c>
      <c r="BX134" s="214">
        <f t="shared" ref="BX134" si="493">SUM(BX129:BX133)</f>
        <v>8</v>
      </c>
      <c r="BY134" s="214">
        <f t="shared" ref="BY134" si="494">SUM(BY129:BY133)</f>
        <v>4</v>
      </c>
      <c r="BZ134" s="214">
        <f t="shared" ref="BZ134" si="495">SUM(BZ129:BZ133)</f>
        <v>-12</v>
      </c>
      <c r="CA134" s="214">
        <f t="shared" ref="CA134" si="496">SUM(CA129:CA133)</f>
        <v>-10</v>
      </c>
      <c r="CB134" s="214">
        <f t="shared" ref="CB134:CD134" si="497">SUM(CB129:CB133)</f>
        <v>-4</v>
      </c>
      <c r="CC134" s="214">
        <f t="shared" ref="CC134:CD134" si="498">SUM(CC129:CC133)</f>
        <v>-4</v>
      </c>
      <c r="CD134" s="214">
        <f t="shared" si="498"/>
        <v>-2</v>
      </c>
      <c r="CE134" s="350"/>
      <c r="CF134" s="85">
        <f>SUM(CF129:CF133)</f>
        <v>2</v>
      </c>
    </row>
    <row r="135" spans="1:84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272"/>
      <c r="CE135" s="349"/>
      <c r="CF135" s="90"/>
    </row>
    <row r="136" spans="1:84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0"/>
      <c r="O136" s="120"/>
      <c r="P136" s="120"/>
      <c r="Q136" s="120"/>
      <c r="R136" s="120"/>
      <c r="S136" s="119"/>
      <c r="T136" s="120"/>
      <c r="U136" s="214"/>
      <c r="V136" s="214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8</v>
      </c>
      <c r="AG136" s="213">
        <v>9</v>
      </c>
      <c r="AH136" s="213">
        <v>3</v>
      </c>
      <c r="AI136" s="213">
        <v>3</v>
      </c>
      <c r="AJ136" s="121">
        <v>2</v>
      </c>
      <c r="AK136" s="214">
        <v>0</v>
      </c>
      <c r="AL136" s="214">
        <v>0</v>
      </c>
      <c r="AM136" s="214">
        <v>0</v>
      </c>
      <c r="AN136" s="214">
        <v>5</v>
      </c>
      <c r="AO136" s="214">
        <v>2</v>
      </c>
      <c r="AP136" s="214">
        <v>12</v>
      </c>
      <c r="AQ136" s="64">
        <v>3</v>
      </c>
      <c r="AR136" s="214">
        <v>0</v>
      </c>
      <c r="AS136" s="214">
        <v>0</v>
      </c>
      <c r="AT136" s="214">
        <v>0</v>
      </c>
      <c r="AU136" s="214">
        <v>0</v>
      </c>
      <c r="AV136" s="121">
        <v>0</v>
      </c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350"/>
      <c r="CF136" s="64">
        <f>IF(ISERROR(GETPIVOTDATA("VALUE",'CSS WK pvt'!$I$2,"DT_FILE",CF$8,"CD_CO",CF$6,"TRIM_CAT",TRIM(B136),"TRIM_LINE","99"))=TRUE,0,GETPIVOTDATA("VALUE",'CSS WK pvt'!$I$2,"DT_FILE",CF$8,"CD_CO",CF$6,"TRIM_CAT",TRIM(B136),"TRIM_LINE","99"))</f>
        <v>0</v>
      </c>
    </row>
    <row r="137" spans="1:84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0"/>
      <c r="O137" s="120"/>
      <c r="P137" s="120"/>
      <c r="Q137" s="120"/>
      <c r="R137" s="120"/>
      <c r="S137" s="119"/>
      <c r="T137" s="120"/>
      <c r="U137" s="214"/>
      <c r="V137" s="214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</v>
      </c>
      <c r="AG137" s="213">
        <v>2</v>
      </c>
      <c r="AH137" s="213">
        <v>0</v>
      </c>
      <c r="AI137" s="213">
        <v>0</v>
      </c>
      <c r="AJ137" s="121">
        <v>0</v>
      </c>
      <c r="AK137" s="214">
        <v>0</v>
      </c>
      <c r="AL137" s="214">
        <v>0</v>
      </c>
      <c r="AM137" s="214">
        <v>0</v>
      </c>
      <c r="AN137" s="214">
        <v>0</v>
      </c>
      <c r="AO137" s="214">
        <v>0</v>
      </c>
      <c r="AP137" s="214">
        <v>0</v>
      </c>
      <c r="AQ137" s="64">
        <v>0</v>
      </c>
      <c r="AR137" s="214">
        <v>0</v>
      </c>
      <c r="AS137" s="214">
        <v>0</v>
      </c>
      <c r="AT137" s="214">
        <v>0</v>
      </c>
      <c r="AU137" s="214">
        <v>0</v>
      </c>
      <c r="AV137" s="121">
        <v>0</v>
      </c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350"/>
      <c r="CF137" s="64">
        <f>IF(ISERROR(GETPIVOTDATA("VALUE",'CSS WK pvt'!$I$2,"DT_FILE",CF$8,"CD_CO",CF$6,"TRIM_CAT",TRIM(B137),"TRIM_LINE","99"))=TRUE,0,GETPIVOTDATA("VALUE",'CSS WK pvt'!$I$2,"DT_FILE",CF$8,"CD_CO",CF$6,"TRIM_CAT",TRIM(B137),"TRIM_LINE","99"))</f>
        <v>0</v>
      </c>
    </row>
    <row r="138" spans="1:84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0"/>
      <c r="O138" s="120"/>
      <c r="P138" s="120"/>
      <c r="Q138" s="120"/>
      <c r="R138" s="120"/>
      <c r="S138" s="119"/>
      <c r="T138" s="120"/>
      <c r="U138" s="214"/>
      <c r="V138" s="214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1</v>
      </c>
      <c r="AG138" s="213">
        <v>0</v>
      </c>
      <c r="AH138" s="213">
        <v>0</v>
      </c>
      <c r="AI138" s="213">
        <v>2</v>
      </c>
      <c r="AJ138" s="121">
        <v>1</v>
      </c>
      <c r="AK138" s="214">
        <v>0</v>
      </c>
      <c r="AL138" s="214">
        <v>0</v>
      </c>
      <c r="AM138" s="214">
        <v>3</v>
      </c>
      <c r="AN138" s="214">
        <v>0</v>
      </c>
      <c r="AO138" s="214">
        <v>1</v>
      </c>
      <c r="AP138" s="214">
        <v>1</v>
      </c>
      <c r="AQ138" s="64">
        <v>0</v>
      </c>
      <c r="AR138" s="214">
        <v>0</v>
      </c>
      <c r="AS138" s="214">
        <v>0</v>
      </c>
      <c r="AT138" s="214">
        <v>0</v>
      </c>
      <c r="AU138" s="214">
        <v>0</v>
      </c>
      <c r="AV138" s="121">
        <v>0</v>
      </c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350"/>
      <c r="CF138" s="64">
        <f>IF(ISERROR(GETPIVOTDATA("VALUE",'CSS WK pvt'!$I$2,"DT_FILE",CF$8,"CD_CO",CF$6,"TRIM_CAT",TRIM(B138),"TRIM_LINE","99"))=TRUE,0,GETPIVOTDATA("VALUE",'CSS WK pvt'!$I$2,"DT_FILE",CF$8,"CD_CO",CF$6,"TRIM_CAT",TRIM(B138),"TRIM_LINE","99"))</f>
        <v>0</v>
      </c>
    </row>
    <row r="139" spans="1:84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0"/>
      <c r="O139" s="120"/>
      <c r="P139" s="120"/>
      <c r="Q139" s="120"/>
      <c r="R139" s="120"/>
      <c r="S139" s="119"/>
      <c r="T139" s="120"/>
      <c r="U139" s="214"/>
      <c r="V139" s="214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0</v>
      </c>
      <c r="AG139" s="213">
        <v>0</v>
      </c>
      <c r="AH139" s="213">
        <v>0</v>
      </c>
      <c r="AI139" s="213">
        <v>0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0</v>
      </c>
      <c r="AP139" s="214">
        <v>0</v>
      </c>
      <c r="AQ139" s="64">
        <v>0</v>
      </c>
      <c r="AR139" s="214">
        <v>0</v>
      </c>
      <c r="AS139" s="214">
        <v>0</v>
      </c>
      <c r="AT139" s="214">
        <v>0</v>
      </c>
      <c r="AU139" s="214">
        <v>0</v>
      </c>
      <c r="AV139" s="121">
        <v>0</v>
      </c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350"/>
      <c r="CF139" s="64">
        <f>IF(ISERROR(GETPIVOTDATA("VALUE",'CSS WK pvt'!$I$2,"DT_FILE",CF$8,"CD_CO",CF$6,"TRIM_CAT",TRIM(B139),"TRIM_LINE","99"))=TRUE,0,GETPIVOTDATA("VALUE",'CSS WK pvt'!$I$2,"DT_FILE",CF$8,"CD_CO",CF$6,"TRIM_CAT",TRIM(B139),"TRIM_LINE","99"))</f>
        <v>0</v>
      </c>
    </row>
    <row r="140" spans="1:84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0"/>
      <c r="O140" s="120"/>
      <c r="P140" s="120"/>
      <c r="Q140" s="120"/>
      <c r="R140" s="120"/>
      <c r="S140" s="119"/>
      <c r="T140" s="120"/>
      <c r="U140" s="214"/>
      <c r="V140" s="214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0</v>
      </c>
      <c r="AG140" s="213">
        <v>0</v>
      </c>
      <c r="AH140" s="213">
        <v>0</v>
      </c>
      <c r="AI140" s="213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>
        <v>0</v>
      </c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350"/>
      <c r="CF140" s="64">
        <f>IF(ISERROR(GETPIVOTDATA("VALUE",'CSS WK pvt'!$I$2,"DT_FILE",CF$8,"CD_CO",CF$6,"TRIM_CAT",TRIM(B140),"TRIM_LINE","99"))=TRUE,0,GETPIVOTDATA("VALUE",'CSS WK pvt'!$I$2,"DT_FILE",CF$8,"CD_CO",CF$6,"TRIM_CAT",TRIM(B140),"TRIM_LINE","99"))</f>
        <v>0</v>
      </c>
    </row>
    <row r="141" spans="1:84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0"/>
      <c r="O141" s="120"/>
      <c r="P141" s="120"/>
      <c r="Q141" s="120"/>
      <c r="R141" s="120"/>
      <c r="S141" s="119"/>
      <c r="T141" s="120"/>
      <c r="U141" s="214"/>
      <c r="V141" s="21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>SUM(AF136:AF140)</f>
        <v>10</v>
      </c>
      <c r="AG141" s="214">
        <v>11</v>
      </c>
      <c r="AH141" s="214">
        <v>3</v>
      </c>
      <c r="AI141" s="214">
        <v>5</v>
      </c>
      <c r="AJ141" s="121">
        <v>3</v>
      </c>
      <c r="AK141" s="214">
        <v>0</v>
      </c>
      <c r="AL141" s="214">
        <v>0</v>
      </c>
      <c r="AM141" s="214">
        <v>3</v>
      </c>
      <c r="AN141" s="214">
        <v>5</v>
      </c>
      <c r="AO141" s="214">
        <v>3</v>
      </c>
      <c r="AP141" s="214">
        <v>13</v>
      </c>
      <c r="AQ141" s="85">
        <v>3</v>
      </c>
      <c r="AR141" s="214">
        <v>0</v>
      </c>
      <c r="AS141" s="214">
        <v>0</v>
      </c>
      <c r="AT141" s="214">
        <v>0</v>
      </c>
      <c r="AU141" s="214">
        <v>0</v>
      </c>
      <c r="AV141" s="121">
        <v>0</v>
      </c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350"/>
      <c r="CF141" s="85">
        <f>SUM(CF136:CF140)</f>
        <v>0</v>
      </c>
    </row>
    <row r="142" spans="1:84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72"/>
      <c r="BP142" s="272"/>
      <c r="BQ142" s="272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272"/>
      <c r="CE142" s="349"/>
      <c r="CF142" s="90"/>
    </row>
    <row r="143" spans="1:84" s="59" customFormat="1" x14ac:dyDescent="0.3">
      <c r="A143" s="147"/>
      <c r="B143" s="60" t="s">
        <v>37</v>
      </c>
      <c r="C143" s="112">
        <v>38</v>
      </c>
      <c r="D143" s="66">
        <v>36</v>
      </c>
      <c r="E143" s="66">
        <v>48</v>
      </c>
      <c r="F143" s="66">
        <v>48</v>
      </c>
      <c r="G143" s="66">
        <v>47</v>
      </c>
      <c r="H143" s="109">
        <v>55</v>
      </c>
      <c r="I143" s="66">
        <v>43</v>
      </c>
      <c r="J143" s="109">
        <v>41</v>
      </c>
      <c r="K143" s="66">
        <v>31</v>
      </c>
      <c r="L143" s="110">
        <v>34</v>
      </c>
      <c r="M143" s="109">
        <v>32</v>
      </c>
      <c r="N143" s="109">
        <v>30</v>
      </c>
      <c r="O143" s="66">
        <v>32</v>
      </c>
      <c r="P143" s="109">
        <v>21</v>
      </c>
      <c r="Q143" s="66">
        <v>15</v>
      </c>
      <c r="R143" s="109">
        <v>19</v>
      </c>
      <c r="S143" s="66">
        <v>18</v>
      </c>
      <c r="T143" s="109">
        <v>19</v>
      </c>
      <c r="U143" s="213">
        <v>22</v>
      </c>
      <c r="V143" s="213">
        <v>33</v>
      </c>
      <c r="W143" s="213">
        <v>37</v>
      </c>
      <c r="X143" s="110">
        <v>36</v>
      </c>
      <c r="Y143" s="213">
        <v>28</v>
      </c>
      <c r="Z143" s="213">
        <v>30</v>
      </c>
      <c r="AA143" s="213">
        <v>38</v>
      </c>
      <c r="AB143" s="213">
        <v>59</v>
      </c>
      <c r="AC143" s="213">
        <v>71</v>
      </c>
      <c r="AD143" s="213">
        <v>71</v>
      </c>
      <c r="AE143" s="213">
        <v>95</v>
      </c>
      <c r="AF143" s="213">
        <v>92</v>
      </c>
      <c r="AG143" s="213">
        <v>93</v>
      </c>
      <c r="AH143" s="213">
        <v>89</v>
      </c>
      <c r="AI143" s="213">
        <v>97</v>
      </c>
      <c r="AJ143" s="110">
        <v>88</v>
      </c>
      <c r="AK143" s="213">
        <v>84</v>
      </c>
      <c r="AL143" s="213">
        <v>84</v>
      </c>
      <c r="AM143" s="213">
        <v>78</v>
      </c>
      <c r="AN143" s="213">
        <v>82</v>
      </c>
      <c r="AO143" s="213">
        <v>72</v>
      </c>
      <c r="AP143" s="213">
        <v>79</v>
      </c>
      <c r="AQ143" s="64">
        <v>82</v>
      </c>
      <c r="AR143" s="213">
        <v>73</v>
      </c>
      <c r="AS143" s="213">
        <v>62</v>
      </c>
      <c r="AT143" s="213">
        <v>55</v>
      </c>
      <c r="AU143" s="213">
        <v>50</v>
      </c>
      <c r="AV143" s="110">
        <v>46</v>
      </c>
      <c r="AW143" s="112">
        <f t="shared" ref="AW143:BF147" si="499">O143-C143</f>
        <v>-6</v>
      </c>
      <c r="AX143" s="109">
        <f t="shared" si="499"/>
        <v>-15</v>
      </c>
      <c r="AY143" s="109">
        <f t="shared" si="499"/>
        <v>-33</v>
      </c>
      <c r="AZ143" s="109">
        <f t="shared" si="499"/>
        <v>-29</v>
      </c>
      <c r="BA143" s="109">
        <f t="shared" si="499"/>
        <v>-29</v>
      </c>
      <c r="BB143" s="109">
        <f t="shared" si="499"/>
        <v>-36</v>
      </c>
      <c r="BC143" s="109">
        <f t="shared" si="499"/>
        <v>-21</v>
      </c>
      <c r="BD143" s="109">
        <f t="shared" si="499"/>
        <v>-8</v>
      </c>
      <c r="BE143" s="109">
        <f t="shared" si="499"/>
        <v>6</v>
      </c>
      <c r="BF143" s="109">
        <f t="shared" si="499"/>
        <v>2</v>
      </c>
      <c r="BG143" s="109">
        <f t="shared" ref="BG143:BP147" si="500">Y143-M143</f>
        <v>-4</v>
      </c>
      <c r="BH143" s="109">
        <f t="shared" si="500"/>
        <v>0</v>
      </c>
      <c r="BI143" s="109">
        <f t="shared" si="500"/>
        <v>6</v>
      </c>
      <c r="BJ143" s="109">
        <f t="shared" si="500"/>
        <v>38</v>
      </c>
      <c r="BK143" s="109">
        <f t="shared" si="500"/>
        <v>56</v>
      </c>
      <c r="BL143" s="213">
        <f t="shared" si="500"/>
        <v>52</v>
      </c>
      <c r="BM143" s="213">
        <f t="shared" si="500"/>
        <v>77</v>
      </c>
      <c r="BN143" s="213">
        <f t="shared" si="500"/>
        <v>73</v>
      </c>
      <c r="BO143" s="213">
        <f t="shared" si="500"/>
        <v>71</v>
      </c>
      <c r="BP143" s="213">
        <f t="shared" si="500"/>
        <v>56</v>
      </c>
      <c r="BQ143" s="213">
        <f t="shared" ref="BQ143:CD147" si="501">AI143-W143</f>
        <v>60</v>
      </c>
      <c r="BR143" s="213">
        <f t="shared" si="501"/>
        <v>52</v>
      </c>
      <c r="BS143" s="213">
        <f t="shared" si="501"/>
        <v>56</v>
      </c>
      <c r="BT143" s="213">
        <f t="shared" si="501"/>
        <v>54</v>
      </c>
      <c r="BU143" s="213">
        <f t="shared" si="501"/>
        <v>40</v>
      </c>
      <c r="BV143" s="213">
        <f t="shared" si="501"/>
        <v>23</v>
      </c>
      <c r="BW143" s="213">
        <f t="shared" si="501"/>
        <v>1</v>
      </c>
      <c r="BX143" s="213">
        <f t="shared" si="501"/>
        <v>8</v>
      </c>
      <c r="BY143" s="213">
        <f t="shared" si="501"/>
        <v>-13</v>
      </c>
      <c r="BZ143" s="213">
        <f t="shared" si="501"/>
        <v>-19</v>
      </c>
      <c r="CA143" s="213">
        <f t="shared" si="501"/>
        <v>-31</v>
      </c>
      <c r="CB143" s="213">
        <f t="shared" si="501"/>
        <v>-34</v>
      </c>
      <c r="CC143" s="213">
        <f t="shared" si="501"/>
        <v>-47</v>
      </c>
      <c r="CD143" s="213">
        <f t="shared" si="501"/>
        <v>-42</v>
      </c>
      <c r="CE143" s="349"/>
      <c r="CF143" s="64">
        <f>IF(ISERROR(GETPIVOTDATA("VALUE",'CSS WK pvt'!$I$2,"DT_FILE",CF$8,"CD_CO",CF$6,"TRIM_CAT",TRIM(B143),"TRIM_LINE",A142))=TRUE,0,GETPIVOTDATA("VALUE",'CSS WK pvt'!$I$2,"DT_FILE",CF$8,"CD_CO",CF$6,"TRIM_CAT",TRIM(B143),"TRIM_LINE",A142))</f>
        <v>46</v>
      </c>
    </row>
    <row r="144" spans="1:84" s="59" customFormat="1" x14ac:dyDescent="0.3">
      <c r="A144" s="147"/>
      <c r="B144" s="60" t="s">
        <v>38</v>
      </c>
      <c r="C144" s="112">
        <v>7</v>
      </c>
      <c r="D144" s="66">
        <v>7</v>
      </c>
      <c r="E144" s="66">
        <v>9</v>
      </c>
      <c r="F144" s="66">
        <v>8</v>
      </c>
      <c r="G144" s="66">
        <v>3</v>
      </c>
      <c r="H144" s="109">
        <v>4</v>
      </c>
      <c r="I144" s="66">
        <v>2</v>
      </c>
      <c r="J144" s="109">
        <v>2</v>
      </c>
      <c r="K144" s="66">
        <v>2</v>
      </c>
      <c r="L144" s="110">
        <v>1</v>
      </c>
      <c r="M144" s="109">
        <v>1</v>
      </c>
      <c r="N144" s="109">
        <v>5</v>
      </c>
      <c r="O144" s="66">
        <v>3</v>
      </c>
      <c r="P144" s="109">
        <v>3</v>
      </c>
      <c r="Q144" s="66">
        <v>3</v>
      </c>
      <c r="R144" s="109">
        <v>3</v>
      </c>
      <c r="S144" s="66">
        <v>1</v>
      </c>
      <c r="T144" s="109">
        <v>3</v>
      </c>
      <c r="U144" s="213">
        <v>3</v>
      </c>
      <c r="V144" s="213">
        <v>4</v>
      </c>
      <c r="W144" s="213">
        <v>2</v>
      </c>
      <c r="X144" s="110">
        <v>1</v>
      </c>
      <c r="Y144" s="213">
        <v>1</v>
      </c>
      <c r="Z144" s="213">
        <v>1</v>
      </c>
      <c r="AA144" s="213">
        <v>2</v>
      </c>
      <c r="AB144" s="213">
        <v>0</v>
      </c>
      <c r="AC144" s="213">
        <v>2</v>
      </c>
      <c r="AD144" s="213">
        <v>2</v>
      </c>
      <c r="AE144" s="213">
        <v>3</v>
      </c>
      <c r="AF144" s="213">
        <v>6</v>
      </c>
      <c r="AG144" s="213">
        <v>5</v>
      </c>
      <c r="AH144" s="213">
        <v>4</v>
      </c>
      <c r="AI144" s="213">
        <v>4</v>
      </c>
      <c r="AJ144" s="110">
        <v>2</v>
      </c>
      <c r="AK144" s="213">
        <v>5</v>
      </c>
      <c r="AL144" s="213">
        <v>2</v>
      </c>
      <c r="AM144" s="213">
        <v>4</v>
      </c>
      <c r="AN144" s="213">
        <v>4</v>
      </c>
      <c r="AO144" s="213">
        <v>8</v>
      </c>
      <c r="AP144" s="213">
        <v>6</v>
      </c>
      <c r="AQ144" s="64">
        <v>8</v>
      </c>
      <c r="AR144" s="213">
        <v>8</v>
      </c>
      <c r="AS144" s="213">
        <v>6</v>
      </c>
      <c r="AT144" s="213">
        <v>6</v>
      </c>
      <c r="AU144" s="213">
        <v>3</v>
      </c>
      <c r="AV144" s="110">
        <v>5</v>
      </c>
      <c r="AW144" s="112">
        <f t="shared" si="499"/>
        <v>-4</v>
      </c>
      <c r="AX144" s="109">
        <f t="shared" si="499"/>
        <v>-4</v>
      </c>
      <c r="AY144" s="109">
        <f t="shared" si="499"/>
        <v>-6</v>
      </c>
      <c r="AZ144" s="109">
        <f t="shared" si="499"/>
        <v>-5</v>
      </c>
      <c r="BA144" s="109">
        <f t="shared" si="499"/>
        <v>-2</v>
      </c>
      <c r="BB144" s="109">
        <f t="shared" si="499"/>
        <v>-1</v>
      </c>
      <c r="BC144" s="109">
        <f t="shared" si="499"/>
        <v>1</v>
      </c>
      <c r="BD144" s="109">
        <f t="shared" si="499"/>
        <v>2</v>
      </c>
      <c r="BE144" s="109">
        <f t="shared" si="499"/>
        <v>0</v>
      </c>
      <c r="BF144" s="109">
        <f t="shared" si="499"/>
        <v>0</v>
      </c>
      <c r="BG144" s="109">
        <f t="shared" si="500"/>
        <v>0</v>
      </c>
      <c r="BH144" s="109">
        <f t="shared" si="500"/>
        <v>-4</v>
      </c>
      <c r="BI144" s="109">
        <f t="shared" si="500"/>
        <v>-1</v>
      </c>
      <c r="BJ144" s="109">
        <f t="shared" si="500"/>
        <v>-3</v>
      </c>
      <c r="BK144" s="109">
        <f t="shared" si="500"/>
        <v>-1</v>
      </c>
      <c r="BL144" s="213">
        <f t="shared" si="500"/>
        <v>-1</v>
      </c>
      <c r="BM144" s="213">
        <f t="shared" si="500"/>
        <v>2</v>
      </c>
      <c r="BN144" s="213">
        <f t="shared" si="500"/>
        <v>3</v>
      </c>
      <c r="BO144" s="213">
        <f t="shared" si="500"/>
        <v>2</v>
      </c>
      <c r="BP144" s="213">
        <f t="shared" si="500"/>
        <v>0</v>
      </c>
      <c r="BQ144" s="213">
        <f t="shared" si="501"/>
        <v>2</v>
      </c>
      <c r="BR144" s="213">
        <f t="shared" si="501"/>
        <v>1</v>
      </c>
      <c r="BS144" s="213">
        <f t="shared" si="501"/>
        <v>4</v>
      </c>
      <c r="BT144" s="213">
        <f t="shared" si="501"/>
        <v>1</v>
      </c>
      <c r="BU144" s="213">
        <f t="shared" si="501"/>
        <v>2</v>
      </c>
      <c r="BV144" s="213">
        <f t="shared" si="501"/>
        <v>4</v>
      </c>
      <c r="BW144" s="213">
        <f t="shared" si="501"/>
        <v>6</v>
      </c>
      <c r="BX144" s="213">
        <f t="shared" si="501"/>
        <v>4</v>
      </c>
      <c r="BY144" s="213">
        <f t="shared" si="501"/>
        <v>5</v>
      </c>
      <c r="BZ144" s="213">
        <f t="shared" si="501"/>
        <v>2</v>
      </c>
      <c r="CA144" s="213">
        <f t="shared" si="501"/>
        <v>1</v>
      </c>
      <c r="CB144" s="213">
        <f t="shared" si="501"/>
        <v>2</v>
      </c>
      <c r="CC144" s="213">
        <f t="shared" si="501"/>
        <v>-1</v>
      </c>
      <c r="CD144" s="213">
        <f t="shared" si="501"/>
        <v>3</v>
      </c>
      <c r="CE144" s="349"/>
      <c r="CF144" s="64">
        <f>IF(ISERROR(GETPIVOTDATA("VALUE",'CSS WK pvt'!$I$2,"DT_FILE",CF$8,"CD_CO",CF$6,"TRIM_CAT",TRIM(B144),"TRIM_LINE",A142))=TRUE,0,GETPIVOTDATA("VALUE",'CSS WK pvt'!$I$2,"DT_FILE",CF$8,"CD_CO",CF$6,"TRIM_CAT",TRIM(B144),"TRIM_LINE",A142))</f>
        <v>5</v>
      </c>
    </row>
    <row r="145" spans="1:84" s="59" customFormat="1" x14ac:dyDescent="0.3">
      <c r="A145" s="147"/>
      <c r="B145" s="60" t="s">
        <v>39</v>
      </c>
      <c r="C145" s="112">
        <v>2</v>
      </c>
      <c r="D145" s="66"/>
      <c r="E145" s="66"/>
      <c r="F145" s="66">
        <v>2</v>
      </c>
      <c r="G145" s="66">
        <v>2</v>
      </c>
      <c r="H145" s="109">
        <v>1</v>
      </c>
      <c r="I145" s="66">
        <v>2</v>
      </c>
      <c r="J145" s="109">
        <v>2</v>
      </c>
      <c r="K145" s="66">
        <v>2</v>
      </c>
      <c r="L145" s="110">
        <v>1</v>
      </c>
      <c r="M145" s="109">
        <v>2</v>
      </c>
      <c r="N145" s="109">
        <v>2</v>
      </c>
      <c r="O145" s="66"/>
      <c r="P145" s="109"/>
      <c r="Q145" s="66"/>
      <c r="R145" s="109">
        <v>0</v>
      </c>
      <c r="S145" s="66">
        <v>0</v>
      </c>
      <c r="T145" s="109">
        <v>0</v>
      </c>
      <c r="U145" s="213">
        <v>0</v>
      </c>
      <c r="V145" s="213">
        <v>3</v>
      </c>
      <c r="W145" s="213">
        <v>4</v>
      </c>
      <c r="X145" s="110">
        <v>2</v>
      </c>
      <c r="Y145" s="213">
        <v>3</v>
      </c>
      <c r="Z145" s="213">
        <v>4</v>
      </c>
      <c r="AA145" s="213">
        <v>2</v>
      </c>
      <c r="AB145" s="213">
        <v>1</v>
      </c>
      <c r="AC145" s="213">
        <v>1</v>
      </c>
      <c r="AD145" s="213">
        <v>2</v>
      </c>
      <c r="AE145" s="213">
        <v>4</v>
      </c>
      <c r="AF145" s="213">
        <v>5</v>
      </c>
      <c r="AG145" s="213">
        <v>4</v>
      </c>
      <c r="AH145" s="213">
        <v>3</v>
      </c>
      <c r="AI145" s="213">
        <v>3</v>
      </c>
      <c r="AJ145" s="110">
        <v>5</v>
      </c>
      <c r="AK145" s="213">
        <v>3</v>
      </c>
      <c r="AL145" s="213">
        <v>3</v>
      </c>
      <c r="AM145" s="213">
        <v>6</v>
      </c>
      <c r="AN145" s="213">
        <v>7</v>
      </c>
      <c r="AO145" s="213">
        <v>2</v>
      </c>
      <c r="AP145" s="213">
        <v>2</v>
      </c>
      <c r="AQ145" s="64">
        <v>3</v>
      </c>
      <c r="AR145" s="213">
        <v>2</v>
      </c>
      <c r="AS145" s="213">
        <v>0</v>
      </c>
      <c r="AT145" s="213">
        <v>0</v>
      </c>
      <c r="AU145" s="213">
        <v>0</v>
      </c>
      <c r="AV145" s="110">
        <v>1</v>
      </c>
      <c r="AW145" s="112">
        <f t="shared" si="499"/>
        <v>-2</v>
      </c>
      <c r="AX145" s="109">
        <f t="shared" si="499"/>
        <v>0</v>
      </c>
      <c r="AY145" s="109">
        <f t="shared" si="499"/>
        <v>0</v>
      </c>
      <c r="AZ145" s="109">
        <f t="shared" si="499"/>
        <v>-2</v>
      </c>
      <c r="BA145" s="109">
        <f t="shared" si="499"/>
        <v>-2</v>
      </c>
      <c r="BB145" s="109">
        <f t="shared" si="499"/>
        <v>-1</v>
      </c>
      <c r="BC145" s="109">
        <f t="shared" si="499"/>
        <v>-2</v>
      </c>
      <c r="BD145" s="109">
        <f t="shared" si="499"/>
        <v>1</v>
      </c>
      <c r="BE145" s="109">
        <f t="shared" si="499"/>
        <v>2</v>
      </c>
      <c r="BF145" s="109">
        <f t="shared" si="499"/>
        <v>1</v>
      </c>
      <c r="BG145" s="109">
        <f t="shared" si="500"/>
        <v>1</v>
      </c>
      <c r="BH145" s="109">
        <f t="shared" si="500"/>
        <v>2</v>
      </c>
      <c r="BI145" s="109">
        <f t="shared" si="500"/>
        <v>2</v>
      </c>
      <c r="BJ145" s="109">
        <f t="shared" si="500"/>
        <v>1</v>
      </c>
      <c r="BK145" s="109">
        <f t="shared" si="500"/>
        <v>1</v>
      </c>
      <c r="BL145" s="213">
        <f t="shared" si="500"/>
        <v>2</v>
      </c>
      <c r="BM145" s="213">
        <f t="shared" si="500"/>
        <v>4</v>
      </c>
      <c r="BN145" s="213">
        <f t="shared" si="500"/>
        <v>5</v>
      </c>
      <c r="BO145" s="213">
        <f t="shared" si="500"/>
        <v>4</v>
      </c>
      <c r="BP145" s="213">
        <f t="shared" si="500"/>
        <v>0</v>
      </c>
      <c r="BQ145" s="213">
        <f t="shared" si="501"/>
        <v>-1</v>
      </c>
      <c r="BR145" s="213">
        <f t="shared" si="501"/>
        <v>3</v>
      </c>
      <c r="BS145" s="213">
        <f t="shared" si="501"/>
        <v>0</v>
      </c>
      <c r="BT145" s="213">
        <f t="shared" si="501"/>
        <v>-1</v>
      </c>
      <c r="BU145" s="213">
        <f t="shared" si="501"/>
        <v>4</v>
      </c>
      <c r="BV145" s="213">
        <f t="shared" si="501"/>
        <v>6</v>
      </c>
      <c r="BW145" s="213">
        <f t="shared" si="501"/>
        <v>1</v>
      </c>
      <c r="BX145" s="213">
        <f t="shared" si="501"/>
        <v>0</v>
      </c>
      <c r="BY145" s="213">
        <f t="shared" si="501"/>
        <v>-1</v>
      </c>
      <c r="BZ145" s="213">
        <f t="shared" si="501"/>
        <v>-3</v>
      </c>
      <c r="CA145" s="213">
        <f t="shared" si="501"/>
        <v>-4</v>
      </c>
      <c r="CB145" s="213">
        <f t="shared" si="501"/>
        <v>-3</v>
      </c>
      <c r="CC145" s="213">
        <f t="shared" si="501"/>
        <v>-3</v>
      </c>
      <c r="CD145" s="213">
        <f t="shared" si="501"/>
        <v>-4</v>
      </c>
      <c r="CE145" s="349"/>
      <c r="CF145" s="64">
        <f>IF(ISERROR(GETPIVOTDATA("VALUE",'CSS WK pvt'!$I$2,"DT_FILE",CF$8,"CD_CO",CF$6,"TRIM_CAT",TRIM(B145),"TRIM_LINE",A142))=TRUE,0,GETPIVOTDATA("VALUE",'CSS WK pvt'!$I$2,"DT_FILE",CF$8,"CD_CO",CF$6,"TRIM_CAT",TRIM(B145),"TRIM_LINE",A142))</f>
        <v>1</v>
      </c>
    </row>
    <row r="146" spans="1:84" s="59" customFormat="1" ht="15" thickBot="1" x14ac:dyDescent="0.35">
      <c r="A146" s="147"/>
      <c r="B146" s="60" t="s">
        <v>40</v>
      </c>
      <c r="C146" s="112"/>
      <c r="D146" s="66"/>
      <c r="E146" s="66"/>
      <c r="F146" s="66"/>
      <c r="G146" s="66"/>
      <c r="H146" s="109"/>
      <c r="I146" s="66"/>
      <c r="J146" s="109">
        <v>1</v>
      </c>
      <c r="K146" s="66">
        <v>1</v>
      </c>
      <c r="L146" s="110"/>
      <c r="M146" s="109"/>
      <c r="N146" s="109"/>
      <c r="O146" s="66"/>
      <c r="P146" s="109"/>
      <c r="Q146" s="66"/>
      <c r="R146" s="109">
        <v>0</v>
      </c>
      <c r="S146" s="66">
        <v>0</v>
      </c>
      <c r="T146" s="109">
        <v>0</v>
      </c>
      <c r="U146" s="213">
        <v>0</v>
      </c>
      <c r="V146" s="213">
        <v>0</v>
      </c>
      <c r="W146" s="213">
        <v>0</v>
      </c>
      <c r="X146" s="110">
        <v>0</v>
      </c>
      <c r="Y146" s="213">
        <v>0</v>
      </c>
      <c r="Z146" s="213">
        <v>0</v>
      </c>
      <c r="AA146" s="213">
        <v>0</v>
      </c>
      <c r="AB146" s="213">
        <v>0</v>
      </c>
      <c r="AC146" s="213">
        <v>0</v>
      </c>
      <c r="AD146" s="213">
        <v>0</v>
      </c>
      <c r="AE146" s="213">
        <v>0</v>
      </c>
      <c r="AF146" s="213">
        <v>0</v>
      </c>
      <c r="AG146" s="213">
        <v>0</v>
      </c>
      <c r="AH146" s="213">
        <v>0</v>
      </c>
      <c r="AI146" s="213">
        <v>0</v>
      </c>
      <c r="AJ146" s="110">
        <v>0</v>
      </c>
      <c r="AK146" s="213">
        <v>0</v>
      </c>
      <c r="AL146" s="213">
        <v>0</v>
      </c>
      <c r="AM146" s="213">
        <v>0</v>
      </c>
      <c r="AN146" s="213">
        <v>0</v>
      </c>
      <c r="AO146" s="213">
        <v>0</v>
      </c>
      <c r="AP146" s="213">
        <v>0</v>
      </c>
      <c r="AQ146" s="64">
        <v>0</v>
      </c>
      <c r="AR146" s="213">
        <v>0</v>
      </c>
      <c r="AS146" s="213">
        <v>0</v>
      </c>
      <c r="AT146" s="213">
        <v>0</v>
      </c>
      <c r="AU146" s="213">
        <v>0</v>
      </c>
      <c r="AV146" s="322">
        <v>0</v>
      </c>
      <c r="AW146" s="112">
        <f t="shared" si="499"/>
        <v>0</v>
      </c>
      <c r="AX146" s="109">
        <f t="shared" si="499"/>
        <v>0</v>
      </c>
      <c r="AY146" s="109">
        <f t="shared" si="499"/>
        <v>0</v>
      </c>
      <c r="AZ146" s="109">
        <f t="shared" si="499"/>
        <v>0</v>
      </c>
      <c r="BA146" s="109">
        <f t="shared" si="499"/>
        <v>0</v>
      </c>
      <c r="BB146" s="109">
        <f t="shared" si="499"/>
        <v>0</v>
      </c>
      <c r="BC146" s="109">
        <f t="shared" si="499"/>
        <v>0</v>
      </c>
      <c r="BD146" s="109">
        <f t="shared" si="499"/>
        <v>-1</v>
      </c>
      <c r="BE146" s="109">
        <f t="shared" si="499"/>
        <v>-1</v>
      </c>
      <c r="BF146" s="109">
        <f t="shared" si="499"/>
        <v>0</v>
      </c>
      <c r="BG146" s="109">
        <f t="shared" si="500"/>
        <v>0</v>
      </c>
      <c r="BH146" s="109">
        <f t="shared" si="500"/>
        <v>0</v>
      </c>
      <c r="BI146" s="109">
        <f t="shared" si="500"/>
        <v>0</v>
      </c>
      <c r="BJ146" s="109">
        <f t="shared" si="500"/>
        <v>0</v>
      </c>
      <c r="BK146" s="109">
        <f t="shared" si="500"/>
        <v>0</v>
      </c>
      <c r="BL146" s="213">
        <f t="shared" si="500"/>
        <v>0</v>
      </c>
      <c r="BM146" s="213">
        <f t="shared" si="500"/>
        <v>0</v>
      </c>
      <c r="BN146" s="213">
        <f t="shared" si="500"/>
        <v>0</v>
      </c>
      <c r="BO146" s="213">
        <f t="shared" si="500"/>
        <v>0</v>
      </c>
      <c r="BP146" s="213">
        <f t="shared" si="500"/>
        <v>0</v>
      </c>
      <c r="BQ146" s="213">
        <f t="shared" si="501"/>
        <v>0</v>
      </c>
      <c r="BR146" s="213">
        <f t="shared" si="501"/>
        <v>0</v>
      </c>
      <c r="BS146" s="213">
        <f t="shared" si="501"/>
        <v>0</v>
      </c>
      <c r="BT146" s="213">
        <f t="shared" si="501"/>
        <v>0</v>
      </c>
      <c r="BU146" s="213">
        <f t="shared" si="501"/>
        <v>0</v>
      </c>
      <c r="BV146" s="213">
        <f t="shared" si="501"/>
        <v>0</v>
      </c>
      <c r="BW146" s="213">
        <f t="shared" si="501"/>
        <v>0</v>
      </c>
      <c r="BX146" s="213">
        <f t="shared" si="501"/>
        <v>0</v>
      </c>
      <c r="BY146" s="213">
        <f t="shared" si="501"/>
        <v>0</v>
      </c>
      <c r="BZ146" s="213">
        <f t="shared" si="501"/>
        <v>0</v>
      </c>
      <c r="CA146" s="213">
        <f t="shared" si="501"/>
        <v>0</v>
      </c>
      <c r="CB146" s="213">
        <f t="shared" si="501"/>
        <v>0</v>
      </c>
      <c r="CC146" s="213">
        <f t="shared" si="501"/>
        <v>0</v>
      </c>
      <c r="CD146" s="213">
        <f t="shared" si="501"/>
        <v>0</v>
      </c>
      <c r="CE146" s="349"/>
      <c r="CF146" s="64">
        <f>IF(ISERROR(GETPIVOTDATA("VALUE",'CSS WK pvt'!$I$2,"DT_FILE",CF$8,"CD_CO",CF$6,"TRIM_CAT",TRIM(B146),"TRIM_LINE",A142))=TRUE,0,GETPIVOTDATA("VALUE",'CSS WK pvt'!$I$2,"DT_FILE",CF$8,"CD_CO",CF$6,"TRIM_CAT",TRIM(B146),"TRIM_LINE",A142))</f>
        <v>0</v>
      </c>
    </row>
    <row r="147" spans="1:84" s="59" customFormat="1" x14ac:dyDescent="0.3">
      <c r="A147" s="147"/>
      <c r="B147" s="60" t="s">
        <v>41</v>
      </c>
      <c r="C147" s="112"/>
      <c r="D147" s="66"/>
      <c r="E147" s="66"/>
      <c r="F147" s="66"/>
      <c r="G147" s="66"/>
      <c r="H147" s="109"/>
      <c r="I147" s="66"/>
      <c r="J147" s="109"/>
      <c r="K147" s="66"/>
      <c r="L147" s="110"/>
      <c r="M147" s="109"/>
      <c r="N147" s="109"/>
      <c r="O147" s="66"/>
      <c r="P147" s="109"/>
      <c r="Q147" s="66"/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0</v>
      </c>
      <c r="AE147" s="213">
        <v>0</v>
      </c>
      <c r="AF147" s="213">
        <v>0</v>
      </c>
      <c r="AG147" s="213">
        <v>0</v>
      </c>
      <c r="AH147" s="213">
        <v>0</v>
      </c>
      <c r="AI147" s="213">
        <v>0</v>
      </c>
      <c r="AJ147" s="110">
        <v>0</v>
      </c>
      <c r="AK147" s="213">
        <v>1</v>
      </c>
      <c r="AL147" s="213">
        <v>1</v>
      </c>
      <c r="AM147" s="213">
        <v>1</v>
      </c>
      <c r="AN147" s="213">
        <v>1</v>
      </c>
      <c r="AO147" s="213">
        <v>0</v>
      </c>
      <c r="AP147" s="213">
        <v>0</v>
      </c>
      <c r="AQ147" s="64">
        <v>1</v>
      </c>
      <c r="AR147" s="213">
        <v>0</v>
      </c>
      <c r="AS147" s="213">
        <v>0</v>
      </c>
      <c r="AT147" s="213">
        <v>0</v>
      </c>
      <c r="AU147" s="213">
        <v>0</v>
      </c>
      <c r="AV147" s="323">
        <v>0</v>
      </c>
      <c r="AW147" s="112">
        <f t="shared" si="499"/>
        <v>0</v>
      </c>
      <c r="AX147" s="109">
        <f t="shared" si="499"/>
        <v>0</v>
      </c>
      <c r="AY147" s="109">
        <f t="shared" si="499"/>
        <v>0</v>
      </c>
      <c r="AZ147" s="109">
        <f t="shared" si="499"/>
        <v>0</v>
      </c>
      <c r="BA147" s="109">
        <f t="shared" si="499"/>
        <v>0</v>
      </c>
      <c r="BB147" s="109">
        <f t="shared" si="499"/>
        <v>0</v>
      </c>
      <c r="BC147" s="109">
        <f t="shared" si="499"/>
        <v>0</v>
      </c>
      <c r="BD147" s="109">
        <f t="shared" si="499"/>
        <v>0</v>
      </c>
      <c r="BE147" s="109">
        <f t="shared" si="499"/>
        <v>0</v>
      </c>
      <c r="BF147" s="109">
        <f t="shared" si="499"/>
        <v>0</v>
      </c>
      <c r="BG147" s="109">
        <f t="shared" si="500"/>
        <v>0</v>
      </c>
      <c r="BH147" s="109">
        <f t="shared" si="500"/>
        <v>0</v>
      </c>
      <c r="BI147" s="109">
        <f t="shared" si="500"/>
        <v>0</v>
      </c>
      <c r="BJ147" s="109">
        <f t="shared" si="500"/>
        <v>0</v>
      </c>
      <c r="BK147" s="109">
        <f t="shared" si="500"/>
        <v>0</v>
      </c>
      <c r="BL147" s="213">
        <f t="shared" si="500"/>
        <v>0</v>
      </c>
      <c r="BM147" s="213">
        <f t="shared" si="500"/>
        <v>0</v>
      </c>
      <c r="BN147" s="213">
        <f t="shared" si="500"/>
        <v>0</v>
      </c>
      <c r="BO147" s="213">
        <f t="shared" si="500"/>
        <v>0</v>
      </c>
      <c r="BP147" s="213">
        <f t="shared" si="500"/>
        <v>0</v>
      </c>
      <c r="BQ147" s="213">
        <f t="shared" si="501"/>
        <v>0</v>
      </c>
      <c r="BR147" s="213">
        <f t="shared" si="501"/>
        <v>0</v>
      </c>
      <c r="BS147" s="213">
        <f t="shared" si="501"/>
        <v>1</v>
      </c>
      <c r="BT147" s="213">
        <f t="shared" si="501"/>
        <v>1</v>
      </c>
      <c r="BU147" s="213">
        <f t="shared" si="501"/>
        <v>1</v>
      </c>
      <c r="BV147" s="213">
        <f t="shared" si="501"/>
        <v>1</v>
      </c>
      <c r="BW147" s="213">
        <f t="shared" si="501"/>
        <v>0</v>
      </c>
      <c r="BX147" s="213">
        <f t="shared" si="501"/>
        <v>0</v>
      </c>
      <c r="BY147" s="213">
        <f t="shared" si="501"/>
        <v>1</v>
      </c>
      <c r="BZ147" s="213">
        <f t="shared" si="501"/>
        <v>0</v>
      </c>
      <c r="CA147" s="213">
        <f t="shared" si="501"/>
        <v>0</v>
      </c>
      <c r="CB147" s="213">
        <f t="shared" si="501"/>
        <v>0</v>
      </c>
      <c r="CC147" s="213">
        <f t="shared" si="501"/>
        <v>0</v>
      </c>
      <c r="CD147" s="213">
        <f t="shared" si="501"/>
        <v>0</v>
      </c>
      <c r="CE147" s="349"/>
      <c r="CF147" s="64">
        <f>IF(ISERROR(GETPIVOTDATA("VALUE",'CSS WK pvt'!$I$2,"DT_FILE",CF$8,"CD_CO",CF$6,"TRIM_CAT",TRIM(B147),"TRIM_LINE",A142))=TRUE,0,GETPIVOTDATA("VALUE",'CSS WK pvt'!$I$2,"DT_FILE",CF$8,"CD_CO",CF$6,"TRIM_CAT",TRIM(B147),"TRIM_LINE",A142))</f>
        <v>0</v>
      </c>
    </row>
    <row r="148" spans="1:84" s="73" customFormat="1" ht="15" thickBot="1" x14ac:dyDescent="0.35">
      <c r="A148" s="148"/>
      <c r="B148" s="113" t="s">
        <v>42</v>
      </c>
      <c r="C148" s="114">
        <f t="shared" ref="C148:Q148" si="502">SUM(C143:C147)</f>
        <v>47</v>
      </c>
      <c r="D148" s="115">
        <f t="shared" si="502"/>
        <v>43</v>
      </c>
      <c r="E148" s="115">
        <f t="shared" si="502"/>
        <v>57</v>
      </c>
      <c r="F148" s="115">
        <f t="shared" si="502"/>
        <v>58</v>
      </c>
      <c r="G148" s="115">
        <f t="shared" si="502"/>
        <v>52</v>
      </c>
      <c r="H148" s="116">
        <f t="shared" si="502"/>
        <v>60</v>
      </c>
      <c r="I148" s="115">
        <f t="shared" si="502"/>
        <v>47</v>
      </c>
      <c r="J148" s="116">
        <f t="shared" si="502"/>
        <v>46</v>
      </c>
      <c r="K148" s="115">
        <f t="shared" si="502"/>
        <v>36</v>
      </c>
      <c r="L148" s="117">
        <f t="shared" si="502"/>
        <v>36</v>
      </c>
      <c r="M148" s="116">
        <f t="shared" si="502"/>
        <v>35</v>
      </c>
      <c r="N148" s="116">
        <f t="shared" si="502"/>
        <v>37</v>
      </c>
      <c r="O148" s="116">
        <f t="shared" si="502"/>
        <v>35</v>
      </c>
      <c r="P148" s="116">
        <f t="shared" si="502"/>
        <v>24</v>
      </c>
      <c r="Q148" s="116">
        <f t="shared" si="502"/>
        <v>18</v>
      </c>
      <c r="R148" s="116">
        <v>22</v>
      </c>
      <c r="S148" s="115">
        <v>19</v>
      </c>
      <c r="T148" s="116">
        <v>22</v>
      </c>
      <c r="U148" s="215">
        <v>25</v>
      </c>
      <c r="V148" s="215">
        <v>40</v>
      </c>
      <c r="W148" s="215">
        <f>SUM(W143+W144+W145+W146+W147)</f>
        <v>43</v>
      </c>
      <c r="X148" s="117">
        <f>SUM(X143+X144+X145+X146+X147)</f>
        <v>39</v>
      </c>
      <c r="Y148" s="215">
        <v>32</v>
      </c>
      <c r="Z148" s="215">
        <v>35</v>
      </c>
      <c r="AA148" s="215">
        <v>42</v>
      </c>
      <c r="AB148" s="215">
        <v>60</v>
      </c>
      <c r="AC148" s="215">
        <v>74</v>
      </c>
      <c r="AD148" s="215">
        <v>75</v>
      </c>
      <c r="AE148" s="215">
        <v>102</v>
      </c>
      <c r="AF148" s="215">
        <v>103</v>
      </c>
      <c r="AG148" s="215">
        <v>102</v>
      </c>
      <c r="AH148" s="215">
        <v>96</v>
      </c>
      <c r="AI148" s="215">
        <v>104</v>
      </c>
      <c r="AJ148" s="117">
        <v>95</v>
      </c>
      <c r="AK148" s="215">
        <v>93</v>
      </c>
      <c r="AL148" s="215">
        <v>90</v>
      </c>
      <c r="AM148" s="215">
        <v>89</v>
      </c>
      <c r="AN148" s="215">
        <v>94</v>
      </c>
      <c r="AO148" s="215">
        <v>82</v>
      </c>
      <c r="AP148" s="215">
        <v>87</v>
      </c>
      <c r="AQ148" s="116">
        <v>94</v>
      </c>
      <c r="AR148" s="215">
        <v>83</v>
      </c>
      <c r="AS148" s="215">
        <v>68</v>
      </c>
      <c r="AT148" s="215">
        <v>61</v>
      </c>
      <c r="AU148" s="215">
        <v>53</v>
      </c>
      <c r="AV148" s="117">
        <v>52</v>
      </c>
      <c r="AW148" s="114">
        <f t="shared" ref="AW148:BA148" si="503">SUM(AW143:AW147)</f>
        <v>-12</v>
      </c>
      <c r="AX148" s="116">
        <f t="shared" si="503"/>
        <v>-19</v>
      </c>
      <c r="AY148" s="116">
        <f t="shared" si="503"/>
        <v>-39</v>
      </c>
      <c r="AZ148" s="116">
        <f t="shared" si="503"/>
        <v>-36</v>
      </c>
      <c r="BA148" s="116">
        <f t="shared" si="503"/>
        <v>-33</v>
      </c>
      <c r="BB148" s="116">
        <f t="shared" ref="BB148:BJ148" si="504">SUM(BB143:BB147)</f>
        <v>-38</v>
      </c>
      <c r="BC148" s="116">
        <f t="shared" si="504"/>
        <v>-22</v>
      </c>
      <c r="BD148" s="116">
        <f t="shared" si="504"/>
        <v>-6</v>
      </c>
      <c r="BE148" s="116">
        <f t="shared" si="504"/>
        <v>7</v>
      </c>
      <c r="BF148" s="116">
        <f t="shared" si="504"/>
        <v>3</v>
      </c>
      <c r="BG148" s="116">
        <f t="shared" si="504"/>
        <v>-3</v>
      </c>
      <c r="BH148" s="116">
        <f t="shared" si="504"/>
        <v>-2</v>
      </c>
      <c r="BI148" s="116">
        <f t="shared" si="504"/>
        <v>7</v>
      </c>
      <c r="BJ148" s="116">
        <f t="shared" si="504"/>
        <v>36</v>
      </c>
      <c r="BK148" s="116">
        <f t="shared" ref="BK148:BL148" si="505">SUM(BK143:BK147)</f>
        <v>56</v>
      </c>
      <c r="BL148" s="215">
        <f t="shared" si="505"/>
        <v>53</v>
      </c>
      <c r="BM148" s="215">
        <f t="shared" ref="BM148" si="506">SUM(BM143:BM147)</f>
        <v>83</v>
      </c>
      <c r="BN148" s="215">
        <f t="shared" ref="BN148:BO148" si="507">SUM(BN143:BN147)</f>
        <v>81</v>
      </c>
      <c r="BO148" s="215">
        <f t="shared" si="507"/>
        <v>77</v>
      </c>
      <c r="BP148" s="215">
        <f t="shared" ref="BP148:BQ148" si="508">SUM(BP143:BP147)</f>
        <v>56</v>
      </c>
      <c r="BQ148" s="215">
        <f t="shared" si="508"/>
        <v>61</v>
      </c>
      <c r="BR148" s="215">
        <f t="shared" ref="BR148:BS148" si="509">SUM(BR143:BR147)</f>
        <v>56</v>
      </c>
      <c r="BS148" s="215">
        <f t="shared" si="509"/>
        <v>61</v>
      </c>
      <c r="BT148" s="215">
        <f t="shared" ref="BT148" si="510">SUM(BT143:BT147)</f>
        <v>55</v>
      </c>
      <c r="BU148" s="215">
        <f t="shared" ref="BU148" si="511">SUM(BU143:BU147)</f>
        <v>47</v>
      </c>
      <c r="BV148" s="215">
        <f t="shared" ref="BV148" si="512">SUM(BV143:BV147)</f>
        <v>34</v>
      </c>
      <c r="BW148" s="215">
        <f t="shared" ref="BW148" si="513">SUM(BW143:BW147)</f>
        <v>8</v>
      </c>
      <c r="BX148" s="215">
        <f t="shared" ref="BX148" si="514">SUM(BX143:BX147)</f>
        <v>12</v>
      </c>
      <c r="BY148" s="215">
        <f t="shared" ref="BY148" si="515">SUM(BY143:BY147)</f>
        <v>-8</v>
      </c>
      <c r="BZ148" s="215">
        <f t="shared" ref="BZ148" si="516">SUM(BZ143:BZ147)</f>
        <v>-20</v>
      </c>
      <c r="CA148" s="215">
        <f t="shared" ref="CA148" si="517">SUM(CA143:CA147)</f>
        <v>-34</v>
      </c>
      <c r="CB148" s="215">
        <f t="shared" ref="CB148:CD148" si="518">SUM(CB143:CB147)</f>
        <v>-35</v>
      </c>
      <c r="CC148" s="215">
        <f t="shared" ref="CC148:CD148" si="519">SUM(CC143:CC147)</f>
        <v>-51</v>
      </c>
      <c r="CD148" s="215">
        <f t="shared" si="519"/>
        <v>-43</v>
      </c>
      <c r="CE148" s="350"/>
      <c r="CF148" s="116">
        <f>SUM(CF143:CF147)</f>
        <v>52</v>
      </c>
    </row>
    <row r="149" spans="1:84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69"/>
      <c r="BP149" s="269"/>
      <c r="BQ149" s="269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269"/>
      <c r="CE149" s="349"/>
      <c r="CF149" s="78"/>
    </row>
    <row r="150" spans="1:84" s="59" customFormat="1" x14ac:dyDescent="0.3">
      <c r="A150" s="147"/>
      <c r="B150" s="60" t="s">
        <v>37</v>
      </c>
      <c r="C150" s="220">
        <v>986995.33</v>
      </c>
      <c r="D150" s="221">
        <v>884001.54</v>
      </c>
      <c r="E150" s="221">
        <v>767386.6</v>
      </c>
      <c r="F150" s="222">
        <v>899481.26</v>
      </c>
      <c r="G150" s="221">
        <v>1220998.7</v>
      </c>
      <c r="H150" s="222">
        <v>1641277.93</v>
      </c>
      <c r="I150" s="221">
        <v>1566661.56</v>
      </c>
      <c r="J150" s="222">
        <v>995440.67</v>
      </c>
      <c r="K150" s="221">
        <v>783290.32</v>
      </c>
      <c r="L150" s="223">
        <v>1536464.62</v>
      </c>
      <c r="M150" s="222">
        <v>1301357.57</v>
      </c>
      <c r="N150" s="222">
        <v>1099633.6499999999</v>
      </c>
      <c r="O150" s="221">
        <v>1138050.97</v>
      </c>
      <c r="P150" s="222">
        <v>1238474.76</v>
      </c>
      <c r="Q150" s="221">
        <v>995856</v>
      </c>
      <c r="R150" s="222">
        <v>1310042</v>
      </c>
      <c r="S150" s="221">
        <v>1548657</v>
      </c>
      <c r="T150" s="222">
        <v>2301100</v>
      </c>
      <c r="U150" s="224">
        <v>1842132</v>
      </c>
      <c r="V150" s="224">
        <v>1545571</v>
      </c>
      <c r="W150" s="224">
        <v>1009643</v>
      </c>
      <c r="X150" s="223">
        <v>1596115</v>
      </c>
      <c r="Y150" s="224">
        <v>1456970</v>
      </c>
      <c r="Z150" s="224">
        <v>1470158</v>
      </c>
      <c r="AA150" s="224">
        <v>1393030</v>
      </c>
      <c r="AB150" s="224">
        <v>1135299</v>
      </c>
      <c r="AC150" s="224">
        <v>1034546</v>
      </c>
      <c r="AD150" s="224">
        <v>1354608</v>
      </c>
      <c r="AE150" s="224">
        <v>1821650</v>
      </c>
      <c r="AF150" s="224">
        <v>2315660</v>
      </c>
      <c r="AG150" s="224">
        <v>2275229</v>
      </c>
      <c r="AH150" s="224">
        <v>1261642</v>
      </c>
      <c r="AI150" s="224">
        <v>1243400</v>
      </c>
      <c r="AJ150" s="239">
        <v>1444746</v>
      </c>
      <c r="AK150" s="304">
        <v>1423993</v>
      </c>
      <c r="AL150" s="304">
        <v>1620874</v>
      </c>
      <c r="AM150" s="304">
        <v>1381740</v>
      </c>
      <c r="AN150" s="304">
        <v>1182615</v>
      </c>
      <c r="AO150" s="304">
        <v>1064354</v>
      </c>
      <c r="AP150" s="304">
        <v>1508895</v>
      </c>
      <c r="AQ150" s="64">
        <v>1660472</v>
      </c>
      <c r="AR150" s="304">
        <v>2573805</v>
      </c>
      <c r="AS150" s="304">
        <v>2468296</v>
      </c>
      <c r="AT150" s="304">
        <v>1464176</v>
      </c>
      <c r="AU150" s="304">
        <v>1398507</v>
      </c>
      <c r="AV150" s="239">
        <v>1844406</v>
      </c>
      <c r="AW150" s="230">
        <f t="shared" ref="AW150:BF154" si="520">O150-C150</f>
        <v>151055.64000000001</v>
      </c>
      <c r="AX150" s="231">
        <f t="shared" si="520"/>
        <v>354473.22</v>
      </c>
      <c r="AY150" s="231">
        <f t="shared" si="520"/>
        <v>228469.40000000002</v>
      </c>
      <c r="AZ150" s="231">
        <f t="shared" si="520"/>
        <v>410560.74</v>
      </c>
      <c r="BA150" s="231">
        <f t="shared" si="520"/>
        <v>327658.30000000005</v>
      </c>
      <c r="BB150" s="231">
        <f t="shared" si="520"/>
        <v>659822.07000000007</v>
      </c>
      <c r="BC150" s="231">
        <f t="shared" si="520"/>
        <v>275470.43999999994</v>
      </c>
      <c r="BD150" s="231">
        <f t="shared" si="520"/>
        <v>550130.32999999996</v>
      </c>
      <c r="BE150" s="231">
        <f t="shared" si="520"/>
        <v>226352.68000000005</v>
      </c>
      <c r="BF150" s="231">
        <f t="shared" si="520"/>
        <v>59650.379999999888</v>
      </c>
      <c r="BG150" s="231">
        <f t="shared" ref="BG150:BP154" si="521">Y150-M150</f>
        <v>155612.42999999993</v>
      </c>
      <c r="BH150" s="231">
        <f t="shared" si="521"/>
        <v>370524.35000000009</v>
      </c>
      <c r="BI150" s="231">
        <f t="shared" si="521"/>
        <v>254979.03000000003</v>
      </c>
      <c r="BJ150" s="231">
        <f t="shared" si="521"/>
        <v>-103175.76000000001</v>
      </c>
      <c r="BK150" s="231">
        <f t="shared" si="521"/>
        <v>38690</v>
      </c>
      <c r="BL150" s="257">
        <f t="shared" si="521"/>
        <v>44566</v>
      </c>
      <c r="BM150" s="257">
        <f t="shared" si="521"/>
        <v>272993</v>
      </c>
      <c r="BN150" s="257">
        <f t="shared" si="521"/>
        <v>14560</v>
      </c>
      <c r="BO150" s="213">
        <f t="shared" si="521"/>
        <v>433097</v>
      </c>
      <c r="BP150" s="213">
        <f t="shared" si="521"/>
        <v>-283929</v>
      </c>
      <c r="BQ150" s="213">
        <f t="shared" ref="BQ150:CD154" si="522">AI150-W150</f>
        <v>233757</v>
      </c>
      <c r="BR150" s="213">
        <f t="shared" si="522"/>
        <v>-151369</v>
      </c>
      <c r="BS150" s="213">
        <f t="shared" si="522"/>
        <v>-32977</v>
      </c>
      <c r="BT150" s="213">
        <f t="shared" si="522"/>
        <v>150716</v>
      </c>
      <c r="BU150" s="213">
        <f t="shared" si="522"/>
        <v>-11290</v>
      </c>
      <c r="BV150" s="213">
        <f t="shared" si="522"/>
        <v>47316</v>
      </c>
      <c r="BW150" s="213">
        <f t="shared" si="522"/>
        <v>29808</v>
      </c>
      <c r="BX150" s="213">
        <f t="shared" si="522"/>
        <v>154287</v>
      </c>
      <c r="BY150" s="213">
        <f t="shared" si="522"/>
        <v>-161178</v>
      </c>
      <c r="BZ150" s="213">
        <f t="shared" si="522"/>
        <v>258145</v>
      </c>
      <c r="CA150" s="213">
        <f t="shared" si="522"/>
        <v>193067</v>
      </c>
      <c r="CB150" s="213">
        <f t="shared" si="522"/>
        <v>202534</v>
      </c>
      <c r="CC150" s="213">
        <f t="shared" si="522"/>
        <v>155107</v>
      </c>
      <c r="CD150" s="213">
        <f t="shared" si="522"/>
        <v>399660</v>
      </c>
      <c r="CE150" s="349"/>
      <c r="CF150" s="64">
        <f>IF(ISERROR(GETPIVOTDATA("VALUE",'CSS WK pvt'!$I$2,"DT_FILE",CF$8,"CD_CO",CF$6,"TRIM_CAT",TRIM(B150),"TRIM_LINE",A149))=TRUE,0,GETPIVOTDATA("VALUE",'CSS WK pvt'!$I$2,"DT_FILE",CF$8,"CD_CO",CF$6,"TRIM_CAT",TRIM(B150),"TRIM_LINE",A149))</f>
        <v>1844406</v>
      </c>
    </row>
    <row r="151" spans="1:84" s="59" customFormat="1" x14ac:dyDescent="0.3">
      <c r="A151" s="147"/>
      <c r="B151" s="60" t="s">
        <v>38</v>
      </c>
      <c r="C151" s="220">
        <v>12777.48</v>
      </c>
      <c r="D151" s="221">
        <v>14571.94</v>
      </c>
      <c r="E151" s="221">
        <v>11543.54</v>
      </c>
      <c r="F151" s="222">
        <v>9880.14</v>
      </c>
      <c r="G151" s="221">
        <v>12139.72</v>
      </c>
      <c r="H151" s="222">
        <v>12380.48</v>
      </c>
      <c r="I151" s="221">
        <v>10405.83</v>
      </c>
      <c r="J151" s="222">
        <v>9546.57</v>
      </c>
      <c r="K151" s="221">
        <v>10810.78</v>
      </c>
      <c r="L151" s="223">
        <v>17786.93</v>
      </c>
      <c r="M151" s="222">
        <v>16136.92</v>
      </c>
      <c r="N151" s="222">
        <v>14212.18</v>
      </c>
      <c r="O151" s="221">
        <v>14777.58</v>
      </c>
      <c r="P151" s="222">
        <v>15462.73</v>
      </c>
      <c r="Q151" s="221">
        <v>11488</v>
      </c>
      <c r="R151" s="222">
        <v>10493</v>
      </c>
      <c r="S151" s="221">
        <v>11958</v>
      </c>
      <c r="T151" s="222">
        <v>14769</v>
      </c>
      <c r="U151" s="224">
        <v>12790</v>
      </c>
      <c r="V151" s="224">
        <v>10348</v>
      </c>
      <c r="W151" s="224">
        <v>10041</v>
      </c>
      <c r="X151" s="223">
        <v>17216</v>
      </c>
      <c r="Y151" s="224">
        <v>18319</v>
      </c>
      <c r="Z151" s="224">
        <v>22401</v>
      </c>
      <c r="AA151" s="224">
        <v>22911</v>
      </c>
      <c r="AB151" s="224">
        <v>18012</v>
      </c>
      <c r="AC151" s="224">
        <v>15319</v>
      </c>
      <c r="AD151" s="224">
        <v>14663</v>
      </c>
      <c r="AE151" s="224">
        <v>16063</v>
      </c>
      <c r="AF151" s="224">
        <v>16486</v>
      </c>
      <c r="AG151" s="224">
        <v>16895</v>
      </c>
      <c r="AH151" s="224">
        <v>12453</v>
      </c>
      <c r="AI151" s="224">
        <v>9942</v>
      </c>
      <c r="AJ151" s="239">
        <v>16487</v>
      </c>
      <c r="AK151" s="304">
        <v>17017</v>
      </c>
      <c r="AL151" s="304">
        <v>19009</v>
      </c>
      <c r="AM151" s="304">
        <v>16205</v>
      </c>
      <c r="AN151" s="304">
        <v>14968</v>
      </c>
      <c r="AO151" s="304">
        <v>12019</v>
      </c>
      <c r="AP151" s="304">
        <v>12121</v>
      </c>
      <c r="AQ151" s="64">
        <v>10627</v>
      </c>
      <c r="AR151" s="304">
        <v>12934</v>
      </c>
      <c r="AS151" s="304">
        <v>8732</v>
      </c>
      <c r="AT151" s="304">
        <v>8807</v>
      </c>
      <c r="AU151" s="304">
        <v>10587</v>
      </c>
      <c r="AV151" s="239">
        <v>19408</v>
      </c>
      <c r="AW151" s="230">
        <f t="shared" si="520"/>
        <v>2000.1000000000004</v>
      </c>
      <c r="AX151" s="231">
        <f t="shared" si="520"/>
        <v>890.78999999999905</v>
      </c>
      <c r="AY151" s="231">
        <f t="shared" si="520"/>
        <v>-55.540000000000873</v>
      </c>
      <c r="AZ151" s="231">
        <f t="shared" si="520"/>
        <v>612.86000000000058</v>
      </c>
      <c r="BA151" s="231">
        <f t="shared" si="520"/>
        <v>-181.71999999999935</v>
      </c>
      <c r="BB151" s="231">
        <f t="shared" si="520"/>
        <v>2388.5200000000004</v>
      </c>
      <c r="BC151" s="231">
        <f t="shared" si="520"/>
        <v>2384.17</v>
      </c>
      <c r="BD151" s="231">
        <f t="shared" si="520"/>
        <v>801.43000000000029</v>
      </c>
      <c r="BE151" s="231">
        <f t="shared" si="520"/>
        <v>-769.78000000000065</v>
      </c>
      <c r="BF151" s="231">
        <f t="shared" si="520"/>
        <v>-570.93000000000029</v>
      </c>
      <c r="BG151" s="231">
        <f t="shared" si="521"/>
        <v>2182.08</v>
      </c>
      <c r="BH151" s="231">
        <f t="shared" si="521"/>
        <v>8188.82</v>
      </c>
      <c r="BI151" s="231">
        <f t="shared" si="521"/>
        <v>8133.42</v>
      </c>
      <c r="BJ151" s="231">
        <f t="shared" si="521"/>
        <v>2549.2700000000004</v>
      </c>
      <c r="BK151" s="231">
        <f t="shared" si="521"/>
        <v>3831</v>
      </c>
      <c r="BL151" s="257">
        <f t="shared" si="521"/>
        <v>4170</v>
      </c>
      <c r="BM151" s="257">
        <f t="shared" si="521"/>
        <v>4105</v>
      </c>
      <c r="BN151" s="257">
        <f t="shared" si="521"/>
        <v>1717</v>
      </c>
      <c r="BO151" s="213">
        <f t="shared" si="521"/>
        <v>4105</v>
      </c>
      <c r="BP151" s="213">
        <f t="shared" si="521"/>
        <v>2105</v>
      </c>
      <c r="BQ151" s="213">
        <f t="shared" si="522"/>
        <v>-99</v>
      </c>
      <c r="BR151" s="213">
        <f t="shared" si="522"/>
        <v>-729</v>
      </c>
      <c r="BS151" s="213">
        <f t="shared" si="522"/>
        <v>-1302</v>
      </c>
      <c r="BT151" s="213">
        <f t="shared" si="522"/>
        <v>-3392</v>
      </c>
      <c r="BU151" s="213">
        <f t="shared" si="522"/>
        <v>-6706</v>
      </c>
      <c r="BV151" s="213">
        <f t="shared" si="522"/>
        <v>-3044</v>
      </c>
      <c r="BW151" s="213">
        <f t="shared" si="522"/>
        <v>-3300</v>
      </c>
      <c r="BX151" s="213">
        <f t="shared" si="522"/>
        <v>-2542</v>
      </c>
      <c r="BY151" s="213">
        <f t="shared" si="522"/>
        <v>-5436</v>
      </c>
      <c r="BZ151" s="213">
        <f t="shared" si="522"/>
        <v>-3552</v>
      </c>
      <c r="CA151" s="213">
        <f t="shared" si="522"/>
        <v>-8163</v>
      </c>
      <c r="CB151" s="213">
        <f t="shared" si="522"/>
        <v>-3646</v>
      </c>
      <c r="CC151" s="213">
        <f t="shared" si="522"/>
        <v>645</v>
      </c>
      <c r="CD151" s="213">
        <f t="shared" si="522"/>
        <v>2921</v>
      </c>
      <c r="CE151" s="349"/>
      <c r="CF151" s="64">
        <f>IF(ISERROR(GETPIVOTDATA("VALUE",'CSS WK pvt'!$I$2,"DT_FILE",CF$8,"CD_CO",CF$6,"TRIM_CAT",TRIM(B151),"TRIM_LINE",A149))=TRUE,0,GETPIVOTDATA("VALUE",'CSS WK pvt'!$I$2,"DT_FILE",CF$8,"CD_CO",CF$6,"TRIM_CAT",TRIM(B151),"TRIM_LINE",A149))</f>
        <v>19408</v>
      </c>
    </row>
    <row r="152" spans="1:84" s="59" customFormat="1" x14ac:dyDescent="0.3">
      <c r="A152" s="147"/>
      <c r="B152" s="60" t="s">
        <v>39</v>
      </c>
      <c r="C152" s="220">
        <v>179685.96</v>
      </c>
      <c r="D152" s="221">
        <v>182896.64000000001</v>
      </c>
      <c r="E152" s="221">
        <v>191336.8</v>
      </c>
      <c r="F152" s="222">
        <v>156440.53</v>
      </c>
      <c r="G152" s="221">
        <v>226838.2</v>
      </c>
      <c r="H152" s="222">
        <v>250278.39999999999</v>
      </c>
      <c r="I152" s="221">
        <v>297454.53999999998</v>
      </c>
      <c r="J152" s="222">
        <v>208842.43</v>
      </c>
      <c r="K152" s="221">
        <v>74975.360000000001</v>
      </c>
      <c r="L152" s="223">
        <v>309040.27</v>
      </c>
      <c r="M152" s="222">
        <v>287718.40000000002</v>
      </c>
      <c r="N152" s="222">
        <v>168633.95</v>
      </c>
      <c r="O152" s="221">
        <v>235394.71</v>
      </c>
      <c r="P152" s="222">
        <v>227008.1</v>
      </c>
      <c r="Q152" s="221">
        <v>170954</v>
      </c>
      <c r="R152" s="222">
        <v>187346</v>
      </c>
      <c r="S152" s="221">
        <v>113724</v>
      </c>
      <c r="T152" s="222">
        <v>285389</v>
      </c>
      <c r="U152" s="224">
        <v>299114</v>
      </c>
      <c r="V152" s="224">
        <v>302787</v>
      </c>
      <c r="W152" s="224">
        <v>119977</v>
      </c>
      <c r="X152" s="223">
        <v>282368</v>
      </c>
      <c r="Y152" s="224">
        <v>225644</v>
      </c>
      <c r="Z152" s="224">
        <v>210530</v>
      </c>
      <c r="AA152" s="224">
        <v>233437</v>
      </c>
      <c r="AB152" s="224">
        <v>170542</v>
      </c>
      <c r="AC152" s="224">
        <v>177620</v>
      </c>
      <c r="AD152" s="224">
        <v>249811</v>
      </c>
      <c r="AE152" s="224">
        <v>202624</v>
      </c>
      <c r="AF152" s="224">
        <v>317665</v>
      </c>
      <c r="AG152" s="224">
        <v>449626</v>
      </c>
      <c r="AH152" s="224">
        <v>196946</v>
      </c>
      <c r="AI152" s="224">
        <v>277602</v>
      </c>
      <c r="AJ152" s="239">
        <v>306295</v>
      </c>
      <c r="AK152" s="304">
        <v>230341</v>
      </c>
      <c r="AL152" s="304">
        <v>320857</v>
      </c>
      <c r="AM152" s="304">
        <v>252451</v>
      </c>
      <c r="AN152" s="304">
        <v>217310</v>
      </c>
      <c r="AO152" s="304">
        <v>201981</v>
      </c>
      <c r="AP152" s="304">
        <v>308932</v>
      </c>
      <c r="AQ152" s="64">
        <v>205178</v>
      </c>
      <c r="AR152" s="304">
        <v>369927</v>
      </c>
      <c r="AS152" s="304">
        <v>528124</v>
      </c>
      <c r="AT152" s="304">
        <v>277868</v>
      </c>
      <c r="AU152" s="304">
        <v>280293</v>
      </c>
      <c r="AV152" s="239">
        <v>416729</v>
      </c>
      <c r="AW152" s="230">
        <f t="shared" si="520"/>
        <v>55708.75</v>
      </c>
      <c r="AX152" s="231">
        <f t="shared" si="520"/>
        <v>44111.459999999992</v>
      </c>
      <c r="AY152" s="231">
        <f t="shared" si="520"/>
        <v>-20382.799999999988</v>
      </c>
      <c r="AZ152" s="231">
        <f t="shared" si="520"/>
        <v>30905.47</v>
      </c>
      <c r="BA152" s="231">
        <f t="shared" si="520"/>
        <v>-113114.20000000001</v>
      </c>
      <c r="BB152" s="231">
        <f t="shared" si="520"/>
        <v>35110.600000000006</v>
      </c>
      <c r="BC152" s="231">
        <f t="shared" si="520"/>
        <v>1659.460000000021</v>
      </c>
      <c r="BD152" s="231">
        <f t="shared" si="520"/>
        <v>93944.57</v>
      </c>
      <c r="BE152" s="231">
        <f t="shared" si="520"/>
        <v>45001.64</v>
      </c>
      <c r="BF152" s="231">
        <f t="shared" si="520"/>
        <v>-26672.270000000019</v>
      </c>
      <c r="BG152" s="231">
        <f t="shared" si="521"/>
        <v>-62074.400000000023</v>
      </c>
      <c r="BH152" s="231">
        <f t="shared" si="521"/>
        <v>41896.049999999988</v>
      </c>
      <c r="BI152" s="231">
        <f t="shared" si="521"/>
        <v>-1957.7099999999919</v>
      </c>
      <c r="BJ152" s="231">
        <f t="shared" si="521"/>
        <v>-56466.100000000006</v>
      </c>
      <c r="BK152" s="231">
        <f t="shared" si="521"/>
        <v>6666</v>
      </c>
      <c r="BL152" s="257">
        <f t="shared" si="521"/>
        <v>62465</v>
      </c>
      <c r="BM152" s="257">
        <f t="shared" si="521"/>
        <v>88900</v>
      </c>
      <c r="BN152" s="257">
        <f t="shared" si="521"/>
        <v>32276</v>
      </c>
      <c r="BO152" s="213">
        <f t="shared" si="521"/>
        <v>150512</v>
      </c>
      <c r="BP152" s="213">
        <f t="shared" si="521"/>
        <v>-105841</v>
      </c>
      <c r="BQ152" s="213">
        <f t="shared" si="522"/>
        <v>157625</v>
      </c>
      <c r="BR152" s="213">
        <f t="shared" si="522"/>
        <v>23927</v>
      </c>
      <c r="BS152" s="213">
        <f t="shared" si="522"/>
        <v>4697</v>
      </c>
      <c r="BT152" s="213">
        <f t="shared" si="522"/>
        <v>110327</v>
      </c>
      <c r="BU152" s="213">
        <f t="shared" si="522"/>
        <v>19014</v>
      </c>
      <c r="BV152" s="213">
        <f t="shared" si="522"/>
        <v>46768</v>
      </c>
      <c r="BW152" s="213">
        <f t="shared" si="522"/>
        <v>24361</v>
      </c>
      <c r="BX152" s="213">
        <f t="shared" si="522"/>
        <v>59121</v>
      </c>
      <c r="BY152" s="213">
        <f t="shared" si="522"/>
        <v>2554</v>
      </c>
      <c r="BZ152" s="213">
        <f t="shared" si="522"/>
        <v>52262</v>
      </c>
      <c r="CA152" s="213">
        <f t="shared" si="522"/>
        <v>78498</v>
      </c>
      <c r="CB152" s="213">
        <f t="shared" si="522"/>
        <v>80922</v>
      </c>
      <c r="CC152" s="213">
        <f t="shared" si="522"/>
        <v>2691</v>
      </c>
      <c r="CD152" s="213">
        <f t="shared" si="522"/>
        <v>110434</v>
      </c>
      <c r="CE152" s="349"/>
      <c r="CF152" s="64">
        <f>IF(ISERROR(GETPIVOTDATA("VALUE",'CSS WK pvt'!$I$2,"DT_FILE",CF$8,"CD_CO",CF$6,"TRIM_CAT",TRIM(B152),"TRIM_LINE",A149))=TRUE,0,GETPIVOTDATA("VALUE",'CSS WK pvt'!$I$2,"DT_FILE",CF$8,"CD_CO",CF$6,"TRIM_CAT",TRIM(B152),"TRIM_LINE",A149))</f>
        <v>416729</v>
      </c>
    </row>
    <row r="153" spans="1:84" s="59" customFormat="1" x14ac:dyDescent="0.3">
      <c r="A153" s="147"/>
      <c r="B153" s="60" t="s">
        <v>40</v>
      </c>
      <c r="C153" s="220">
        <v>141460.95000000001</v>
      </c>
      <c r="D153" s="221">
        <v>119445.61</v>
      </c>
      <c r="E153" s="221">
        <v>160162.45000000001</v>
      </c>
      <c r="F153" s="222">
        <v>113902.52</v>
      </c>
      <c r="G153" s="221">
        <v>174437.04</v>
      </c>
      <c r="H153" s="222">
        <v>153849.84</v>
      </c>
      <c r="I153" s="221">
        <v>264073.92</v>
      </c>
      <c r="J153" s="222">
        <v>186350.03</v>
      </c>
      <c r="K153" s="221">
        <v>57765.14</v>
      </c>
      <c r="L153" s="223">
        <v>189743.48</v>
      </c>
      <c r="M153" s="222">
        <v>198506.76</v>
      </c>
      <c r="N153" s="222">
        <v>74634.509999999995</v>
      </c>
      <c r="O153" s="221">
        <v>155527.94</v>
      </c>
      <c r="P153" s="222">
        <v>163204.32</v>
      </c>
      <c r="Q153" s="221">
        <v>133666</v>
      </c>
      <c r="R153" s="222">
        <v>136109</v>
      </c>
      <c r="S153" s="221">
        <v>107059</v>
      </c>
      <c r="T153" s="222">
        <v>231194</v>
      </c>
      <c r="U153" s="224">
        <v>225945</v>
      </c>
      <c r="V153" s="224">
        <v>237332</v>
      </c>
      <c r="W153" s="224">
        <v>84596</v>
      </c>
      <c r="X153" s="223">
        <v>187834</v>
      </c>
      <c r="Y153" s="224">
        <v>103799</v>
      </c>
      <c r="Z153" s="224">
        <v>113943</v>
      </c>
      <c r="AA153" s="224">
        <v>157177</v>
      </c>
      <c r="AB153" s="224">
        <v>86733</v>
      </c>
      <c r="AC153" s="224">
        <v>190543</v>
      </c>
      <c r="AD153" s="224">
        <v>196230</v>
      </c>
      <c r="AE153" s="224">
        <v>141781</v>
      </c>
      <c r="AF153" s="224">
        <v>250918</v>
      </c>
      <c r="AG153" s="224">
        <v>279351</v>
      </c>
      <c r="AH153" s="224">
        <v>176459</v>
      </c>
      <c r="AI153" s="224">
        <v>221539</v>
      </c>
      <c r="AJ153" s="239">
        <v>235936</v>
      </c>
      <c r="AK153" s="304">
        <v>133275</v>
      </c>
      <c r="AL153" s="304">
        <v>209321</v>
      </c>
      <c r="AM153" s="304">
        <v>184128</v>
      </c>
      <c r="AN153" s="304">
        <v>149157</v>
      </c>
      <c r="AO153" s="304">
        <v>171245</v>
      </c>
      <c r="AP153" s="304">
        <v>227578</v>
      </c>
      <c r="AQ153" s="64">
        <v>158084</v>
      </c>
      <c r="AR153" s="304">
        <v>280583</v>
      </c>
      <c r="AS153" s="304">
        <v>441678</v>
      </c>
      <c r="AT153" s="304">
        <v>268794</v>
      </c>
      <c r="AU153" s="304">
        <v>179978</v>
      </c>
      <c r="AV153" s="239">
        <v>217044</v>
      </c>
      <c r="AW153" s="230">
        <f t="shared" si="520"/>
        <v>14066.989999999991</v>
      </c>
      <c r="AX153" s="231">
        <f t="shared" si="520"/>
        <v>43758.710000000006</v>
      </c>
      <c r="AY153" s="231">
        <f t="shared" si="520"/>
        <v>-26496.450000000012</v>
      </c>
      <c r="AZ153" s="231">
        <f t="shared" si="520"/>
        <v>22206.479999999996</v>
      </c>
      <c r="BA153" s="231">
        <f t="shared" si="520"/>
        <v>-67378.040000000008</v>
      </c>
      <c r="BB153" s="231">
        <f t="shared" si="520"/>
        <v>77344.160000000003</v>
      </c>
      <c r="BC153" s="231">
        <f t="shared" si="520"/>
        <v>-38128.919999999984</v>
      </c>
      <c r="BD153" s="231">
        <f t="shared" si="520"/>
        <v>50981.97</v>
      </c>
      <c r="BE153" s="231">
        <f t="shared" si="520"/>
        <v>26830.86</v>
      </c>
      <c r="BF153" s="231">
        <f t="shared" si="520"/>
        <v>-1909.4800000000105</v>
      </c>
      <c r="BG153" s="231">
        <f t="shared" si="521"/>
        <v>-94707.760000000009</v>
      </c>
      <c r="BH153" s="231">
        <f t="shared" si="521"/>
        <v>39308.490000000005</v>
      </c>
      <c r="BI153" s="231">
        <f t="shared" si="521"/>
        <v>1649.0599999999977</v>
      </c>
      <c r="BJ153" s="231">
        <f t="shared" si="521"/>
        <v>-76471.320000000007</v>
      </c>
      <c r="BK153" s="231">
        <f t="shared" si="521"/>
        <v>56877</v>
      </c>
      <c r="BL153" s="257">
        <f t="shared" si="521"/>
        <v>60121</v>
      </c>
      <c r="BM153" s="257">
        <f t="shared" si="521"/>
        <v>34722</v>
      </c>
      <c r="BN153" s="257">
        <f t="shared" si="521"/>
        <v>19724</v>
      </c>
      <c r="BO153" s="213">
        <f t="shared" si="521"/>
        <v>53406</v>
      </c>
      <c r="BP153" s="213">
        <f t="shared" si="521"/>
        <v>-60873</v>
      </c>
      <c r="BQ153" s="213">
        <f t="shared" si="522"/>
        <v>136943</v>
      </c>
      <c r="BR153" s="213">
        <f t="shared" si="522"/>
        <v>48102</v>
      </c>
      <c r="BS153" s="213">
        <f t="shared" si="522"/>
        <v>29476</v>
      </c>
      <c r="BT153" s="213">
        <f t="shared" si="522"/>
        <v>95378</v>
      </c>
      <c r="BU153" s="213">
        <f t="shared" si="522"/>
        <v>26951</v>
      </c>
      <c r="BV153" s="213">
        <f t="shared" si="522"/>
        <v>62424</v>
      </c>
      <c r="BW153" s="213">
        <f t="shared" si="522"/>
        <v>-19298</v>
      </c>
      <c r="BX153" s="213">
        <f t="shared" si="522"/>
        <v>31348</v>
      </c>
      <c r="BY153" s="213">
        <f t="shared" si="522"/>
        <v>16303</v>
      </c>
      <c r="BZ153" s="213">
        <f t="shared" si="522"/>
        <v>29665</v>
      </c>
      <c r="CA153" s="213">
        <f t="shared" si="522"/>
        <v>162327</v>
      </c>
      <c r="CB153" s="213">
        <f t="shared" si="522"/>
        <v>92335</v>
      </c>
      <c r="CC153" s="213">
        <f t="shared" si="522"/>
        <v>-41561</v>
      </c>
      <c r="CD153" s="213">
        <f t="shared" si="522"/>
        <v>-18892</v>
      </c>
      <c r="CE153" s="349"/>
      <c r="CF153" s="64">
        <f>IF(ISERROR(GETPIVOTDATA("VALUE",'CSS WK pvt'!$I$2,"DT_FILE",CF$8,"CD_CO",CF$6,"TRIM_CAT",TRIM(B153),"TRIM_LINE",A149))=TRUE,0,GETPIVOTDATA("VALUE",'CSS WK pvt'!$I$2,"DT_FILE",CF$8,"CD_CO",CF$6,"TRIM_CAT",TRIM(B153),"TRIM_LINE",A149))</f>
        <v>217044</v>
      </c>
    </row>
    <row r="154" spans="1:84" s="59" customFormat="1" x14ac:dyDescent="0.3">
      <c r="A154" s="147"/>
      <c r="B154" s="60" t="s">
        <v>41</v>
      </c>
      <c r="C154" s="220">
        <v>136976.76999999999</v>
      </c>
      <c r="D154" s="221">
        <v>129623.48</v>
      </c>
      <c r="E154" s="221">
        <v>187590.42</v>
      </c>
      <c r="F154" s="222">
        <v>184615.75</v>
      </c>
      <c r="G154" s="221">
        <v>216544.57</v>
      </c>
      <c r="H154" s="222">
        <v>192600.84</v>
      </c>
      <c r="I154" s="221">
        <v>197421.93</v>
      </c>
      <c r="J154" s="222">
        <v>189091.29</v>
      </c>
      <c r="K154" s="221">
        <v>154216.32999999999</v>
      </c>
      <c r="L154" s="223">
        <v>31112.53</v>
      </c>
      <c r="M154" s="222">
        <v>117620.36</v>
      </c>
      <c r="N154" s="222">
        <v>293548.59000000003</v>
      </c>
      <c r="O154" s="221">
        <v>135801.10999999999</v>
      </c>
      <c r="P154" s="222">
        <v>158628.15</v>
      </c>
      <c r="Q154" s="221">
        <v>216606</v>
      </c>
      <c r="R154" s="222">
        <v>190376</v>
      </c>
      <c r="S154" s="221">
        <v>218747</v>
      </c>
      <c r="T154" s="222">
        <v>223676</v>
      </c>
      <c r="U154" s="224">
        <v>239502</v>
      </c>
      <c r="V154" s="224">
        <v>193702</v>
      </c>
      <c r="W154" s="224">
        <v>189249</v>
      </c>
      <c r="X154" s="223">
        <v>171611</v>
      </c>
      <c r="Y154" s="224">
        <v>105625</v>
      </c>
      <c r="Z154" s="224">
        <v>175939</v>
      </c>
      <c r="AA154" s="224">
        <v>187835</v>
      </c>
      <c r="AB154" s="224">
        <v>119343</v>
      </c>
      <c r="AC154" s="224">
        <v>153964</v>
      </c>
      <c r="AD154" s="224">
        <v>133414</v>
      </c>
      <c r="AE154" s="224">
        <v>264417</v>
      </c>
      <c r="AF154" s="224">
        <v>192656</v>
      </c>
      <c r="AG154" s="224">
        <v>184885</v>
      </c>
      <c r="AH154" s="224">
        <v>191729</v>
      </c>
      <c r="AI154" s="224">
        <v>168584</v>
      </c>
      <c r="AJ154" s="239">
        <v>199395</v>
      </c>
      <c r="AK154" s="304">
        <v>227571</v>
      </c>
      <c r="AL154" s="304">
        <v>140812</v>
      </c>
      <c r="AM154" s="304">
        <v>180402</v>
      </c>
      <c r="AN154" s="304">
        <v>165138</v>
      </c>
      <c r="AO154" s="304">
        <v>117239</v>
      </c>
      <c r="AP154" s="304">
        <v>166563</v>
      </c>
      <c r="AQ154" s="64">
        <v>185121</v>
      </c>
      <c r="AR154" s="304">
        <v>209637</v>
      </c>
      <c r="AS154" s="304">
        <v>193305</v>
      </c>
      <c r="AT154" s="304">
        <v>310307</v>
      </c>
      <c r="AU154" s="304">
        <v>187075</v>
      </c>
      <c r="AV154" s="239">
        <v>117035</v>
      </c>
      <c r="AW154" s="230">
        <f t="shared" si="520"/>
        <v>-1175.6600000000035</v>
      </c>
      <c r="AX154" s="231">
        <f t="shared" si="520"/>
        <v>29004.67</v>
      </c>
      <c r="AY154" s="231">
        <f t="shared" si="520"/>
        <v>29015.579999999987</v>
      </c>
      <c r="AZ154" s="231">
        <f t="shared" si="520"/>
        <v>5760.25</v>
      </c>
      <c r="BA154" s="231">
        <f t="shared" si="520"/>
        <v>2202.429999999993</v>
      </c>
      <c r="BB154" s="231">
        <f t="shared" si="520"/>
        <v>31075.160000000003</v>
      </c>
      <c r="BC154" s="231">
        <f t="shared" si="520"/>
        <v>42080.070000000007</v>
      </c>
      <c r="BD154" s="231">
        <f t="shared" si="520"/>
        <v>4610.7099999999919</v>
      </c>
      <c r="BE154" s="231">
        <f t="shared" si="520"/>
        <v>35032.670000000013</v>
      </c>
      <c r="BF154" s="231">
        <f t="shared" si="520"/>
        <v>140498.47</v>
      </c>
      <c r="BG154" s="231">
        <f t="shared" si="521"/>
        <v>-11995.36</v>
      </c>
      <c r="BH154" s="231">
        <f t="shared" si="521"/>
        <v>-117609.59000000003</v>
      </c>
      <c r="BI154" s="231">
        <f t="shared" si="521"/>
        <v>52033.890000000014</v>
      </c>
      <c r="BJ154" s="231">
        <f t="shared" si="521"/>
        <v>-39285.149999999994</v>
      </c>
      <c r="BK154" s="231">
        <f t="shared" si="521"/>
        <v>-62642</v>
      </c>
      <c r="BL154" s="257">
        <f t="shared" si="521"/>
        <v>-56962</v>
      </c>
      <c r="BM154" s="257">
        <f t="shared" si="521"/>
        <v>45670</v>
      </c>
      <c r="BN154" s="257">
        <f t="shared" si="521"/>
        <v>-31020</v>
      </c>
      <c r="BO154" s="213">
        <f t="shared" si="521"/>
        <v>-54617</v>
      </c>
      <c r="BP154" s="213">
        <f t="shared" si="521"/>
        <v>-1973</v>
      </c>
      <c r="BQ154" s="213">
        <f t="shared" si="522"/>
        <v>-20665</v>
      </c>
      <c r="BR154" s="213">
        <f t="shared" si="522"/>
        <v>27784</v>
      </c>
      <c r="BS154" s="213">
        <f t="shared" si="522"/>
        <v>121946</v>
      </c>
      <c r="BT154" s="213">
        <f t="shared" si="522"/>
        <v>-35127</v>
      </c>
      <c r="BU154" s="213">
        <f t="shared" si="522"/>
        <v>-7433</v>
      </c>
      <c r="BV154" s="213">
        <f t="shared" si="522"/>
        <v>45795</v>
      </c>
      <c r="BW154" s="213">
        <f t="shared" si="522"/>
        <v>-36725</v>
      </c>
      <c r="BX154" s="213">
        <f t="shared" si="522"/>
        <v>33149</v>
      </c>
      <c r="BY154" s="213">
        <f t="shared" si="522"/>
        <v>-79296</v>
      </c>
      <c r="BZ154" s="213">
        <f t="shared" si="522"/>
        <v>16981</v>
      </c>
      <c r="CA154" s="213">
        <f t="shared" si="522"/>
        <v>8420</v>
      </c>
      <c r="CB154" s="213">
        <f t="shared" si="522"/>
        <v>118578</v>
      </c>
      <c r="CC154" s="213">
        <f t="shared" si="522"/>
        <v>18491</v>
      </c>
      <c r="CD154" s="213">
        <f t="shared" si="522"/>
        <v>-82360</v>
      </c>
      <c r="CE154" s="349"/>
      <c r="CF154" s="64">
        <f>IF(ISERROR(GETPIVOTDATA("VALUE",'CSS WK pvt'!$I$2,"DT_FILE",CF$8,"CD_CO",CF$6,"TRIM_CAT",TRIM(B154),"TRIM_LINE",A149))=TRUE,0,GETPIVOTDATA("VALUE",'CSS WK pvt'!$I$2,"DT_FILE",CF$8,"CD_CO",CF$6,"TRIM_CAT",TRIM(B154),"TRIM_LINE",A149))</f>
        <v>117035</v>
      </c>
    </row>
    <row r="155" spans="1:84" s="73" customFormat="1" x14ac:dyDescent="0.3">
      <c r="A155" s="148"/>
      <c r="B155" s="60" t="s">
        <v>42</v>
      </c>
      <c r="C155" s="225">
        <f t="shared" ref="C155:Q155" si="523">SUM(C150:C154)</f>
        <v>1457896.49</v>
      </c>
      <c r="D155" s="226">
        <f t="shared" si="523"/>
        <v>1330539.2100000002</v>
      </c>
      <c r="E155" s="226">
        <f t="shared" si="523"/>
        <v>1318019.8099999998</v>
      </c>
      <c r="F155" s="227">
        <f t="shared" si="523"/>
        <v>1364320.2</v>
      </c>
      <c r="G155" s="226">
        <f t="shared" si="523"/>
        <v>1850958.23</v>
      </c>
      <c r="H155" s="227">
        <f t="shared" si="523"/>
        <v>2250387.4899999998</v>
      </c>
      <c r="I155" s="226">
        <f t="shared" si="523"/>
        <v>2336017.7800000003</v>
      </c>
      <c r="J155" s="227">
        <f t="shared" si="523"/>
        <v>1589270.99</v>
      </c>
      <c r="K155" s="226">
        <f t="shared" si="523"/>
        <v>1081057.93</v>
      </c>
      <c r="L155" s="228">
        <f t="shared" si="523"/>
        <v>2084147.83</v>
      </c>
      <c r="M155" s="227">
        <f t="shared" si="523"/>
        <v>1921340.0100000002</v>
      </c>
      <c r="N155" s="227">
        <f t="shared" si="523"/>
        <v>1650662.88</v>
      </c>
      <c r="O155" s="227">
        <f t="shared" si="523"/>
        <v>1679552.31</v>
      </c>
      <c r="P155" s="227">
        <f t="shared" si="523"/>
        <v>1802778.06</v>
      </c>
      <c r="Q155" s="227">
        <f t="shared" si="523"/>
        <v>1528570</v>
      </c>
      <c r="R155" s="227">
        <v>1834366</v>
      </c>
      <c r="S155" s="226">
        <v>2000145</v>
      </c>
      <c r="T155" s="227">
        <v>3056128</v>
      </c>
      <c r="U155" s="229">
        <v>2619483</v>
      </c>
      <c r="V155" s="229">
        <v>2289740</v>
      </c>
      <c r="W155" s="229">
        <f>SUM(W150+W151+W152+W153+W154)</f>
        <v>1413506</v>
      </c>
      <c r="X155" s="228">
        <f>SUM(X150+X151+X152+X153+X154)</f>
        <v>2255144</v>
      </c>
      <c r="Y155" s="229">
        <v>1910357</v>
      </c>
      <c r="Z155" s="229">
        <v>1992971</v>
      </c>
      <c r="AA155" s="229">
        <v>1994390</v>
      </c>
      <c r="AB155" s="229">
        <v>1529929</v>
      </c>
      <c r="AC155" s="229">
        <v>1571992</v>
      </c>
      <c r="AD155" s="229">
        <v>1948726</v>
      </c>
      <c r="AE155" s="229">
        <v>2446535</v>
      </c>
      <c r="AF155" s="229">
        <v>3093385</v>
      </c>
      <c r="AG155" s="229">
        <v>3205986</v>
      </c>
      <c r="AH155" s="229">
        <v>1839229</v>
      </c>
      <c r="AI155" s="229">
        <v>1921067</v>
      </c>
      <c r="AJ155" s="238">
        <v>2202859</v>
      </c>
      <c r="AK155" s="305">
        <v>2032197</v>
      </c>
      <c r="AL155" s="305">
        <v>2310873</v>
      </c>
      <c r="AM155" s="305">
        <v>2014926</v>
      </c>
      <c r="AN155" s="305">
        <v>1729188</v>
      </c>
      <c r="AO155" s="305">
        <v>1566838</v>
      </c>
      <c r="AP155" s="305">
        <v>2224089</v>
      </c>
      <c r="AQ155" s="85">
        <v>2219482</v>
      </c>
      <c r="AR155" s="305">
        <v>3446886</v>
      </c>
      <c r="AS155" s="305">
        <v>3640135</v>
      </c>
      <c r="AT155" s="305">
        <v>2329952</v>
      </c>
      <c r="AU155" s="305">
        <v>2056440</v>
      </c>
      <c r="AV155" s="238">
        <v>2614622</v>
      </c>
      <c r="AW155" s="232">
        <f t="shared" ref="AW155:BA155" si="524">SUM(AW150:AW154)</f>
        <v>221655.82</v>
      </c>
      <c r="AX155" s="233">
        <f t="shared" si="524"/>
        <v>472238.85</v>
      </c>
      <c r="AY155" s="233">
        <f t="shared" si="524"/>
        <v>210550.19</v>
      </c>
      <c r="AZ155" s="233">
        <f t="shared" si="524"/>
        <v>470045.79999999993</v>
      </c>
      <c r="BA155" s="233">
        <f t="shared" si="524"/>
        <v>149186.77000000005</v>
      </c>
      <c r="BB155" s="233">
        <f t="shared" ref="BB155:BJ155" si="525">SUM(BB150:BB154)</f>
        <v>805740.51000000013</v>
      </c>
      <c r="BC155" s="233">
        <f t="shared" si="525"/>
        <v>283465.21999999997</v>
      </c>
      <c r="BD155" s="233">
        <f t="shared" si="525"/>
        <v>700469.01</v>
      </c>
      <c r="BE155" s="233">
        <f t="shared" si="525"/>
        <v>332448.07000000007</v>
      </c>
      <c r="BF155" s="233">
        <f t="shared" si="525"/>
        <v>170996.16999999987</v>
      </c>
      <c r="BG155" s="233">
        <f t="shared" si="525"/>
        <v>-10983.010000000111</v>
      </c>
      <c r="BH155" s="233">
        <f t="shared" si="525"/>
        <v>342308.12000000005</v>
      </c>
      <c r="BI155" s="233">
        <f t="shared" si="525"/>
        <v>314837.69000000006</v>
      </c>
      <c r="BJ155" s="233">
        <f t="shared" si="525"/>
        <v>-272849.06000000006</v>
      </c>
      <c r="BK155" s="233">
        <f t="shared" ref="BK155:BL155" si="526">SUM(BK150:BK154)</f>
        <v>43422</v>
      </c>
      <c r="BL155" s="258">
        <f t="shared" si="526"/>
        <v>114360</v>
      </c>
      <c r="BM155" s="258">
        <f t="shared" ref="BM155" si="527">SUM(BM150:BM154)</f>
        <v>446390</v>
      </c>
      <c r="BN155" s="258">
        <f t="shared" ref="BN155:BO155" si="528">SUM(BN150:BN154)</f>
        <v>37257</v>
      </c>
      <c r="BO155" s="214">
        <f t="shared" si="528"/>
        <v>586503</v>
      </c>
      <c r="BP155" s="214">
        <f t="shared" ref="BP155:BQ155" si="529">SUM(BP150:BP154)</f>
        <v>-450511</v>
      </c>
      <c r="BQ155" s="214">
        <f t="shared" si="529"/>
        <v>507561</v>
      </c>
      <c r="BR155" s="214">
        <f t="shared" ref="BR155:BS155" si="530">SUM(BR150:BR154)</f>
        <v>-52285</v>
      </c>
      <c r="BS155" s="214">
        <f t="shared" si="530"/>
        <v>121840</v>
      </c>
      <c r="BT155" s="214">
        <f t="shared" ref="BT155" si="531">SUM(BT150:BT154)</f>
        <v>317902</v>
      </c>
      <c r="BU155" s="214">
        <f t="shared" ref="BU155" si="532">SUM(BU150:BU154)</f>
        <v>20536</v>
      </c>
      <c r="BV155" s="214">
        <f t="shared" ref="BV155" si="533">SUM(BV150:BV154)</f>
        <v>199259</v>
      </c>
      <c r="BW155" s="214">
        <f t="shared" ref="BW155" si="534">SUM(BW150:BW154)</f>
        <v>-5154</v>
      </c>
      <c r="BX155" s="214">
        <f t="shared" ref="BX155" si="535">SUM(BX150:BX154)</f>
        <v>275363</v>
      </c>
      <c r="BY155" s="214">
        <f t="shared" ref="BY155" si="536">SUM(BY150:BY154)</f>
        <v>-227053</v>
      </c>
      <c r="BZ155" s="214">
        <f t="shared" ref="BZ155" si="537">SUM(BZ150:BZ154)</f>
        <v>353501</v>
      </c>
      <c r="CA155" s="214">
        <f t="shared" ref="CA155" si="538">SUM(CA150:CA154)</f>
        <v>434149</v>
      </c>
      <c r="CB155" s="214">
        <f t="shared" ref="CB155:CD155" si="539">SUM(CB150:CB154)</f>
        <v>490723</v>
      </c>
      <c r="CC155" s="214">
        <f t="shared" ref="CC155:CD155" si="540">SUM(CC150:CC154)</f>
        <v>135373</v>
      </c>
      <c r="CD155" s="214">
        <f t="shared" si="540"/>
        <v>411763</v>
      </c>
      <c r="CE155" s="350"/>
      <c r="CF155" s="85">
        <f>SUM(CF150:CF154)</f>
        <v>2614622</v>
      </c>
    </row>
    <row r="156" spans="1:84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72"/>
      <c r="BP156" s="272"/>
      <c r="BQ156" s="272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272"/>
      <c r="CE156" s="349"/>
      <c r="CF156" s="90"/>
    </row>
    <row r="157" spans="1:84" s="59" customFormat="1" x14ac:dyDescent="0.3">
      <c r="A157" s="147"/>
      <c r="B157" s="60" t="s">
        <v>37</v>
      </c>
      <c r="C157" s="112"/>
      <c r="D157" s="184">
        <f t="shared" ref="D157:AA157" si="541">(C66+C150+D94-D66-D150)/(C66+C150+D94-D150)</f>
        <v>0.75630370934042801</v>
      </c>
      <c r="E157" s="185">
        <f t="shared" si="541"/>
        <v>0.76727544529949332</v>
      </c>
      <c r="F157" s="185">
        <f t="shared" si="541"/>
        <v>0.74963048196685611</v>
      </c>
      <c r="G157" s="185">
        <f t="shared" si="541"/>
        <v>0.81544590141415063</v>
      </c>
      <c r="H157" s="186">
        <f t="shared" si="541"/>
        <v>0.86582921302566451</v>
      </c>
      <c r="I157" s="185">
        <f t="shared" si="541"/>
        <v>0.84044729963909659</v>
      </c>
      <c r="J157" s="186">
        <f t="shared" si="541"/>
        <v>0.83125364554353309</v>
      </c>
      <c r="K157" s="185">
        <f t="shared" si="541"/>
        <v>0.70843767933275992</v>
      </c>
      <c r="L157" s="187">
        <f t="shared" si="541"/>
        <v>0.68386579672931314</v>
      </c>
      <c r="M157" s="186">
        <f t="shared" si="541"/>
        <v>0.80294912379497863</v>
      </c>
      <c r="N157" s="186">
        <f t="shared" si="541"/>
        <v>0.77386251003263407</v>
      </c>
      <c r="O157" s="186">
        <f t="shared" si="541"/>
        <v>0.71575216438951328</v>
      </c>
      <c r="P157" s="186">
        <f t="shared" si="541"/>
        <v>0.6533172597180642</v>
      </c>
      <c r="Q157" s="186">
        <f t="shared" si="541"/>
        <v>0.68199754833628057</v>
      </c>
      <c r="R157" s="186">
        <f t="shared" si="541"/>
        <v>0.64521171635412999</v>
      </c>
      <c r="S157" s="186">
        <f t="shared" si="541"/>
        <v>0.72910470460942867</v>
      </c>
      <c r="T157" s="186">
        <f t="shared" si="541"/>
        <v>0.80284120122063141</v>
      </c>
      <c r="U157" s="186">
        <f t="shared" si="541"/>
        <v>0.76499790775352527</v>
      </c>
      <c r="V157" s="186">
        <f t="shared" si="541"/>
        <v>0.67263007485417825</v>
      </c>
      <c r="W157" s="186">
        <f t="shared" si="541"/>
        <v>0.76423472097075995</v>
      </c>
      <c r="X157" s="187">
        <f t="shared" si="541"/>
        <v>0.58701558641534746</v>
      </c>
      <c r="Y157" s="186">
        <f t="shared" si="541"/>
        <v>0.65544196843985769</v>
      </c>
      <c r="Z157" s="186">
        <f t="shared" si="541"/>
        <v>0.66245478613846964</v>
      </c>
      <c r="AA157" s="186">
        <f t="shared" si="541"/>
        <v>0.65589878725509498</v>
      </c>
      <c r="AB157" s="186">
        <f t="shared" ref="AB157:AV162" si="542">(AA66+AA150+AB94-AB66-AB150)/(AA66+AA150+AB94-AB150)</f>
        <v>0.6545120807048137</v>
      </c>
      <c r="AC157" s="186">
        <f t="shared" si="542"/>
        <v>0.6431198380204991</v>
      </c>
      <c r="AD157" s="186">
        <f t="shared" si="542"/>
        <v>0.64817176436188795</v>
      </c>
      <c r="AE157" s="186">
        <f t="shared" si="542"/>
        <v>0.71877073442664674</v>
      </c>
      <c r="AF157" s="186">
        <f t="shared" si="542"/>
        <v>0.78939000280057736</v>
      </c>
      <c r="AG157" s="186">
        <f t="shared" si="542"/>
        <v>0.81692077023697074</v>
      </c>
      <c r="AH157" s="186">
        <f t="shared" si="542"/>
        <v>0.76636191195961345</v>
      </c>
      <c r="AI157" s="186">
        <f t="shared" si="542"/>
        <v>0.67458309153583129</v>
      </c>
      <c r="AJ157" s="186">
        <f t="shared" si="542"/>
        <v>0.73394395116709044</v>
      </c>
      <c r="AK157" s="186">
        <f t="shared" ref="AK157:AV157" si="543">(AJ66+AJ150+AK94-AK66-AK150)/(AJ66+AJ150+AK94-AK150)</f>
        <v>0.72758606016765248</v>
      </c>
      <c r="AL157" s="186">
        <f t="shared" si="543"/>
        <v>0.72906118135381648</v>
      </c>
      <c r="AM157" s="186">
        <f t="shared" si="543"/>
        <v>0.69980984921353939</v>
      </c>
      <c r="AN157" s="186">
        <f t="shared" si="543"/>
        <v>0.7337098164813769</v>
      </c>
      <c r="AO157" s="186">
        <f t="shared" si="543"/>
        <v>0.71366523591518782</v>
      </c>
      <c r="AP157" s="186">
        <f t="shared" si="543"/>
        <v>0.7514094512856978</v>
      </c>
      <c r="AQ157" s="186">
        <f t="shared" si="543"/>
        <v>0.76334903127272091</v>
      </c>
      <c r="AR157" s="186">
        <f t="shared" si="543"/>
        <v>0.8534287793151687</v>
      </c>
      <c r="AS157" s="186">
        <f t="shared" si="543"/>
        <v>0.82654605468691089</v>
      </c>
      <c r="AT157" s="186">
        <f t="shared" si="543"/>
        <v>0.78150270354963047</v>
      </c>
      <c r="AU157" s="186">
        <f t="shared" si="543"/>
        <v>0.49011616619968656</v>
      </c>
      <c r="AV157" s="186">
        <f t="shared" si="543"/>
        <v>0.24725458481295909</v>
      </c>
      <c r="AW157" s="112"/>
      <c r="AX157" s="186">
        <f t="shared" ref="AX157:BG162" si="544">P157-D157</f>
        <v>-0.10298644962236381</v>
      </c>
      <c r="AY157" s="186">
        <f t="shared" si="544"/>
        <v>-8.5277896963212751E-2</v>
      </c>
      <c r="AZ157" s="186">
        <f t="shared" si="544"/>
        <v>-0.10441876561272612</v>
      </c>
      <c r="BA157" s="186">
        <f t="shared" si="544"/>
        <v>-8.6341196804721965E-2</v>
      </c>
      <c r="BB157" s="186">
        <f t="shared" si="544"/>
        <v>-6.2988011805033106E-2</v>
      </c>
      <c r="BC157" s="186">
        <f t="shared" si="544"/>
        <v>-7.5449391885571315E-2</v>
      </c>
      <c r="BD157" s="186">
        <f t="shared" si="544"/>
        <v>-0.15862357068935484</v>
      </c>
      <c r="BE157" s="186">
        <f t="shared" si="544"/>
        <v>5.5797041638000033E-2</v>
      </c>
      <c r="BF157" s="186">
        <f t="shared" si="544"/>
        <v>-9.6850210313965679E-2</v>
      </c>
      <c r="BG157" s="186">
        <f t="shared" si="544"/>
        <v>-0.14750715535512093</v>
      </c>
      <c r="BH157" s="186">
        <f t="shared" ref="BH157:BN162" si="545">Z157-N157</f>
        <v>-0.11140772389416442</v>
      </c>
      <c r="BI157" s="186">
        <f t="shared" si="545"/>
        <v>-5.9853377134418295E-2</v>
      </c>
      <c r="BJ157" s="186">
        <f t="shared" si="545"/>
        <v>1.1948209867495008E-3</v>
      </c>
      <c r="BK157" s="186">
        <f t="shared" si="545"/>
        <v>-3.8877710315781466E-2</v>
      </c>
      <c r="BL157" s="259">
        <f t="shared" si="545"/>
        <v>2.9600480077579538E-3</v>
      </c>
      <c r="BM157" s="259">
        <f t="shared" si="545"/>
        <v>-1.0333970182781926E-2</v>
      </c>
      <c r="BN157" s="259">
        <f t="shared" si="545"/>
        <v>-1.3451198420054045E-2</v>
      </c>
      <c r="BO157" s="259">
        <f t="shared" ref="BO157:BO162" si="546">AG157-U157</f>
        <v>5.1922862483445464E-2</v>
      </c>
      <c r="BP157" s="259">
        <f t="shared" ref="BP157:BP162" si="547">AH157-V157</f>
        <v>9.3731837105435201E-2</v>
      </c>
      <c r="BQ157" s="259">
        <f t="shared" ref="BQ157:BQ162" si="548">AI157-W157</f>
        <v>-8.9651629434928659E-2</v>
      </c>
      <c r="BR157" s="259">
        <f t="shared" ref="BR157:BR162" si="549">AJ157-X157</f>
        <v>0.14692836475174298</v>
      </c>
      <c r="BS157" s="259">
        <f t="shared" ref="BS157:CD162" si="550">AK157-Y157</f>
        <v>7.214409172779479E-2</v>
      </c>
      <c r="BT157" s="259">
        <f t="shared" si="550"/>
        <v>6.6606395215346836E-2</v>
      </c>
      <c r="BU157" s="259">
        <f t="shared" si="550"/>
        <v>4.3911061958444408E-2</v>
      </c>
      <c r="BV157" s="259">
        <f t="shared" si="550"/>
        <v>7.9197735776563194E-2</v>
      </c>
      <c r="BW157" s="259">
        <f t="shared" si="550"/>
        <v>7.0545397894688722E-2</v>
      </c>
      <c r="BX157" s="259">
        <f t="shared" si="550"/>
        <v>0.10323768692380986</v>
      </c>
      <c r="BY157" s="259">
        <f t="shared" si="550"/>
        <v>4.4578296846074172E-2</v>
      </c>
      <c r="BZ157" s="259">
        <f t="shared" si="550"/>
        <v>6.4038776514591333E-2</v>
      </c>
      <c r="CA157" s="259">
        <f t="shared" si="550"/>
        <v>9.6252844499401524E-3</v>
      </c>
      <c r="CB157" s="259">
        <f t="shared" si="550"/>
        <v>1.5140791590017022E-2</v>
      </c>
      <c r="CC157" s="259">
        <f t="shared" si="550"/>
        <v>-0.18446692533614473</v>
      </c>
      <c r="CD157" s="259">
        <f t="shared" si="550"/>
        <v>-0.48668936635413135</v>
      </c>
      <c r="CE157" s="349"/>
      <c r="CF157" s="64">
        <f>IF(ISERROR(GETPIVOTDATA("VALUE",'CRS WK pvt'!$I$2,"DT_FILE",CF$8,"CD_CO",CF$6,"TRIM_CAT",TRIM(B157),"TRIM_LINE",A156))=TRUE,0,GETPIVOTDATA("VALUE",'CRS WK pvt'!$I$2,"DT_FILE",CF$8,"CD_CO",CF$6,"TRIM_CAT",TRIM(B157),"TRIM_LINE",A156))</f>
        <v>0</v>
      </c>
    </row>
    <row r="158" spans="1:84" s="59" customFormat="1" x14ac:dyDescent="0.3">
      <c r="A158" s="147"/>
      <c r="B158" s="60" t="s">
        <v>38</v>
      </c>
      <c r="C158" s="112"/>
      <c r="D158" s="185">
        <f t="shared" ref="D158:AA158" si="551">(C67+C151+D95-D67-D151)/(C67+C151+D95-D151)</f>
        <v>0.18149695564816992</v>
      </c>
      <c r="E158" s="185">
        <f t="shared" si="551"/>
        <v>0.17469048983308227</v>
      </c>
      <c r="F158" s="185">
        <f t="shared" si="551"/>
        <v>0.19546615774921425</v>
      </c>
      <c r="G158" s="185">
        <f t="shared" si="551"/>
        <v>0.16208349188349863</v>
      </c>
      <c r="H158" s="186">
        <f t="shared" si="551"/>
        <v>0.18568638909768986</v>
      </c>
      <c r="I158" s="185">
        <f t="shared" si="551"/>
        <v>0.2174430296823508</v>
      </c>
      <c r="J158" s="186">
        <f t="shared" si="551"/>
        <v>0.21086771991984785</v>
      </c>
      <c r="K158" s="185">
        <f t="shared" si="551"/>
        <v>0.14563304975821389</v>
      </c>
      <c r="L158" s="187">
        <f t="shared" si="551"/>
        <v>0.13264045343257641</v>
      </c>
      <c r="M158" s="186">
        <f t="shared" si="551"/>
        <v>0.24089944128103302</v>
      </c>
      <c r="N158" s="186">
        <f t="shared" si="551"/>
        <v>0.2431354781304241</v>
      </c>
      <c r="O158" s="186">
        <f t="shared" si="551"/>
        <v>0.18431133539393776</v>
      </c>
      <c r="P158" s="186">
        <f t="shared" si="551"/>
        <v>0.14903316536358399</v>
      </c>
      <c r="Q158" s="186">
        <f t="shared" si="551"/>
        <v>0.14493857766869772</v>
      </c>
      <c r="R158" s="186">
        <f t="shared" si="551"/>
        <v>0.13345448833464957</v>
      </c>
      <c r="S158" s="186">
        <f t="shared" si="551"/>
        <v>5.1209613687358838E-2</v>
      </c>
      <c r="T158" s="186">
        <f t="shared" si="551"/>
        <v>0.16637144902726825</v>
      </c>
      <c r="U158" s="186">
        <f t="shared" si="551"/>
        <v>0.24916695732097066</v>
      </c>
      <c r="V158" s="186">
        <f t="shared" si="551"/>
        <v>0.32689241356159787</v>
      </c>
      <c r="W158" s="186">
        <f t="shared" si="551"/>
        <v>0.18442316259222208</v>
      </c>
      <c r="X158" s="187">
        <f t="shared" si="551"/>
        <v>3.7843158508984266E-2</v>
      </c>
      <c r="Y158" s="186">
        <f t="shared" si="551"/>
        <v>0.26681079770467953</v>
      </c>
      <c r="Z158" s="186">
        <f t="shared" si="551"/>
        <v>0.1558312325859095</v>
      </c>
      <c r="AA158" s="186">
        <f t="shared" si="551"/>
        <v>0.14102596174194307</v>
      </c>
      <c r="AB158" s="186">
        <f t="shared" si="542"/>
        <v>4.3074513245187858E-2</v>
      </c>
      <c r="AC158" s="186">
        <f t="shared" si="542"/>
        <v>0.1694758485769991</v>
      </c>
      <c r="AD158" s="186">
        <f t="shared" si="542"/>
        <v>0.14660157928522394</v>
      </c>
      <c r="AE158" s="186">
        <f t="shared" si="542"/>
        <v>0.25026146099556035</v>
      </c>
      <c r="AF158" s="186">
        <f t="shared" si="542"/>
        <v>2.9467511294524237E-2</v>
      </c>
      <c r="AG158" s="186">
        <f t="shared" si="542"/>
        <v>0.2246630193742136</v>
      </c>
      <c r="AH158" s="186">
        <f t="shared" si="542"/>
        <v>0.29594950807499537</v>
      </c>
      <c r="AI158" s="186">
        <f t="shared" si="542"/>
        <v>0.3160193020015632</v>
      </c>
      <c r="AJ158" s="186">
        <f t="shared" si="542"/>
        <v>-0.18080247653720802</v>
      </c>
      <c r="AK158" s="186">
        <f t="shared" si="542"/>
        <v>0.16785902728203855</v>
      </c>
      <c r="AL158" s="186">
        <f t="shared" si="542"/>
        <v>0.21819733645003536</v>
      </c>
      <c r="AM158" s="186">
        <f t="shared" si="542"/>
        <v>0.23797948104598513</v>
      </c>
      <c r="AN158" s="186">
        <f t="shared" si="542"/>
        <v>0.15934651355510832</v>
      </c>
      <c r="AO158" s="186">
        <f t="shared" si="542"/>
        <v>0.1293209291594222</v>
      </c>
      <c r="AP158" s="186">
        <f t="shared" si="542"/>
        <v>0.13525982884782339</v>
      </c>
      <c r="AQ158" s="186">
        <f t="shared" si="542"/>
        <v>0.27984236584816025</v>
      </c>
      <c r="AR158" s="186">
        <f t="shared" si="542"/>
        <v>0.46652321116583917</v>
      </c>
      <c r="AS158" s="186">
        <f t="shared" si="542"/>
        <v>4.2122645836882869E-2</v>
      </c>
      <c r="AT158" s="186">
        <f t="shared" si="542"/>
        <v>0.37930466110175776</v>
      </c>
      <c r="AU158" s="186">
        <f t="shared" si="542"/>
        <v>6.991710094397359E-2</v>
      </c>
      <c r="AV158" s="186">
        <f t="shared" si="542"/>
        <v>0.1535005391589121</v>
      </c>
      <c r="AW158" s="112"/>
      <c r="AX158" s="186">
        <f t="shared" si="544"/>
        <v>-3.2463790284585931E-2</v>
      </c>
      <c r="AY158" s="186">
        <f t="shared" si="544"/>
        <v>-2.9751912164384553E-2</v>
      </c>
      <c r="AZ158" s="186">
        <f t="shared" si="544"/>
        <v>-6.201166941456468E-2</v>
      </c>
      <c r="BA158" s="186">
        <f t="shared" si="544"/>
        <v>-0.11087387819613979</v>
      </c>
      <c r="BB158" s="186">
        <f t="shared" si="544"/>
        <v>-1.9314940070421616E-2</v>
      </c>
      <c r="BC158" s="186">
        <f t="shared" si="544"/>
        <v>3.1723927638619864E-2</v>
      </c>
      <c r="BD158" s="186">
        <f t="shared" si="544"/>
        <v>0.11602469364175003</v>
      </c>
      <c r="BE158" s="186">
        <f t="shared" si="544"/>
        <v>3.8790112834008184E-2</v>
      </c>
      <c r="BF158" s="186">
        <f t="shared" si="544"/>
        <v>-9.4797294923592151E-2</v>
      </c>
      <c r="BG158" s="186">
        <f t="shared" si="544"/>
        <v>2.5911356423646503E-2</v>
      </c>
      <c r="BH158" s="186">
        <f t="shared" si="545"/>
        <v>-8.7304245544514603E-2</v>
      </c>
      <c r="BI158" s="186">
        <f t="shared" si="545"/>
        <v>-4.3285373651994696E-2</v>
      </c>
      <c r="BJ158" s="186">
        <f t="shared" si="545"/>
        <v>-0.10595865211839614</v>
      </c>
      <c r="BK158" s="186">
        <f t="shared" si="545"/>
        <v>2.4537270908301378E-2</v>
      </c>
      <c r="BL158" s="259">
        <f t="shared" si="545"/>
        <v>1.3147090950574369E-2</v>
      </c>
      <c r="BM158" s="259">
        <f t="shared" si="545"/>
        <v>0.19905184730820152</v>
      </c>
      <c r="BN158" s="259">
        <f t="shared" si="545"/>
        <v>-0.13690393773274401</v>
      </c>
      <c r="BO158" s="259">
        <f t="shared" si="546"/>
        <v>-2.4503937946757065E-2</v>
      </c>
      <c r="BP158" s="259">
        <f t="shared" si="547"/>
        <v>-3.0942905486602501E-2</v>
      </c>
      <c r="BQ158" s="259">
        <f t="shared" si="548"/>
        <v>0.13159613940934112</v>
      </c>
      <c r="BR158" s="259">
        <f t="shared" si="549"/>
        <v>-0.21864563504619228</v>
      </c>
      <c r="BS158" s="259">
        <f t="shared" si="550"/>
        <v>-9.8951770422640972E-2</v>
      </c>
      <c r="BT158" s="259">
        <f t="shared" si="550"/>
        <v>6.236610386412586E-2</v>
      </c>
      <c r="BU158" s="259">
        <f t="shared" si="550"/>
        <v>9.6953519304042057E-2</v>
      </c>
      <c r="BV158" s="259">
        <f t="shared" si="550"/>
        <v>0.11627200030992046</v>
      </c>
      <c r="BW158" s="259">
        <f t="shared" si="550"/>
        <v>-4.0154919417576901E-2</v>
      </c>
      <c r="BX158" s="259">
        <f t="shared" si="550"/>
        <v>-1.1341750437400544E-2</v>
      </c>
      <c r="BY158" s="259">
        <f t="shared" si="550"/>
        <v>2.9580904852599899E-2</v>
      </c>
      <c r="BZ158" s="259">
        <f t="shared" si="550"/>
        <v>0.43705569987131493</v>
      </c>
      <c r="CA158" s="259">
        <f t="shared" si="550"/>
        <v>-0.18254037353733071</v>
      </c>
      <c r="CB158" s="259">
        <f t="shared" si="550"/>
        <v>8.3355153026762385E-2</v>
      </c>
      <c r="CC158" s="259">
        <f t="shared" si="550"/>
        <v>-0.24610220105758962</v>
      </c>
      <c r="CD158" s="259">
        <f t="shared" si="550"/>
        <v>0.33430301569612009</v>
      </c>
      <c r="CE158" s="283"/>
      <c r="CF158" s="64">
        <f>IF(ISERROR(GETPIVOTDATA("VALUE",'CRS WK pvt'!$I$2,"DT_FILE",CF$8,"CD_CO",CF$6,"TRIM_CAT",TRIM(B158),"TRIM_LINE",A156))=TRUE,0,GETPIVOTDATA("VALUE",'CRS WK pvt'!$I$2,"DT_FILE",CF$8,"CD_CO",CF$6,"TRIM_CAT",TRIM(B158),"TRIM_LINE",A156))</f>
        <v>0</v>
      </c>
    </row>
    <row r="159" spans="1:84" s="59" customFormat="1" x14ac:dyDescent="0.3">
      <c r="A159" s="147"/>
      <c r="B159" s="60" t="s">
        <v>39</v>
      </c>
      <c r="C159" s="112"/>
      <c r="D159" s="185">
        <f t="shared" ref="D159:AA159" si="552">(C68+C152+D96-D68-D152)/(C68+C152+D96-D152)</f>
        <v>0.88600990643361166</v>
      </c>
      <c r="E159" s="185">
        <f t="shared" si="552"/>
        <v>0.89623321179958793</v>
      </c>
      <c r="F159" s="185">
        <f t="shared" si="552"/>
        <v>0.90452220835071728</v>
      </c>
      <c r="G159" s="185">
        <f t="shared" si="552"/>
        <v>0.92726982946886072</v>
      </c>
      <c r="H159" s="186">
        <f t="shared" si="552"/>
        <v>0.94775470086935032</v>
      </c>
      <c r="I159" s="185">
        <f t="shared" si="552"/>
        <v>0.91373065042472867</v>
      </c>
      <c r="J159" s="186">
        <f t="shared" si="552"/>
        <v>0.90192067919228347</v>
      </c>
      <c r="K159" s="185">
        <f t="shared" si="552"/>
        <v>0.76687790647163279</v>
      </c>
      <c r="L159" s="187">
        <f t="shared" si="552"/>
        <v>0.72091231996757477</v>
      </c>
      <c r="M159" s="186">
        <f t="shared" si="552"/>
        <v>0.88472440428668608</v>
      </c>
      <c r="N159" s="186">
        <f t="shared" si="552"/>
        <v>0.868911954591153</v>
      </c>
      <c r="O159" s="186">
        <f t="shared" si="552"/>
        <v>0.847677095094443</v>
      </c>
      <c r="P159" s="186">
        <f t="shared" si="552"/>
        <v>0.69028389296508719</v>
      </c>
      <c r="Q159" s="186">
        <f t="shared" si="552"/>
        <v>0.77846937097970248</v>
      </c>
      <c r="R159" s="186">
        <f t="shared" si="552"/>
        <v>0.80060510374025806</v>
      </c>
      <c r="S159" s="186">
        <f t="shared" si="552"/>
        <v>0.76915174082276316</v>
      </c>
      <c r="T159" s="186">
        <f t="shared" si="552"/>
        <v>0.89152504377654163</v>
      </c>
      <c r="U159" s="186">
        <f t="shared" si="552"/>
        <v>0.87866721928131264</v>
      </c>
      <c r="V159" s="186">
        <f t="shared" si="552"/>
        <v>0.80697416389285148</v>
      </c>
      <c r="W159" s="186">
        <f t="shared" si="552"/>
        <v>0.87646928746819142</v>
      </c>
      <c r="X159" s="187">
        <f t="shared" si="552"/>
        <v>0.74149596318186539</v>
      </c>
      <c r="Y159" s="186">
        <f t="shared" si="552"/>
        <v>0.83201176621051287</v>
      </c>
      <c r="Z159" s="186">
        <f t="shared" si="552"/>
        <v>0.7950580223850523</v>
      </c>
      <c r="AA159" s="186">
        <f t="shared" si="552"/>
        <v>0.84976360383904925</v>
      </c>
      <c r="AB159" s="186">
        <f t="shared" si="542"/>
        <v>0.85902324910467531</v>
      </c>
      <c r="AC159" s="186">
        <f t="shared" si="542"/>
        <v>0.87649599714197557</v>
      </c>
      <c r="AD159" s="186">
        <f t="shared" si="542"/>
        <v>0.83416440127796321</v>
      </c>
      <c r="AE159" s="186">
        <f t="shared" si="542"/>
        <v>0.90356593650242079</v>
      </c>
      <c r="AF159" s="186">
        <f t="shared" si="542"/>
        <v>0.90181845646322434</v>
      </c>
      <c r="AG159" s="186">
        <f t="shared" si="542"/>
        <v>0.91941406681137561</v>
      </c>
      <c r="AH159" s="186">
        <f t="shared" si="542"/>
        <v>0.82075180926401425</v>
      </c>
      <c r="AI159" s="186">
        <f t="shared" si="542"/>
        <v>0.75672045511201069</v>
      </c>
      <c r="AJ159" s="186">
        <f t="shared" si="542"/>
        <v>0.87729926003605374</v>
      </c>
      <c r="AK159" s="186">
        <f t="shared" si="542"/>
        <v>0.81048788893341839</v>
      </c>
      <c r="AL159" s="186">
        <f t="shared" si="542"/>
        <v>0.8421733416098236</v>
      </c>
      <c r="AM159" s="186">
        <f t="shared" si="542"/>
        <v>0.84337483936397284</v>
      </c>
      <c r="AN159" s="186">
        <f t="shared" si="542"/>
        <v>0.89231286457484893</v>
      </c>
      <c r="AO159" s="186">
        <f t="shared" si="542"/>
        <v>0.85699869323299671</v>
      </c>
      <c r="AP159" s="186">
        <f t="shared" si="542"/>
        <v>0.872243447162247</v>
      </c>
      <c r="AQ159" s="186">
        <f t="shared" si="542"/>
        <v>0.82361092757836463</v>
      </c>
      <c r="AR159" s="186">
        <f t="shared" si="542"/>
        <v>0.95498000781649284</v>
      </c>
      <c r="AS159" s="186">
        <f t="shared" si="542"/>
        <v>0.91317187532132793</v>
      </c>
      <c r="AT159" s="186">
        <f t="shared" si="542"/>
        <v>0.89508490206235447</v>
      </c>
      <c r="AU159" s="186">
        <f t="shared" si="542"/>
        <v>0.67661541452557417</v>
      </c>
      <c r="AV159" s="186">
        <f t="shared" si="542"/>
        <v>0.68680380053362455</v>
      </c>
      <c r="AW159" s="112"/>
      <c r="AX159" s="186">
        <f t="shared" si="544"/>
        <v>-0.19572601346852447</v>
      </c>
      <c r="AY159" s="186">
        <f t="shared" si="544"/>
        <v>-0.11776384081988545</v>
      </c>
      <c r="AZ159" s="186">
        <f t="shared" si="544"/>
        <v>-0.10391710461045922</v>
      </c>
      <c r="BA159" s="186">
        <f t="shared" si="544"/>
        <v>-0.15811808864609755</v>
      </c>
      <c r="BB159" s="186">
        <f t="shared" si="544"/>
        <v>-5.6229657092808694E-2</v>
      </c>
      <c r="BC159" s="186">
        <f t="shared" si="544"/>
        <v>-3.5063431143416035E-2</v>
      </c>
      <c r="BD159" s="186">
        <f t="shared" si="544"/>
        <v>-9.4946515299431988E-2</v>
      </c>
      <c r="BE159" s="186">
        <f t="shared" si="544"/>
        <v>0.10959138099655863</v>
      </c>
      <c r="BF159" s="186">
        <f t="shared" si="544"/>
        <v>2.0583643214290626E-2</v>
      </c>
      <c r="BG159" s="186">
        <f t="shared" si="544"/>
        <v>-5.2712638076173213E-2</v>
      </c>
      <c r="BH159" s="186">
        <f t="shared" si="545"/>
        <v>-7.3853932206100703E-2</v>
      </c>
      <c r="BI159" s="186">
        <f t="shared" si="545"/>
        <v>2.0865087446062525E-3</v>
      </c>
      <c r="BJ159" s="186">
        <f t="shared" si="545"/>
        <v>0.16873935613958813</v>
      </c>
      <c r="BK159" s="186">
        <f t="shared" si="545"/>
        <v>9.8026626162273089E-2</v>
      </c>
      <c r="BL159" s="259">
        <f t="shared" si="545"/>
        <v>3.3559297537705146E-2</v>
      </c>
      <c r="BM159" s="259">
        <f t="shared" si="545"/>
        <v>0.13441419567965762</v>
      </c>
      <c r="BN159" s="259">
        <f t="shared" si="545"/>
        <v>1.0293412686682712E-2</v>
      </c>
      <c r="BO159" s="259">
        <f t="shared" si="546"/>
        <v>4.0746847530062968E-2</v>
      </c>
      <c r="BP159" s="259">
        <f t="shared" si="547"/>
        <v>1.3777645371162772E-2</v>
      </c>
      <c r="BQ159" s="259">
        <f t="shared" si="548"/>
        <v>-0.11974883235618072</v>
      </c>
      <c r="BR159" s="259">
        <f t="shared" si="549"/>
        <v>0.13580329685418835</v>
      </c>
      <c r="BS159" s="259">
        <f t="shared" si="550"/>
        <v>-2.1523877277094483E-2</v>
      </c>
      <c r="BT159" s="259">
        <f t="shared" si="550"/>
        <v>4.7115319224771302E-2</v>
      </c>
      <c r="BU159" s="259">
        <f t="shared" si="550"/>
        <v>-6.3887644750764139E-3</v>
      </c>
      <c r="BV159" s="259">
        <f t="shared" si="550"/>
        <v>3.3289615470173617E-2</v>
      </c>
      <c r="BW159" s="259">
        <f t="shared" si="550"/>
        <v>-1.9497303908978858E-2</v>
      </c>
      <c r="BX159" s="259">
        <f t="shared" si="550"/>
        <v>3.8079045884283791E-2</v>
      </c>
      <c r="BY159" s="259">
        <f t="shared" si="550"/>
        <v>-7.9955008924056159E-2</v>
      </c>
      <c r="BZ159" s="259">
        <f t="shared" si="550"/>
        <v>5.3161551353268499E-2</v>
      </c>
      <c r="CA159" s="259">
        <f t="shared" si="550"/>
        <v>-6.2421914900476771E-3</v>
      </c>
      <c r="CB159" s="259">
        <f t="shared" si="550"/>
        <v>7.4333092798340217E-2</v>
      </c>
      <c r="CC159" s="259">
        <f t="shared" si="550"/>
        <v>-8.0105040586436527E-2</v>
      </c>
      <c r="CD159" s="259">
        <f t="shared" si="550"/>
        <v>-0.19049545950242919</v>
      </c>
      <c r="CE159" s="283"/>
      <c r="CF159" s="64">
        <f>IF(ISERROR(GETPIVOTDATA("VALUE",'CRS WK pvt'!$I$2,"DT_FILE",CF$8,"CD_CO",CF$6,"TRIM_CAT",TRIM(B159),"TRIM_LINE",A156))=TRUE,0,GETPIVOTDATA("VALUE",'CRS WK pvt'!$I$2,"DT_FILE",CF$8,"CD_CO",CF$6,"TRIM_CAT",TRIM(B159),"TRIM_LINE",A156))</f>
        <v>0</v>
      </c>
    </row>
    <row r="160" spans="1:84" s="59" customFormat="1" x14ac:dyDescent="0.3">
      <c r="A160" s="147"/>
      <c r="B160" s="60" t="s">
        <v>40</v>
      </c>
      <c r="C160" s="112"/>
      <c r="D160" s="185">
        <f t="shared" ref="D160:AA160" si="553">(C69+C153+D97-D69-D153)/(C69+C153+D97-D153)</f>
        <v>0.91729566742705193</v>
      </c>
      <c r="E160" s="185">
        <f t="shared" si="553"/>
        <v>0.95959628582918732</v>
      </c>
      <c r="F160" s="185">
        <f t="shared" si="553"/>
        <v>0.9063464080920911</v>
      </c>
      <c r="G160" s="185">
        <f t="shared" si="553"/>
        <v>0.92428657667781666</v>
      </c>
      <c r="H160" s="186">
        <f t="shared" si="553"/>
        <v>0.95924180919209956</v>
      </c>
      <c r="I160" s="185">
        <f t="shared" si="553"/>
        <v>0.93903712679525642</v>
      </c>
      <c r="J160" s="186">
        <f t="shared" si="553"/>
        <v>0.96231843404366624</v>
      </c>
      <c r="K160" s="185">
        <f t="shared" si="553"/>
        <v>0.748911780110329</v>
      </c>
      <c r="L160" s="187">
        <f t="shared" si="553"/>
        <v>0.70283868294092822</v>
      </c>
      <c r="M160" s="186">
        <f t="shared" si="553"/>
        <v>0.87730574753860524</v>
      </c>
      <c r="N160" s="186">
        <f t="shared" si="553"/>
        <v>0.88506835318257715</v>
      </c>
      <c r="O160" s="186">
        <f t="shared" si="553"/>
        <v>0.854221959173733</v>
      </c>
      <c r="P160" s="186">
        <f t="shared" si="553"/>
        <v>0.69031864724674008</v>
      </c>
      <c r="Q160" s="186">
        <f t="shared" si="553"/>
        <v>0.85972661436642095</v>
      </c>
      <c r="R160" s="186">
        <f t="shared" si="553"/>
        <v>0.93601031176982696</v>
      </c>
      <c r="S160" s="186">
        <f t="shared" si="553"/>
        <v>0.7826760626750503</v>
      </c>
      <c r="T160" s="186">
        <f t="shared" si="553"/>
        <v>0.931177550339501</v>
      </c>
      <c r="U160" s="186">
        <f t="shared" si="553"/>
        <v>0.93151223413111639</v>
      </c>
      <c r="V160" s="186">
        <f t="shared" si="553"/>
        <v>0.78237383915401071</v>
      </c>
      <c r="W160" s="186">
        <f t="shared" si="553"/>
        <v>0.85842584711620273</v>
      </c>
      <c r="X160" s="187">
        <f t="shared" si="553"/>
        <v>0.62474885658637447</v>
      </c>
      <c r="Y160" s="186">
        <f t="shared" si="553"/>
        <v>0.83804302711676815</v>
      </c>
      <c r="Z160" s="186">
        <f t="shared" si="553"/>
        <v>0.9229775685971715</v>
      </c>
      <c r="AA160" s="186">
        <f t="shared" si="553"/>
        <v>0.95542694713491116</v>
      </c>
      <c r="AB160" s="186">
        <f t="shared" si="542"/>
        <v>0.88209214635466693</v>
      </c>
      <c r="AC160" s="186">
        <f t="shared" si="542"/>
        <v>0.96737842006982222</v>
      </c>
      <c r="AD160" s="186">
        <f t="shared" si="542"/>
        <v>0.86304601349447641</v>
      </c>
      <c r="AE160" s="186">
        <f t="shared" si="542"/>
        <v>0.87898988067315009</v>
      </c>
      <c r="AF160" s="186">
        <f t="shared" si="542"/>
        <v>0.93625343749457202</v>
      </c>
      <c r="AG160" s="186">
        <f t="shared" si="542"/>
        <v>0.96299428479847982</v>
      </c>
      <c r="AH160" s="186">
        <f t="shared" si="542"/>
        <v>0.7230914499598895</v>
      </c>
      <c r="AI160" s="186">
        <f t="shared" si="542"/>
        <v>0.94029359599317319</v>
      </c>
      <c r="AJ160" s="186">
        <f t="shared" si="542"/>
        <v>0.920268669230629</v>
      </c>
      <c r="AK160" s="186">
        <f t="shared" si="542"/>
        <v>0.84438553894816559</v>
      </c>
      <c r="AL160" s="186">
        <f t="shared" si="542"/>
        <v>0.9684827626616338</v>
      </c>
      <c r="AM160" s="186">
        <f t="shared" si="542"/>
        <v>0.94297450819814954</v>
      </c>
      <c r="AN160" s="186">
        <f t="shared" si="542"/>
        <v>0.97048873931574164</v>
      </c>
      <c r="AO160" s="186">
        <f t="shared" si="542"/>
        <v>0.96888929751253872</v>
      </c>
      <c r="AP160" s="186">
        <f t="shared" si="542"/>
        <v>0.97293151083321217</v>
      </c>
      <c r="AQ160" s="186">
        <f t="shared" si="542"/>
        <v>0.78315658681769584</v>
      </c>
      <c r="AR160" s="186">
        <f t="shared" si="542"/>
        <v>0.98131587694749145</v>
      </c>
      <c r="AS160" s="186">
        <f t="shared" si="542"/>
        <v>0.91485423037716618</v>
      </c>
      <c r="AT160" s="186">
        <f t="shared" si="542"/>
        <v>0.85951816355675292</v>
      </c>
      <c r="AU160" s="186">
        <f t="shared" si="542"/>
        <v>0.73516064926801783</v>
      </c>
      <c r="AV160" s="186">
        <f t="shared" si="542"/>
        <v>0.49007879765128237</v>
      </c>
      <c r="AW160" s="112"/>
      <c r="AX160" s="186">
        <f t="shared" si="544"/>
        <v>-0.22697702018031185</v>
      </c>
      <c r="AY160" s="186">
        <f t="shared" si="544"/>
        <v>-9.9869671462766374E-2</v>
      </c>
      <c r="AZ160" s="186">
        <f t="shared" si="544"/>
        <v>2.9663903677735859E-2</v>
      </c>
      <c r="BA160" s="186">
        <f t="shared" si="544"/>
        <v>-0.14161051400276636</v>
      </c>
      <c r="BB160" s="186">
        <f t="shared" si="544"/>
        <v>-2.8064258852598556E-2</v>
      </c>
      <c r="BC160" s="186">
        <f t="shared" si="544"/>
        <v>-7.524892664140026E-3</v>
      </c>
      <c r="BD160" s="186">
        <f t="shared" si="544"/>
        <v>-0.17994459488965553</v>
      </c>
      <c r="BE160" s="186">
        <f t="shared" si="544"/>
        <v>0.10951406700587374</v>
      </c>
      <c r="BF160" s="186">
        <f t="shared" si="544"/>
        <v>-7.8089826354553749E-2</v>
      </c>
      <c r="BG160" s="186">
        <f t="shared" si="544"/>
        <v>-3.9262720421837094E-2</v>
      </c>
      <c r="BH160" s="186">
        <f t="shared" si="545"/>
        <v>3.7909215414594355E-2</v>
      </c>
      <c r="BI160" s="186">
        <f t="shared" si="545"/>
        <v>0.10120498796117816</v>
      </c>
      <c r="BJ160" s="186">
        <f t="shared" si="545"/>
        <v>0.19177349910792685</v>
      </c>
      <c r="BK160" s="186">
        <f t="shared" si="545"/>
        <v>0.10765180570340127</v>
      </c>
      <c r="BL160" s="259">
        <f t="shared" si="545"/>
        <v>-7.2964298275350559E-2</v>
      </c>
      <c r="BM160" s="259">
        <f t="shared" si="545"/>
        <v>9.6313817998099793E-2</v>
      </c>
      <c r="BN160" s="259">
        <f t="shared" si="545"/>
        <v>5.0758871550710127E-3</v>
      </c>
      <c r="BO160" s="259">
        <f t="shared" si="546"/>
        <v>3.1482050667363426E-2</v>
      </c>
      <c r="BP160" s="259">
        <f t="shared" si="547"/>
        <v>-5.928238919412121E-2</v>
      </c>
      <c r="BQ160" s="259">
        <f t="shared" si="548"/>
        <v>8.1867748876970459E-2</v>
      </c>
      <c r="BR160" s="259">
        <f t="shared" si="549"/>
        <v>0.29551981264425453</v>
      </c>
      <c r="BS160" s="259">
        <f t="shared" si="550"/>
        <v>6.342511831397446E-3</v>
      </c>
      <c r="BT160" s="259">
        <f t="shared" si="550"/>
        <v>4.5505194064462295E-2</v>
      </c>
      <c r="BU160" s="259">
        <f t="shared" si="550"/>
        <v>-1.2452438936761623E-2</v>
      </c>
      <c r="BV160" s="259">
        <f t="shared" si="550"/>
        <v>8.8396592961074716E-2</v>
      </c>
      <c r="BW160" s="259">
        <f t="shared" si="550"/>
        <v>1.5108774427164962E-3</v>
      </c>
      <c r="BX160" s="259">
        <f t="shared" si="550"/>
        <v>0.10988549733873576</v>
      </c>
      <c r="BY160" s="259">
        <f t="shared" si="550"/>
        <v>-9.5833293855454249E-2</v>
      </c>
      <c r="BZ160" s="259">
        <f t="shared" si="550"/>
        <v>4.5062439452919434E-2</v>
      </c>
      <c r="CA160" s="259">
        <f t="shared" si="550"/>
        <v>-4.8140054421313638E-2</v>
      </c>
      <c r="CB160" s="259">
        <f t="shared" si="550"/>
        <v>0.13642671359686342</v>
      </c>
      <c r="CC160" s="259">
        <f t="shared" si="550"/>
        <v>-0.20513294672515536</v>
      </c>
      <c r="CD160" s="259">
        <f t="shared" si="550"/>
        <v>-0.43018987157934663</v>
      </c>
      <c r="CE160" s="283"/>
      <c r="CF160" s="64">
        <f>IF(ISERROR(GETPIVOTDATA("VALUE",'CRS WK pvt'!$I$2,"DT_FILE",CF$8,"CD_CO",CF$6,"TRIM_CAT",TRIM(B160),"TRIM_LINE",A156))=TRUE,0,GETPIVOTDATA("VALUE",'CRS WK pvt'!$I$2,"DT_FILE",CF$8,"CD_CO",CF$6,"TRIM_CAT",TRIM(B160),"TRIM_LINE",A156))</f>
        <v>0</v>
      </c>
    </row>
    <row r="161" spans="1:84" s="59" customFormat="1" x14ac:dyDescent="0.3">
      <c r="A161" s="147"/>
      <c r="B161" s="60" t="s">
        <v>41</v>
      </c>
      <c r="C161" s="112"/>
      <c r="D161" s="185">
        <f t="shared" ref="D161:AA161" si="554">(C70+C154+D98-D70-D154)/(C70+C154+D98-D154)</f>
        <v>0.99835425777914188</v>
      </c>
      <c r="E161" s="185">
        <f t="shared" si="554"/>
        <v>1</v>
      </c>
      <c r="F161" s="185">
        <f t="shared" si="554"/>
        <v>0.93833422516114207</v>
      </c>
      <c r="G161" s="185">
        <f t="shared" si="554"/>
        <v>0.92113010961660291</v>
      </c>
      <c r="H161" s="186">
        <f t="shared" si="554"/>
        <v>0.88639381087935309</v>
      </c>
      <c r="I161" s="185">
        <f t="shared" si="554"/>
        <v>0.99924985696067448</v>
      </c>
      <c r="J161" s="186">
        <f t="shared" si="554"/>
        <v>0.99966917681006151</v>
      </c>
      <c r="K161" s="185">
        <f t="shared" si="554"/>
        <v>0.99960190317684627</v>
      </c>
      <c r="L161" s="187">
        <f t="shared" si="554"/>
        <v>0.92181180746101832</v>
      </c>
      <c r="M161" s="186">
        <f t="shared" si="554"/>
        <v>0.99999706533238575</v>
      </c>
      <c r="N161" s="186">
        <f t="shared" si="554"/>
        <v>0.88724717316560409</v>
      </c>
      <c r="O161" s="186">
        <f t="shared" si="554"/>
        <v>0.86132229170311769</v>
      </c>
      <c r="P161" s="186">
        <f t="shared" si="554"/>
        <v>0.93080146625992066</v>
      </c>
      <c r="Q161" s="186">
        <f t="shared" si="554"/>
        <v>0.95165803076069277</v>
      </c>
      <c r="R161" s="186">
        <f t="shared" si="554"/>
        <v>0.70693676579556253</v>
      </c>
      <c r="S161" s="186">
        <f t="shared" si="554"/>
        <v>0.92514391214940195</v>
      </c>
      <c r="T161" s="186">
        <f t="shared" si="554"/>
        <v>0.89436876634052587</v>
      </c>
      <c r="U161" s="186">
        <f t="shared" si="554"/>
        <v>0.95872890360654761</v>
      </c>
      <c r="V161" s="186">
        <f t="shared" si="554"/>
        <v>0.90186147284359541</v>
      </c>
      <c r="W161" s="186">
        <f t="shared" si="554"/>
        <v>0.97123443697275869</v>
      </c>
      <c r="X161" s="187">
        <f t="shared" si="554"/>
        <v>0.75289269939549786</v>
      </c>
      <c r="Y161" s="186">
        <f t="shared" si="554"/>
        <v>0.99991073739835223</v>
      </c>
      <c r="Z161" s="186">
        <f t="shared" si="554"/>
        <v>0.82712568012980825</v>
      </c>
      <c r="AA161" s="186">
        <f t="shared" si="554"/>
        <v>0.95548047639394507</v>
      </c>
      <c r="AB161" s="186">
        <f t="shared" si="542"/>
        <v>0.98762985983417895</v>
      </c>
      <c r="AC161" s="186">
        <f t="shared" si="542"/>
        <v>0.90879577640941578</v>
      </c>
      <c r="AD161" s="186">
        <f t="shared" si="542"/>
        <v>0.93308540128006789</v>
      </c>
      <c r="AE161" s="186">
        <f t="shared" si="542"/>
        <v>0.92662116664777938</v>
      </c>
      <c r="AF161" s="186">
        <f t="shared" si="542"/>
        <v>0.92250584853183204</v>
      </c>
      <c r="AG161" s="186">
        <f t="shared" si="542"/>
        <v>0.78807831207704315</v>
      </c>
      <c r="AH161" s="186">
        <f t="shared" si="542"/>
        <v>0.67322343382806593</v>
      </c>
      <c r="AI161" s="186">
        <f t="shared" si="542"/>
        <v>0.76438298546766803</v>
      </c>
      <c r="AJ161" s="186">
        <f t="shared" si="542"/>
        <v>0.89673477800023549</v>
      </c>
      <c r="AK161" s="186">
        <f t="shared" si="542"/>
        <v>0.66957322997823665</v>
      </c>
      <c r="AL161" s="186">
        <f t="shared" si="542"/>
        <v>0.83184984928012817</v>
      </c>
      <c r="AM161" s="186">
        <f t="shared" si="542"/>
        <v>0.91420347568189009</v>
      </c>
      <c r="AN161" s="186">
        <f t="shared" si="542"/>
        <v>0.4556733632383605</v>
      </c>
      <c r="AO161" s="186">
        <f t="shared" si="542"/>
        <v>0.79374495875939943</v>
      </c>
      <c r="AP161" s="186">
        <f t="shared" si="542"/>
        <v>0.75150092538256674</v>
      </c>
      <c r="AQ161" s="186">
        <f t="shared" si="542"/>
        <v>0.86156778554169655</v>
      </c>
      <c r="AR161" s="186">
        <f t="shared" si="542"/>
        <v>0.97844899584976941</v>
      </c>
      <c r="AS161" s="186">
        <f t="shared" si="542"/>
        <v>0.69826115104070097</v>
      </c>
      <c r="AT161" s="186">
        <f t="shared" si="542"/>
        <v>0.9147756798891391</v>
      </c>
      <c r="AU161" s="186">
        <f t="shared" si="542"/>
        <v>0.91014091718068113</v>
      </c>
      <c r="AV161" s="186">
        <f t="shared" si="542"/>
        <v>0.80152860832950001</v>
      </c>
      <c r="AW161" s="112"/>
      <c r="AX161" s="186">
        <f t="shared" si="544"/>
        <v>-6.7552791519221222E-2</v>
      </c>
      <c r="AY161" s="186">
        <f t="shared" si="544"/>
        <v>-4.8341969239307225E-2</v>
      </c>
      <c r="AZ161" s="186">
        <f t="shared" si="544"/>
        <v>-0.23139745936557954</v>
      </c>
      <c r="BA161" s="186">
        <f t="shared" si="544"/>
        <v>4.0138025327990379E-3</v>
      </c>
      <c r="BB161" s="186">
        <f t="shared" si="544"/>
        <v>7.9749554611727724E-3</v>
      </c>
      <c r="BC161" s="186">
        <f t="shared" si="544"/>
        <v>-4.0520953354126865E-2</v>
      </c>
      <c r="BD161" s="186">
        <f t="shared" si="544"/>
        <v>-9.7807703966466097E-2</v>
      </c>
      <c r="BE161" s="186">
        <f t="shared" si="544"/>
        <v>-2.8367466204087588E-2</v>
      </c>
      <c r="BF161" s="186">
        <f t="shared" si="544"/>
        <v>-0.16891910806552046</v>
      </c>
      <c r="BG161" s="186">
        <f t="shared" si="544"/>
        <v>-8.6327934033514353E-5</v>
      </c>
      <c r="BH161" s="186">
        <f t="shared" si="545"/>
        <v>-6.0121493035795837E-2</v>
      </c>
      <c r="BI161" s="186">
        <f t="shared" si="545"/>
        <v>9.4158184690827373E-2</v>
      </c>
      <c r="BJ161" s="186">
        <f t="shared" si="545"/>
        <v>5.6828393574258285E-2</v>
      </c>
      <c r="BK161" s="186">
        <f t="shared" si="545"/>
        <v>-4.2862254351276996E-2</v>
      </c>
      <c r="BL161" s="259">
        <f t="shared" si="545"/>
        <v>0.22614863548450537</v>
      </c>
      <c r="BM161" s="259">
        <f t="shared" si="545"/>
        <v>1.4772544983774338E-3</v>
      </c>
      <c r="BN161" s="259">
        <f t="shared" si="545"/>
        <v>2.8137082191306173E-2</v>
      </c>
      <c r="BO161" s="259">
        <f t="shared" si="546"/>
        <v>-0.17065059152950446</v>
      </c>
      <c r="BP161" s="259">
        <f t="shared" si="547"/>
        <v>-0.22863803901552948</v>
      </c>
      <c r="BQ161" s="259">
        <f t="shared" si="548"/>
        <v>-0.20685145150509066</v>
      </c>
      <c r="BR161" s="259">
        <f t="shared" si="549"/>
        <v>0.14384207860473763</v>
      </c>
      <c r="BS161" s="259">
        <f t="shared" si="550"/>
        <v>-0.33033750742011558</v>
      </c>
      <c r="BT161" s="259">
        <f t="shared" si="550"/>
        <v>4.7241691503199235E-3</v>
      </c>
      <c r="BU161" s="259">
        <f t="shared" si="550"/>
        <v>-4.1277000712054979E-2</v>
      </c>
      <c r="BV161" s="259">
        <f t="shared" si="550"/>
        <v>-0.53195649659581845</v>
      </c>
      <c r="BW161" s="259">
        <f t="shared" si="550"/>
        <v>-0.11505081765001635</v>
      </c>
      <c r="BX161" s="259">
        <f t="shared" si="550"/>
        <v>-0.18158447589750115</v>
      </c>
      <c r="BY161" s="259">
        <f t="shared" si="550"/>
        <v>-6.505338110608283E-2</v>
      </c>
      <c r="BZ161" s="259">
        <f t="shared" si="550"/>
        <v>5.594314731793737E-2</v>
      </c>
      <c r="CA161" s="259">
        <f t="shared" si="550"/>
        <v>-8.9817161036342186E-2</v>
      </c>
      <c r="CB161" s="259">
        <f t="shared" si="550"/>
        <v>0.24155224606107317</v>
      </c>
      <c r="CC161" s="259">
        <f t="shared" si="550"/>
        <v>0.1457579317130131</v>
      </c>
      <c r="CD161" s="259">
        <f t="shared" si="550"/>
        <v>-9.5206169670735474E-2</v>
      </c>
      <c r="CE161" s="283"/>
      <c r="CF161" s="64">
        <f>IF(ISERROR(GETPIVOTDATA("VALUE",'CRS WK pvt'!$I$2,"DT_FILE",CF$8,"CD_CO",CF$6,"TRIM_CAT",TRIM(B161),"TRIM_LINE",A156))=TRUE,0,GETPIVOTDATA("VALUE",'CRS WK pvt'!$I$2,"DT_FILE",CF$8,"CD_CO",CF$6,"TRIM_CAT",TRIM(B161),"TRIM_LINE",A156))</f>
        <v>0</v>
      </c>
    </row>
    <row r="162" spans="1:84" s="73" customFormat="1" ht="15" thickBot="1" x14ac:dyDescent="0.35">
      <c r="A162" s="148"/>
      <c r="B162" s="113" t="s">
        <v>42</v>
      </c>
      <c r="C162" s="114"/>
      <c r="D162" s="188">
        <f t="shared" ref="D162:AA162" si="555">(C71+C155+D99-D71-D155)/(C71+C155+D99-D155)</f>
        <v>0.78916300308973486</v>
      </c>
      <c r="E162" s="188">
        <f t="shared" si="555"/>
        <v>0.80011383412899317</v>
      </c>
      <c r="F162" s="188">
        <f t="shared" si="555"/>
        <v>0.78635098740971132</v>
      </c>
      <c r="G162" s="188">
        <f t="shared" si="555"/>
        <v>0.83274949436970602</v>
      </c>
      <c r="H162" s="189">
        <f t="shared" si="555"/>
        <v>0.87654861731482347</v>
      </c>
      <c r="I162" s="188">
        <f t="shared" si="555"/>
        <v>0.85926878943454266</v>
      </c>
      <c r="J162" s="189">
        <f t="shared" si="555"/>
        <v>0.85941699136485883</v>
      </c>
      <c r="K162" s="188">
        <f t="shared" si="555"/>
        <v>0.73292648252649883</v>
      </c>
      <c r="L162" s="190">
        <f t="shared" si="555"/>
        <v>0.7001311284793228</v>
      </c>
      <c r="M162" s="189">
        <f t="shared" si="555"/>
        <v>0.81967428591571467</v>
      </c>
      <c r="N162" s="189">
        <f t="shared" si="555"/>
        <v>0.78957757104487825</v>
      </c>
      <c r="O162" s="189">
        <f t="shared" si="555"/>
        <v>0.74059494618185495</v>
      </c>
      <c r="P162" s="189">
        <f t="shared" si="555"/>
        <v>0.67683744327848272</v>
      </c>
      <c r="Q162" s="189">
        <f t="shared" si="555"/>
        <v>0.72159179534004458</v>
      </c>
      <c r="R162" s="189">
        <f t="shared" si="555"/>
        <v>0.67868161621508216</v>
      </c>
      <c r="S162" s="189">
        <f t="shared" si="555"/>
        <v>0.738613006021553</v>
      </c>
      <c r="T162" s="189">
        <f t="shared" si="555"/>
        <v>0.82014343480157315</v>
      </c>
      <c r="U162" s="189">
        <f t="shared" si="555"/>
        <v>0.79300627285647329</v>
      </c>
      <c r="V162" s="189">
        <f t="shared" si="555"/>
        <v>0.70631093590510718</v>
      </c>
      <c r="W162" s="189">
        <f t="shared" si="555"/>
        <v>0.79246848452146224</v>
      </c>
      <c r="X162" s="190">
        <f t="shared" si="555"/>
        <v>0.60452118057653281</v>
      </c>
      <c r="Y162" s="189">
        <f t="shared" si="555"/>
        <v>0.70729618780108061</v>
      </c>
      <c r="Z162" s="189">
        <f t="shared" si="555"/>
        <v>0.6930138847499463</v>
      </c>
      <c r="AA162" s="189">
        <f t="shared" si="555"/>
        <v>0.69660455349542216</v>
      </c>
      <c r="AB162" s="189">
        <f t="shared" si="542"/>
        <v>0.69723382550470214</v>
      </c>
      <c r="AC162" s="189">
        <f t="shared" si="542"/>
        <v>0.68682706529225146</v>
      </c>
      <c r="AD162" s="189">
        <f t="shared" si="542"/>
        <v>0.68347335913902796</v>
      </c>
      <c r="AE162" s="189">
        <f t="shared" si="542"/>
        <v>0.75642503189669463</v>
      </c>
      <c r="AF162" s="189">
        <f t="shared" si="542"/>
        <v>0.80699543824232145</v>
      </c>
      <c r="AG162" s="189">
        <f t="shared" si="542"/>
        <v>0.83066892345650123</v>
      </c>
      <c r="AH162" s="189">
        <f t="shared" si="542"/>
        <v>0.75527287393507747</v>
      </c>
      <c r="AI162" s="189">
        <f t="shared" si="542"/>
        <v>0.71349632709348088</v>
      </c>
      <c r="AJ162" s="189">
        <f t="shared" si="542"/>
        <v>0.76853084830529872</v>
      </c>
      <c r="AK162" s="189">
        <f t="shared" si="542"/>
        <v>0.73220187691738337</v>
      </c>
      <c r="AL162" s="189">
        <f t="shared" si="542"/>
        <v>0.75375462028132378</v>
      </c>
      <c r="AM162" s="189">
        <f t="shared" si="542"/>
        <v>0.73901776690677834</v>
      </c>
      <c r="AN162" s="189">
        <f t="shared" si="542"/>
        <v>0.74088615655599488</v>
      </c>
      <c r="AO162" s="189">
        <f t="shared" si="542"/>
        <v>0.74043101185515736</v>
      </c>
      <c r="AP162" s="189">
        <f t="shared" si="542"/>
        <v>0.77114755324436657</v>
      </c>
      <c r="AQ162" s="189">
        <f t="shared" si="542"/>
        <v>0.76505860369171264</v>
      </c>
      <c r="AR162" s="189">
        <f t="shared" si="542"/>
        <v>0.88028096152624036</v>
      </c>
      <c r="AS162" s="189">
        <f t="shared" si="542"/>
        <v>0.82747755056368366</v>
      </c>
      <c r="AT162" s="189">
        <f t="shared" si="542"/>
        <v>0.80982103198427458</v>
      </c>
      <c r="AU162" s="189">
        <f t="shared" si="542"/>
        <v>0.57027681379597683</v>
      </c>
      <c r="AV162" s="189">
        <f t="shared" si="542"/>
        <v>0.36756510612873977</v>
      </c>
      <c r="AW162" s="114"/>
      <c r="AX162" s="189">
        <f t="shared" si="544"/>
        <v>-0.11232555981125214</v>
      </c>
      <c r="AY162" s="189">
        <f t="shared" si="544"/>
        <v>-7.8522038788948589E-2</v>
      </c>
      <c r="AZ162" s="189">
        <f t="shared" si="544"/>
        <v>-0.10766937119462916</v>
      </c>
      <c r="BA162" s="189">
        <f t="shared" si="544"/>
        <v>-9.4136488348153025E-2</v>
      </c>
      <c r="BB162" s="189">
        <f t="shared" si="544"/>
        <v>-5.6405182513250329E-2</v>
      </c>
      <c r="BC162" s="189">
        <f t="shared" si="544"/>
        <v>-6.6262516578069364E-2</v>
      </c>
      <c r="BD162" s="189">
        <f t="shared" si="544"/>
        <v>-0.15310605545975164</v>
      </c>
      <c r="BE162" s="189">
        <f t="shared" si="544"/>
        <v>5.9542001994963401E-2</v>
      </c>
      <c r="BF162" s="189">
        <f t="shared" si="544"/>
        <v>-9.5609947902789982E-2</v>
      </c>
      <c r="BG162" s="189">
        <f t="shared" si="544"/>
        <v>-0.11237809811463406</v>
      </c>
      <c r="BH162" s="189">
        <f t="shared" si="545"/>
        <v>-9.656368629493195E-2</v>
      </c>
      <c r="BI162" s="189">
        <f t="shared" si="545"/>
        <v>-4.3990392686432789E-2</v>
      </c>
      <c r="BJ162" s="189">
        <f t="shared" si="545"/>
        <v>2.0396382226219423E-2</v>
      </c>
      <c r="BK162" s="189">
        <f t="shared" si="545"/>
        <v>-3.4764730047793124E-2</v>
      </c>
      <c r="BL162" s="260">
        <f t="shared" si="545"/>
        <v>4.7917429239457965E-3</v>
      </c>
      <c r="BM162" s="260">
        <f t="shared" si="545"/>
        <v>1.7812025875141635E-2</v>
      </c>
      <c r="BN162" s="260">
        <f t="shared" si="545"/>
        <v>-1.3147996559251696E-2</v>
      </c>
      <c r="BO162" s="260">
        <f t="shared" si="546"/>
        <v>3.7662650600027936E-2</v>
      </c>
      <c r="BP162" s="260">
        <f t="shared" si="547"/>
        <v>4.8961938029970287E-2</v>
      </c>
      <c r="BQ162" s="260">
        <f t="shared" si="548"/>
        <v>-7.897215742798136E-2</v>
      </c>
      <c r="BR162" s="260">
        <f t="shared" si="549"/>
        <v>0.16400966772876591</v>
      </c>
      <c r="BS162" s="260">
        <f t="shared" si="550"/>
        <v>2.4905689116302754E-2</v>
      </c>
      <c r="BT162" s="260">
        <f t="shared" si="550"/>
        <v>6.0740735531377488E-2</v>
      </c>
      <c r="BU162" s="260">
        <f t="shared" si="550"/>
        <v>4.2413213411356177E-2</v>
      </c>
      <c r="BV162" s="260">
        <f t="shared" si="550"/>
        <v>4.3652331051292736E-2</v>
      </c>
      <c r="BW162" s="260">
        <f t="shared" si="550"/>
        <v>5.3603946562905902E-2</v>
      </c>
      <c r="BX162" s="260">
        <f t="shared" si="550"/>
        <v>8.767419410533861E-2</v>
      </c>
      <c r="BY162" s="260">
        <f t="shared" si="550"/>
        <v>8.6335717950180024E-3</v>
      </c>
      <c r="BZ162" s="260">
        <f t="shared" si="550"/>
        <v>7.3285523283918907E-2</v>
      </c>
      <c r="CA162" s="260">
        <f t="shared" si="550"/>
        <v>-3.1913728928175678E-3</v>
      </c>
      <c r="CB162" s="260">
        <f t="shared" si="550"/>
        <v>5.4548158049197104E-2</v>
      </c>
      <c r="CC162" s="260">
        <f t="shared" si="550"/>
        <v>-0.14321951329750404</v>
      </c>
      <c r="CD162" s="260">
        <f t="shared" si="550"/>
        <v>-0.40096574217655895</v>
      </c>
      <c r="CE162" s="284"/>
      <c r="CF162" s="116">
        <f t="shared" ref="CF162" si="556">SUM(CF157:CF161)</f>
        <v>0</v>
      </c>
    </row>
    <row r="163" spans="1:84" ht="15" thickTop="1" x14ac:dyDescent="0.3">
      <c r="A163" s="147"/>
    </row>
    <row r="164" spans="1:84" x14ac:dyDescent="0.3">
      <c r="B164" s="1" t="s">
        <v>24</v>
      </c>
    </row>
    <row r="165" spans="1:84" x14ac:dyDescent="0.3">
      <c r="B165" s="31" t="s">
        <v>341</v>
      </c>
    </row>
    <row r="168" spans="1:84" x14ac:dyDescent="0.3">
      <c r="B168" s="32" t="s">
        <v>23</v>
      </c>
    </row>
    <row r="169" spans="1:84" x14ac:dyDescent="0.3">
      <c r="B169" s="2" t="s">
        <v>25</v>
      </c>
    </row>
    <row r="170" spans="1:84" x14ac:dyDescent="0.3">
      <c r="B170" s="2" t="s">
        <v>26</v>
      </c>
    </row>
    <row r="171" spans="1:84" x14ac:dyDescent="0.3">
      <c r="B171" s="2" t="s">
        <v>27</v>
      </c>
    </row>
    <row r="172" spans="1:84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D7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F180"/>
  <sheetViews>
    <sheetView zoomScaleNormal="100" workbookViewId="0">
      <pane xSplit="2" ySplit="8" topLeftCell="C9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81" width="13.77734375" style="2" customWidth="1"/>
    <col min="82" max="82" width="17.109375" style="2" customWidth="1"/>
    <col min="83" max="83" width="9" style="282" customWidth="1"/>
    <col min="84" max="84" width="13.77734375" style="2" hidden="1" customWidth="1"/>
    <col min="85" max="16384" width="9.21875" style="2"/>
  </cols>
  <sheetData>
    <row r="1" spans="1:84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</row>
    <row r="2" spans="1:84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F2" s="8"/>
    </row>
    <row r="3" spans="1:8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F3" s="11"/>
    </row>
    <row r="4" spans="1:84" ht="27.6" customHeight="1" x14ac:dyDescent="0.3">
      <c r="B4" s="4" t="s">
        <v>1</v>
      </c>
      <c r="C4" s="13" t="s">
        <v>679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3"/>
      <c r="AG4" s="263"/>
      <c r="AH4" s="263"/>
      <c r="AI4" s="263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F4" s="11"/>
    </row>
    <row r="5" spans="1:84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F5" s="11"/>
    </row>
    <row r="6" spans="1:8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F6" s="23" t="s">
        <v>66</v>
      </c>
    </row>
    <row r="7" spans="1:84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60"/>
      <c r="CE7" s="330"/>
      <c r="CF7" s="280" t="s">
        <v>97</v>
      </c>
    </row>
    <row r="8" spans="1:84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28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678</v>
      </c>
      <c r="CD8" s="347" t="s">
        <v>680</v>
      </c>
      <c r="CE8" s="348"/>
      <c r="CF8" s="286">
        <v>44933</v>
      </c>
    </row>
    <row r="9" spans="1:84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349"/>
      <c r="CF9" s="78"/>
    </row>
    <row r="10" spans="1:84" s="59" customFormat="1" x14ac:dyDescent="0.3">
      <c r="A10" s="147"/>
      <c r="B10" s="60" t="s">
        <v>37</v>
      </c>
      <c r="C10" s="61">
        <v>602951</v>
      </c>
      <c r="D10" s="62">
        <v>603501</v>
      </c>
      <c r="E10" s="62">
        <v>603200</v>
      </c>
      <c r="F10" s="62">
        <v>603676</v>
      </c>
      <c r="G10" s="62">
        <v>604432</v>
      </c>
      <c r="H10" s="62">
        <v>602871</v>
      </c>
      <c r="I10" s="62">
        <v>607254</v>
      </c>
      <c r="J10" s="62">
        <v>609895</v>
      </c>
      <c r="K10" s="62">
        <v>612601</v>
      </c>
      <c r="L10" s="63">
        <v>613710</v>
      </c>
      <c r="M10" s="62">
        <v>614171</v>
      </c>
      <c r="N10" s="62">
        <v>614347</v>
      </c>
      <c r="O10" s="62">
        <v>613915</v>
      </c>
      <c r="P10" s="62">
        <v>612971</v>
      </c>
      <c r="Q10" s="62">
        <v>612731</v>
      </c>
      <c r="R10" s="62">
        <v>612530</v>
      </c>
      <c r="S10" s="62">
        <v>608203</v>
      </c>
      <c r="T10" s="62">
        <v>607617</v>
      </c>
      <c r="U10" s="198">
        <v>604985</v>
      </c>
      <c r="V10" s="198">
        <v>608227</v>
      </c>
      <c r="W10" s="198">
        <v>608812</v>
      </c>
      <c r="X10" s="63">
        <v>610672</v>
      </c>
      <c r="Y10" s="198">
        <v>612124</v>
      </c>
      <c r="Z10" s="198">
        <v>612148</v>
      </c>
      <c r="AA10" s="198">
        <v>611742</v>
      </c>
      <c r="AB10" s="198">
        <v>610989</v>
      </c>
      <c r="AC10" s="198">
        <v>610142</v>
      </c>
      <c r="AD10" s="198">
        <v>609010</v>
      </c>
      <c r="AE10" s="198">
        <v>607727</v>
      </c>
      <c r="AF10" s="198">
        <v>607183</v>
      </c>
      <c r="AG10" s="198">
        <v>605989</v>
      </c>
      <c r="AH10" s="198">
        <v>609504</v>
      </c>
      <c r="AI10" s="198">
        <v>611939</v>
      </c>
      <c r="AJ10" s="63">
        <v>613614</v>
      </c>
      <c r="AK10" s="211">
        <v>615124</v>
      </c>
      <c r="AL10" s="211">
        <v>615449</v>
      </c>
      <c r="AM10" s="211">
        <v>615144</v>
      </c>
      <c r="AN10" s="211">
        <v>614187</v>
      </c>
      <c r="AO10" s="211">
        <v>612994</v>
      </c>
      <c r="AP10" s="211">
        <v>611821</v>
      </c>
      <c r="AQ10" s="64">
        <v>610337</v>
      </c>
      <c r="AR10" s="211">
        <v>609131</v>
      </c>
      <c r="AS10" s="211">
        <v>607903</v>
      </c>
      <c r="AT10" s="211">
        <v>610571</v>
      </c>
      <c r="AU10" s="211">
        <v>612845</v>
      </c>
      <c r="AV10" s="107">
        <v>613799</v>
      </c>
      <c r="AW10" s="64">
        <f t="shared" ref="AW10:BF14" si="0">O10-C10</f>
        <v>10964</v>
      </c>
      <c r="AX10" s="65">
        <f t="shared" si="0"/>
        <v>9470</v>
      </c>
      <c r="AY10" s="65">
        <f t="shared" si="0"/>
        <v>9531</v>
      </c>
      <c r="AZ10" s="65">
        <f t="shared" si="0"/>
        <v>8854</v>
      </c>
      <c r="BA10" s="65">
        <f t="shared" si="0"/>
        <v>3771</v>
      </c>
      <c r="BB10" s="65">
        <f t="shared" si="0"/>
        <v>4746</v>
      </c>
      <c r="BC10" s="65">
        <f t="shared" si="0"/>
        <v>-2269</v>
      </c>
      <c r="BD10" s="65">
        <f t="shared" si="0"/>
        <v>-1668</v>
      </c>
      <c r="BE10" s="65">
        <f t="shared" si="0"/>
        <v>-3789</v>
      </c>
      <c r="BF10" s="65">
        <f t="shared" si="0"/>
        <v>-3038</v>
      </c>
      <c r="BG10" s="65">
        <f t="shared" ref="BG10:BP14" si="1">Y10-M10</f>
        <v>-2047</v>
      </c>
      <c r="BH10" s="65">
        <f t="shared" si="1"/>
        <v>-2199</v>
      </c>
      <c r="BI10" s="65">
        <f t="shared" si="1"/>
        <v>-2173</v>
      </c>
      <c r="BJ10" s="65">
        <f t="shared" si="1"/>
        <v>-1982</v>
      </c>
      <c r="BK10" s="65">
        <f t="shared" si="1"/>
        <v>-2589</v>
      </c>
      <c r="BL10" s="241">
        <f t="shared" si="1"/>
        <v>-3520</v>
      </c>
      <c r="BM10" s="241">
        <f t="shared" si="1"/>
        <v>-476</v>
      </c>
      <c r="BN10" s="241">
        <f t="shared" si="1"/>
        <v>-434</v>
      </c>
      <c r="BO10" s="241">
        <f t="shared" si="1"/>
        <v>1004</v>
      </c>
      <c r="BP10" s="241">
        <f t="shared" si="1"/>
        <v>1277</v>
      </c>
      <c r="BQ10" s="241">
        <f t="shared" ref="BQ10:CD14" si="2">AI10-W10</f>
        <v>3127</v>
      </c>
      <c r="BR10" s="267">
        <f t="shared" si="2"/>
        <v>2942</v>
      </c>
      <c r="BS10" s="267">
        <f t="shared" si="2"/>
        <v>3000</v>
      </c>
      <c r="BT10" s="267">
        <f t="shared" si="2"/>
        <v>3301</v>
      </c>
      <c r="BU10" s="267">
        <f t="shared" si="2"/>
        <v>3402</v>
      </c>
      <c r="BV10" s="267">
        <f t="shared" si="2"/>
        <v>3198</v>
      </c>
      <c r="BW10" s="267">
        <f t="shared" si="2"/>
        <v>2852</v>
      </c>
      <c r="BX10" s="267">
        <f t="shared" si="2"/>
        <v>2811</v>
      </c>
      <c r="BY10" s="267">
        <f t="shared" si="2"/>
        <v>2610</v>
      </c>
      <c r="BZ10" s="267">
        <f t="shared" si="2"/>
        <v>1948</v>
      </c>
      <c r="CA10" s="267">
        <f t="shared" si="2"/>
        <v>1914</v>
      </c>
      <c r="CB10" s="267">
        <f t="shared" si="2"/>
        <v>1067</v>
      </c>
      <c r="CC10" s="267">
        <f t="shared" si="2"/>
        <v>906</v>
      </c>
      <c r="CD10" s="267">
        <f t="shared" si="2"/>
        <v>185</v>
      </c>
      <c r="CE10" s="349"/>
      <c r="CF10" s="64">
        <f>IF(ISERROR(GETPIVOTDATA("VALUE",'CRS WK pvt'!$I$2,"DT_FILE",CF$8,"CD_CO",CF$6,"TRIM_CAT",TRIM(B10),"TRIM_LINE",A9))=TRUE,0,GETPIVOTDATA("VALUE",'CRS WK pvt'!$I$2,"DT_FILE",CF$8,"CD_CO",CF$6,"TRIM_CAT",TRIM(B10),"TRIM_LINE",A9))</f>
        <v>613799</v>
      </c>
    </row>
    <row r="11" spans="1:84" s="59" customFormat="1" x14ac:dyDescent="0.3">
      <c r="A11" s="147"/>
      <c r="B11" s="60" t="s">
        <v>38</v>
      </c>
      <c r="C11" s="61">
        <v>49913</v>
      </c>
      <c r="D11" s="62">
        <v>49928</v>
      </c>
      <c r="E11" s="62">
        <v>49894</v>
      </c>
      <c r="F11" s="62">
        <v>49858</v>
      </c>
      <c r="G11" s="62">
        <v>49849</v>
      </c>
      <c r="H11" s="62">
        <v>49764</v>
      </c>
      <c r="I11" s="62">
        <v>49822</v>
      </c>
      <c r="J11" s="62">
        <v>49912</v>
      </c>
      <c r="K11" s="62">
        <v>50083</v>
      </c>
      <c r="L11" s="63">
        <v>50100</v>
      </c>
      <c r="M11" s="62">
        <v>50070</v>
      </c>
      <c r="N11" s="62">
        <v>50005</v>
      </c>
      <c r="O11" s="62">
        <v>49874</v>
      </c>
      <c r="P11" s="62">
        <v>49791</v>
      </c>
      <c r="Q11" s="62">
        <v>49705</v>
      </c>
      <c r="R11" s="62">
        <v>49482</v>
      </c>
      <c r="S11" s="62">
        <v>52816</v>
      </c>
      <c r="T11" s="62">
        <v>52484</v>
      </c>
      <c r="U11" s="198">
        <v>53406</v>
      </c>
      <c r="V11" s="198">
        <v>53732</v>
      </c>
      <c r="W11" s="198">
        <v>56113</v>
      </c>
      <c r="X11" s="63">
        <v>56700</v>
      </c>
      <c r="Y11" s="198">
        <v>57496</v>
      </c>
      <c r="Z11" s="198">
        <v>58427</v>
      </c>
      <c r="AA11" s="198">
        <v>59246</v>
      </c>
      <c r="AB11" s="198">
        <v>59660</v>
      </c>
      <c r="AC11" s="198">
        <v>60173</v>
      </c>
      <c r="AD11" s="198">
        <v>60513</v>
      </c>
      <c r="AE11" s="198">
        <v>60572</v>
      </c>
      <c r="AF11" s="198">
        <v>60805</v>
      </c>
      <c r="AG11" s="198">
        <v>60817</v>
      </c>
      <c r="AH11" s="198">
        <v>61129</v>
      </c>
      <c r="AI11" s="198">
        <v>62272</v>
      </c>
      <c r="AJ11" s="63">
        <v>63004</v>
      </c>
      <c r="AK11" s="211">
        <v>63675</v>
      </c>
      <c r="AL11" s="211">
        <v>64376</v>
      </c>
      <c r="AM11" s="211">
        <v>64761</v>
      </c>
      <c r="AN11" s="211">
        <v>65036</v>
      </c>
      <c r="AO11" s="211">
        <v>65280</v>
      </c>
      <c r="AP11" s="211">
        <v>65471</v>
      </c>
      <c r="AQ11" s="64">
        <v>65409</v>
      </c>
      <c r="AR11" s="211">
        <v>66224</v>
      </c>
      <c r="AS11" s="211">
        <v>65682</v>
      </c>
      <c r="AT11" s="211">
        <v>66293</v>
      </c>
      <c r="AU11" s="211">
        <v>67365</v>
      </c>
      <c r="AV11" s="107">
        <v>68746</v>
      </c>
      <c r="AW11" s="64">
        <f t="shared" si="0"/>
        <v>-39</v>
      </c>
      <c r="AX11" s="65">
        <f t="shared" si="0"/>
        <v>-137</v>
      </c>
      <c r="AY11" s="65">
        <f t="shared" si="0"/>
        <v>-189</v>
      </c>
      <c r="AZ11" s="65">
        <f t="shared" si="0"/>
        <v>-376</v>
      </c>
      <c r="BA11" s="65">
        <f t="shared" si="0"/>
        <v>2967</v>
      </c>
      <c r="BB11" s="65">
        <f t="shared" si="0"/>
        <v>2720</v>
      </c>
      <c r="BC11" s="65">
        <f t="shared" si="0"/>
        <v>3584</v>
      </c>
      <c r="BD11" s="65">
        <f t="shared" si="0"/>
        <v>3820</v>
      </c>
      <c r="BE11" s="65">
        <f t="shared" si="0"/>
        <v>6030</v>
      </c>
      <c r="BF11" s="65">
        <f t="shared" si="0"/>
        <v>6600</v>
      </c>
      <c r="BG11" s="65">
        <f t="shared" si="1"/>
        <v>7426</v>
      </c>
      <c r="BH11" s="65">
        <f t="shared" si="1"/>
        <v>8422</v>
      </c>
      <c r="BI11" s="65">
        <f t="shared" si="1"/>
        <v>9372</v>
      </c>
      <c r="BJ11" s="65">
        <f t="shared" si="1"/>
        <v>9869</v>
      </c>
      <c r="BK11" s="65">
        <f t="shared" si="1"/>
        <v>10468</v>
      </c>
      <c r="BL11" s="241">
        <f t="shared" si="1"/>
        <v>11031</v>
      </c>
      <c r="BM11" s="241">
        <f t="shared" si="1"/>
        <v>7756</v>
      </c>
      <c r="BN11" s="241">
        <f t="shared" si="1"/>
        <v>8321</v>
      </c>
      <c r="BO11" s="241">
        <f t="shared" si="1"/>
        <v>7411</v>
      </c>
      <c r="BP11" s="241">
        <f t="shared" si="1"/>
        <v>7397</v>
      </c>
      <c r="BQ11" s="241">
        <f t="shared" si="2"/>
        <v>6159</v>
      </c>
      <c r="BR11" s="267">
        <f t="shared" si="2"/>
        <v>6304</v>
      </c>
      <c r="BS11" s="267">
        <f t="shared" si="2"/>
        <v>6179</v>
      </c>
      <c r="BT11" s="267">
        <f t="shared" si="2"/>
        <v>5949</v>
      </c>
      <c r="BU11" s="267">
        <f t="shared" si="2"/>
        <v>5515</v>
      </c>
      <c r="BV11" s="267">
        <f t="shared" si="2"/>
        <v>5376</v>
      </c>
      <c r="BW11" s="267">
        <f t="shared" si="2"/>
        <v>5107</v>
      </c>
      <c r="BX11" s="267">
        <f t="shared" si="2"/>
        <v>4958</v>
      </c>
      <c r="BY11" s="267">
        <f t="shared" si="2"/>
        <v>4837</v>
      </c>
      <c r="BZ11" s="267">
        <f t="shared" si="2"/>
        <v>5419</v>
      </c>
      <c r="CA11" s="267">
        <f t="shared" si="2"/>
        <v>4865</v>
      </c>
      <c r="CB11" s="267">
        <f t="shared" si="2"/>
        <v>5164</v>
      </c>
      <c r="CC11" s="267">
        <f t="shared" si="2"/>
        <v>5093</v>
      </c>
      <c r="CD11" s="267">
        <f t="shared" si="2"/>
        <v>5742</v>
      </c>
      <c r="CE11" s="349"/>
      <c r="CF11" s="64">
        <f>IF(ISERROR(GETPIVOTDATA("VALUE",'CRS WK pvt'!$I$2,"DT_FILE",CF$8,"CD_CO",CF$6,"TRIM_CAT",TRIM(B11),"TRIM_LINE",A9))=TRUE,0,GETPIVOTDATA("VALUE",'CRS WK pvt'!$I$2,"DT_FILE",CF$8,"CD_CO",CF$6,"TRIM_CAT",TRIM(B11),"TRIM_LINE",A9))</f>
        <v>68746</v>
      </c>
    </row>
    <row r="12" spans="1:84" s="59" customFormat="1" x14ac:dyDescent="0.3">
      <c r="A12" s="147"/>
      <c r="B12" s="60" t="s">
        <v>39</v>
      </c>
      <c r="C12" s="61">
        <v>37209</v>
      </c>
      <c r="D12" s="62">
        <v>37026</v>
      </c>
      <c r="E12" s="62">
        <v>36798</v>
      </c>
      <c r="F12" s="62">
        <v>36634</v>
      </c>
      <c r="G12" s="62">
        <v>36463</v>
      </c>
      <c r="H12" s="62">
        <v>36351</v>
      </c>
      <c r="I12" s="62">
        <v>36343</v>
      </c>
      <c r="J12" s="62">
        <v>36596</v>
      </c>
      <c r="K12" s="62">
        <v>37173</v>
      </c>
      <c r="L12" s="63">
        <v>37350</v>
      </c>
      <c r="M12" s="62">
        <v>37385</v>
      </c>
      <c r="N12" s="62">
        <v>37373</v>
      </c>
      <c r="O12" s="62">
        <v>37332</v>
      </c>
      <c r="P12" s="62">
        <v>37248</v>
      </c>
      <c r="Q12" s="62">
        <v>37109</v>
      </c>
      <c r="R12" s="62">
        <v>36964</v>
      </c>
      <c r="S12" s="62">
        <v>36883</v>
      </c>
      <c r="T12" s="62">
        <v>36832</v>
      </c>
      <c r="U12" s="198">
        <v>36835</v>
      </c>
      <c r="V12" s="198">
        <v>36965</v>
      </c>
      <c r="W12" s="198">
        <v>37118</v>
      </c>
      <c r="X12" s="63">
        <v>37331</v>
      </c>
      <c r="Y12" s="198">
        <v>37441</v>
      </c>
      <c r="Z12" s="198">
        <v>37473</v>
      </c>
      <c r="AA12" s="198">
        <v>37462</v>
      </c>
      <c r="AB12" s="198">
        <v>37353</v>
      </c>
      <c r="AC12" s="198">
        <v>37185</v>
      </c>
      <c r="AD12" s="198">
        <v>37095</v>
      </c>
      <c r="AE12" s="198">
        <v>36973</v>
      </c>
      <c r="AF12" s="198">
        <v>36937</v>
      </c>
      <c r="AG12" s="198">
        <v>36886</v>
      </c>
      <c r="AH12" s="198">
        <v>36917</v>
      </c>
      <c r="AI12" s="198">
        <v>37212</v>
      </c>
      <c r="AJ12" s="63">
        <v>37403</v>
      </c>
      <c r="AK12" s="211">
        <v>37563</v>
      </c>
      <c r="AL12" s="211">
        <v>37613</v>
      </c>
      <c r="AM12" s="211">
        <v>37539</v>
      </c>
      <c r="AN12" s="211">
        <v>37330</v>
      </c>
      <c r="AO12" s="211">
        <v>37140</v>
      </c>
      <c r="AP12" s="211">
        <v>36962</v>
      </c>
      <c r="AQ12" s="64">
        <v>36770</v>
      </c>
      <c r="AR12" s="211">
        <v>36690</v>
      </c>
      <c r="AS12" s="211">
        <v>36630</v>
      </c>
      <c r="AT12" s="211">
        <v>36732</v>
      </c>
      <c r="AU12" s="211">
        <v>37057</v>
      </c>
      <c r="AV12" s="107">
        <v>37312</v>
      </c>
      <c r="AW12" s="64">
        <f t="shared" si="0"/>
        <v>123</v>
      </c>
      <c r="AX12" s="65">
        <f t="shared" si="0"/>
        <v>222</v>
      </c>
      <c r="AY12" s="65">
        <f t="shared" si="0"/>
        <v>311</v>
      </c>
      <c r="AZ12" s="65">
        <f t="shared" si="0"/>
        <v>330</v>
      </c>
      <c r="BA12" s="65">
        <f t="shared" si="0"/>
        <v>420</v>
      </c>
      <c r="BB12" s="65">
        <f t="shared" si="0"/>
        <v>481</v>
      </c>
      <c r="BC12" s="65">
        <f t="shared" si="0"/>
        <v>492</v>
      </c>
      <c r="BD12" s="65">
        <f t="shared" si="0"/>
        <v>369</v>
      </c>
      <c r="BE12" s="65">
        <f t="shared" si="0"/>
        <v>-55</v>
      </c>
      <c r="BF12" s="65">
        <f t="shared" si="0"/>
        <v>-19</v>
      </c>
      <c r="BG12" s="65">
        <f t="shared" si="1"/>
        <v>56</v>
      </c>
      <c r="BH12" s="65">
        <f t="shared" si="1"/>
        <v>100</v>
      </c>
      <c r="BI12" s="65">
        <f t="shared" si="1"/>
        <v>130</v>
      </c>
      <c r="BJ12" s="65">
        <f t="shared" si="1"/>
        <v>105</v>
      </c>
      <c r="BK12" s="65">
        <f t="shared" si="1"/>
        <v>76</v>
      </c>
      <c r="BL12" s="241">
        <f t="shared" si="1"/>
        <v>131</v>
      </c>
      <c r="BM12" s="241">
        <f t="shared" si="1"/>
        <v>90</v>
      </c>
      <c r="BN12" s="241">
        <f t="shared" si="1"/>
        <v>105</v>
      </c>
      <c r="BO12" s="241">
        <f t="shared" si="1"/>
        <v>51</v>
      </c>
      <c r="BP12" s="241">
        <f t="shared" si="1"/>
        <v>-48</v>
      </c>
      <c r="BQ12" s="241">
        <f t="shared" si="2"/>
        <v>94</v>
      </c>
      <c r="BR12" s="267">
        <f t="shared" si="2"/>
        <v>72</v>
      </c>
      <c r="BS12" s="267">
        <f t="shared" si="2"/>
        <v>122</v>
      </c>
      <c r="BT12" s="267">
        <f t="shared" si="2"/>
        <v>140</v>
      </c>
      <c r="BU12" s="267">
        <f t="shared" si="2"/>
        <v>77</v>
      </c>
      <c r="BV12" s="267">
        <f t="shared" si="2"/>
        <v>-23</v>
      </c>
      <c r="BW12" s="267">
        <f t="shared" si="2"/>
        <v>-45</v>
      </c>
      <c r="BX12" s="267">
        <f t="shared" si="2"/>
        <v>-133</v>
      </c>
      <c r="BY12" s="267">
        <f t="shared" si="2"/>
        <v>-203</v>
      </c>
      <c r="BZ12" s="267">
        <f t="shared" si="2"/>
        <v>-247</v>
      </c>
      <c r="CA12" s="267">
        <f t="shared" si="2"/>
        <v>-256</v>
      </c>
      <c r="CB12" s="267">
        <f t="shared" si="2"/>
        <v>-185</v>
      </c>
      <c r="CC12" s="267">
        <f t="shared" si="2"/>
        <v>-155</v>
      </c>
      <c r="CD12" s="267">
        <f t="shared" si="2"/>
        <v>-91</v>
      </c>
      <c r="CE12" s="349"/>
      <c r="CF12" s="64">
        <f>IF(ISERROR(GETPIVOTDATA("VALUE",'CRS WK pvt'!$I$2,"DT_FILE",CF$8,"CD_CO",CF$6,"TRIM_CAT",TRIM(B12),"TRIM_LINE",A9))=TRUE,0,GETPIVOTDATA("VALUE",'CRS WK pvt'!$I$2,"DT_FILE",CF$8,"CD_CO",CF$6,"TRIM_CAT",TRIM(B12),"TRIM_LINE",A9))</f>
        <v>37312</v>
      </c>
    </row>
    <row r="13" spans="1:84" s="59" customFormat="1" x14ac:dyDescent="0.3">
      <c r="A13" s="147"/>
      <c r="B13" s="60" t="s">
        <v>40</v>
      </c>
      <c r="C13" s="61">
        <v>12534</v>
      </c>
      <c r="D13" s="62">
        <v>12503</v>
      </c>
      <c r="E13" s="62">
        <v>12463</v>
      </c>
      <c r="F13" s="62">
        <v>12443</v>
      </c>
      <c r="G13" s="62">
        <v>12429</v>
      </c>
      <c r="H13" s="62">
        <v>12409</v>
      </c>
      <c r="I13" s="62">
        <v>12406</v>
      </c>
      <c r="J13" s="62">
        <v>12459</v>
      </c>
      <c r="K13" s="62">
        <v>12535</v>
      </c>
      <c r="L13" s="63">
        <v>12578</v>
      </c>
      <c r="M13" s="62">
        <v>12600</v>
      </c>
      <c r="N13" s="62">
        <v>12597</v>
      </c>
      <c r="O13" s="62">
        <v>12589</v>
      </c>
      <c r="P13" s="62">
        <v>12569</v>
      </c>
      <c r="Q13" s="62">
        <v>12538</v>
      </c>
      <c r="R13" s="62">
        <v>12530</v>
      </c>
      <c r="S13" s="62">
        <v>12533</v>
      </c>
      <c r="T13" s="62">
        <v>12509</v>
      </c>
      <c r="U13" s="198">
        <v>12512</v>
      </c>
      <c r="V13" s="198">
        <v>12529</v>
      </c>
      <c r="W13" s="198">
        <v>12578</v>
      </c>
      <c r="X13" s="63">
        <v>12628</v>
      </c>
      <c r="Y13" s="198">
        <v>12646</v>
      </c>
      <c r="Z13" s="198">
        <v>12652</v>
      </c>
      <c r="AA13" s="198">
        <v>12646</v>
      </c>
      <c r="AB13" s="198">
        <v>12632</v>
      </c>
      <c r="AC13" s="198">
        <v>12619</v>
      </c>
      <c r="AD13" s="198">
        <v>12601</v>
      </c>
      <c r="AE13" s="198">
        <v>12575</v>
      </c>
      <c r="AF13" s="198">
        <v>12571</v>
      </c>
      <c r="AG13" s="198">
        <v>12570</v>
      </c>
      <c r="AH13" s="198">
        <v>12600</v>
      </c>
      <c r="AI13" s="198">
        <v>12674</v>
      </c>
      <c r="AJ13" s="63">
        <v>12705</v>
      </c>
      <c r="AK13" s="211">
        <v>12743</v>
      </c>
      <c r="AL13" s="211">
        <v>12751</v>
      </c>
      <c r="AM13" s="211">
        <v>12731</v>
      </c>
      <c r="AN13" s="211">
        <v>12712</v>
      </c>
      <c r="AO13" s="211">
        <v>12690</v>
      </c>
      <c r="AP13" s="211">
        <v>12676</v>
      </c>
      <c r="AQ13" s="64">
        <v>12651</v>
      </c>
      <c r="AR13" s="211">
        <v>12652</v>
      </c>
      <c r="AS13" s="211">
        <v>12658</v>
      </c>
      <c r="AT13" s="211">
        <v>12687</v>
      </c>
      <c r="AU13" s="211">
        <v>12751</v>
      </c>
      <c r="AV13" s="107">
        <v>12781</v>
      </c>
      <c r="AW13" s="64">
        <f t="shared" si="0"/>
        <v>55</v>
      </c>
      <c r="AX13" s="65">
        <f t="shared" si="0"/>
        <v>66</v>
      </c>
      <c r="AY13" s="65">
        <f t="shared" si="0"/>
        <v>75</v>
      </c>
      <c r="AZ13" s="65">
        <f t="shared" si="0"/>
        <v>87</v>
      </c>
      <c r="BA13" s="65">
        <f t="shared" si="0"/>
        <v>104</v>
      </c>
      <c r="BB13" s="65">
        <f t="shared" si="0"/>
        <v>100</v>
      </c>
      <c r="BC13" s="65">
        <f t="shared" si="0"/>
        <v>106</v>
      </c>
      <c r="BD13" s="65">
        <f t="shared" si="0"/>
        <v>70</v>
      </c>
      <c r="BE13" s="65">
        <f t="shared" si="0"/>
        <v>43</v>
      </c>
      <c r="BF13" s="65">
        <f t="shared" si="0"/>
        <v>50</v>
      </c>
      <c r="BG13" s="65">
        <f t="shared" si="1"/>
        <v>46</v>
      </c>
      <c r="BH13" s="65">
        <f t="shared" si="1"/>
        <v>55</v>
      </c>
      <c r="BI13" s="65">
        <f t="shared" si="1"/>
        <v>57</v>
      </c>
      <c r="BJ13" s="65">
        <f t="shared" si="1"/>
        <v>63</v>
      </c>
      <c r="BK13" s="65">
        <f t="shared" si="1"/>
        <v>81</v>
      </c>
      <c r="BL13" s="241">
        <f t="shared" si="1"/>
        <v>71</v>
      </c>
      <c r="BM13" s="241">
        <f t="shared" si="1"/>
        <v>42</v>
      </c>
      <c r="BN13" s="241">
        <f t="shared" si="1"/>
        <v>62</v>
      </c>
      <c r="BO13" s="241">
        <f t="shared" si="1"/>
        <v>58</v>
      </c>
      <c r="BP13" s="241">
        <f t="shared" si="1"/>
        <v>71</v>
      </c>
      <c r="BQ13" s="241">
        <f t="shared" si="2"/>
        <v>96</v>
      </c>
      <c r="BR13" s="267">
        <f t="shared" si="2"/>
        <v>77</v>
      </c>
      <c r="BS13" s="267">
        <f t="shared" si="2"/>
        <v>97</v>
      </c>
      <c r="BT13" s="267">
        <f t="shared" si="2"/>
        <v>99</v>
      </c>
      <c r="BU13" s="267">
        <f t="shared" si="2"/>
        <v>85</v>
      </c>
      <c r="BV13" s="267">
        <f t="shared" si="2"/>
        <v>80</v>
      </c>
      <c r="BW13" s="267">
        <f t="shared" si="2"/>
        <v>71</v>
      </c>
      <c r="BX13" s="267">
        <f t="shared" si="2"/>
        <v>75</v>
      </c>
      <c r="BY13" s="267">
        <f t="shared" si="2"/>
        <v>76</v>
      </c>
      <c r="BZ13" s="267">
        <f t="shared" si="2"/>
        <v>81</v>
      </c>
      <c r="CA13" s="267">
        <f t="shared" si="2"/>
        <v>88</v>
      </c>
      <c r="CB13" s="267">
        <f t="shared" si="2"/>
        <v>87</v>
      </c>
      <c r="CC13" s="267">
        <f t="shared" si="2"/>
        <v>77</v>
      </c>
      <c r="CD13" s="267">
        <f t="shared" si="2"/>
        <v>76</v>
      </c>
      <c r="CE13" s="349"/>
      <c r="CF13" s="64">
        <f>IF(ISERROR(GETPIVOTDATA("VALUE",'CRS WK pvt'!$I$2,"DT_FILE",CF$8,"CD_CO",CF$6,"TRIM_CAT",TRIM(B13),"TRIM_LINE",A9))=TRUE,0,GETPIVOTDATA("VALUE",'CRS WK pvt'!$I$2,"DT_FILE",CF$8,"CD_CO",CF$6,"TRIM_CAT",TRIM(B13),"TRIM_LINE",A9))</f>
        <v>12781</v>
      </c>
    </row>
    <row r="14" spans="1:84" s="59" customFormat="1" x14ac:dyDescent="0.3">
      <c r="A14" s="147"/>
      <c r="B14" s="60" t="s">
        <v>41</v>
      </c>
      <c r="C14" s="61">
        <v>9110</v>
      </c>
      <c r="D14" s="62">
        <v>9110</v>
      </c>
      <c r="E14" s="62">
        <v>9092</v>
      </c>
      <c r="F14" s="62">
        <v>9090</v>
      </c>
      <c r="G14" s="62">
        <v>9085</v>
      </c>
      <c r="H14" s="62">
        <v>9089</v>
      </c>
      <c r="I14" s="62">
        <v>9113</v>
      </c>
      <c r="J14" s="62">
        <v>9154</v>
      </c>
      <c r="K14" s="62">
        <v>9216</v>
      </c>
      <c r="L14" s="63">
        <v>9247</v>
      </c>
      <c r="M14" s="62">
        <v>9283</v>
      </c>
      <c r="N14" s="62">
        <v>9289</v>
      </c>
      <c r="O14" s="62">
        <v>9284</v>
      </c>
      <c r="P14" s="62">
        <v>9273</v>
      </c>
      <c r="Q14" s="62">
        <v>9265</v>
      </c>
      <c r="R14" s="62">
        <v>9260</v>
      </c>
      <c r="S14" s="62">
        <v>9274</v>
      </c>
      <c r="T14" s="62">
        <v>9270</v>
      </c>
      <c r="U14" s="198">
        <v>9282</v>
      </c>
      <c r="V14" s="198">
        <v>9306</v>
      </c>
      <c r="W14" s="198">
        <v>9342</v>
      </c>
      <c r="X14" s="63">
        <v>9368</v>
      </c>
      <c r="Y14" s="198">
        <v>9378</v>
      </c>
      <c r="Z14" s="198">
        <v>9377</v>
      </c>
      <c r="AA14" s="198">
        <v>9375</v>
      </c>
      <c r="AB14" s="198">
        <v>9373</v>
      </c>
      <c r="AC14" s="198">
        <v>9377</v>
      </c>
      <c r="AD14" s="198">
        <v>9369</v>
      </c>
      <c r="AE14" s="198">
        <v>9361</v>
      </c>
      <c r="AF14" s="198">
        <v>9366</v>
      </c>
      <c r="AG14" s="198">
        <v>9389</v>
      </c>
      <c r="AH14" s="198">
        <v>9403</v>
      </c>
      <c r="AI14" s="198">
        <v>9439</v>
      </c>
      <c r="AJ14" s="63">
        <v>9460</v>
      </c>
      <c r="AK14" s="211">
        <v>9487</v>
      </c>
      <c r="AL14" s="211">
        <v>9503</v>
      </c>
      <c r="AM14" s="211">
        <v>9503</v>
      </c>
      <c r="AN14" s="211">
        <v>9487</v>
      </c>
      <c r="AO14" s="211">
        <v>9482</v>
      </c>
      <c r="AP14" s="211">
        <v>9469</v>
      </c>
      <c r="AQ14" s="64">
        <v>9452</v>
      </c>
      <c r="AR14" s="211">
        <v>9453</v>
      </c>
      <c r="AS14" s="211">
        <v>9452</v>
      </c>
      <c r="AT14" s="211">
        <v>9478</v>
      </c>
      <c r="AU14" s="211">
        <v>9508</v>
      </c>
      <c r="AV14" s="107">
        <v>9533</v>
      </c>
      <c r="AW14" s="64">
        <f t="shared" si="0"/>
        <v>174</v>
      </c>
      <c r="AX14" s="65">
        <f t="shared" si="0"/>
        <v>163</v>
      </c>
      <c r="AY14" s="65">
        <f t="shared" si="0"/>
        <v>173</v>
      </c>
      <c r="AZ14" s="65">
        <f t="shared" si="0"/>
        <v>170</v>
      </c>
      <c r="BA14" s="65">
        <f t="shared" si="0"/>
        <v>189</v>
      </c>
      <c r="BB14" s="65">
        <f t="shared" si="0"/>
        <v>181</v>
      </c>
      <c r="BC14" s="65">
        <f t="shared" si="0"/>
        <v>169</v>
      </c>
      <c r="BD14" s="65">
        <f t="shared" si="0"/>
        <v>152</v>
      </c>
      <c r="BE14" s="65">
        <f t="shared" si="0"/>
        <v>126</v>
      </c>
      <c r="BF14" s="65">
        <f t="shared" si="0"/>
        <v>121</v>
      </c>
      <c r="BG14" s="65">
        <f t="shared" si="1"/>
        <v>95</v>
      </c>
      <c r="BH14" s="65">
        <f t="shared" si="1"/>
        <v>88</v>
      </c>
      <c r="BI14" s="65">
        <f t="shared" si="1"/>
        <v>91</v>
      </c>
      <c r="BJ14" s="65">
        <f t="shared" si="1"/>
        <v>100</v>
      </c>
      <c r="BK14" s="65">
        <f t="shared" si="1"/>
        <v>112</v>
      </c>
      <c r="BL14" s="241">
        <f t="shared" si="1"/>
        <v>109</v>
      </c>
      <c r="BM14" s="241">
        <f t="shared" si="1"/>
        <v>87</v>
      </c>
      <c r="BN14" s="241">
        <f t="shared" si="1"/>
        <v>96</v>
      </c>
      <c r="BO14" s="241">
        <f t="shared" si="1"/>
        <v>107</v>
      </c>
      <c r="BP14" s="241">
        <f t="shared" si="1"/>
        <v>97</v>
      </c>
      <c r="BQ14" s="241">
        <f t="shared" si="2"/>
        <v>97</v>
      </c>
      <c r="BR14" s="267">
        <f t="shared" si="2"/>
        <v>92</v>
      </c>
      <c r="BS14" s="267">
        <f t="shared" si="2"/>
        <v>109</v>
      </c>
      <c r="BT14" s="267">
        <f t="shared" si="2"/>
        <v>126</v>
      </c>
      <c r="BU14" s="267">
        <f t="shared" si="2"/>
        <v>128</v>
      </c>
      <c r="BV14" s="267">
        <f t="shared" si="2"/>
        <v>114</v>
      </c>
      <c r="BW14" s="267">
        <f t="shared" si="2"/>
        <v>105</v>
      </c>
      <c r="BX14" s="267">
        <f t="shared" si="2"/>
        <v>100</v>
      </c>
      <c r="BY14" s="267">
        <f t="shared" si="2"/>
        <v>91</v>
      </c>
      <c r="BZ14" s="267">
        <f t="shared" si="2"/>
        <v>87</v>
      </c>
      <c r="CA14" s="267">
        <f t="shared" si="2"/>
        <v>63</v>
      </c>
      <c r="CB14" s="267">
        <f t="shared" si="2"/>
        <v>75</v>
      </c>
      <c r="CC14" s="267">
        <f t="shared" si="2"/>
        <v>69</v>
      </c>
      <c r="CD14" s="267">
        <f t="shared" si="2"/>
        <v>73</v>
      </c>
      <c r="CE14" s="349"/>
      <c r="CF14" s="64">
        <f>IF(ISERROR(GETPIVOTDATA("VALUE",'CRS WK pvt'!$I$2,"DT_FILE",CF$8,"CD_CO",CF$6,"TRIM_CAT",TRIM(B14),"TRIM_LINE",A9))=TRUE,0,GETPIVOTDATA("VALUE",'CRS WK pvt'!$I$2,"DT_FILE",CF$8,"CD_CO",CF$6,"TRIM_CAT",TRIM(B14),"TRIM_LINE",A9))</f>
        <v>9533</v>
      </c>
    </row>
    <row r="15" spans="1:84" s="73" customFormat="1" ht="15" thickBot="1" x14ac:dyDescent="0.35">
      <c r="A15" s="148"/>
      <c r="B15" s="67" t="s">
        <v>42</v>
      </c>
      <c r="C15" s="68">
        <f t="shared" ref="C15:V15" si="3">SUM(C10:C14)</f>
        <v>711717</v>
      </c>
      <c r="D15" s="69">
        <f t="shared" si="3"/>
        <v>712068</v>
      </c>
      <c r="E15" s="69">
        <f t="shared" si="3"/>
        <v>711447</v>
      </c>
      <c r="F15" s="69">
        <f t="shared" si="3"/>
        <v>711701</v>
      </c>
      <c r="G15" s="69">
        <f t="shared" si="3"/>
        <v>712258</v>
      </c>
      <c r="H15" s="69">
        <f t="shared" si="3"/>
        <v>710484</v>
      </c>
      <c r="I15" s="69">
        <f t="shared" si="3"/>
        <v>714938</v>
      </c>
      <c r="J15" s="69">
        <f t="shared" si="3"/>
        <v>718016</v>
      </c>
      <c r="K15" s="69">
        <f t="shared" si="3"/>
        <v>721608</v>
      </c>
      <c r="L15" s="70">
        <f t="shared" si="3"/>
        <v>722985</v>
      </c>
      <c r="M15" s="69">
        <f t="shared" si="3"/>
        <v>723509</v>
      </c>
      <c r="N15" s="69">
        <f t="shared" si="3"/>
        <v>723611</v>
      </c>
      <c r="O15" s="69">
        <f t="shared" si="3"/>
        <v>722994</v>
      </c>
      <c r="P15" s="69">
        <f t="shared" si="3"/>
        <v>721852</v>
      </c>
      <c r="Q15" s="69">
        <f t="shared" si="3"/>
        <v>721348</v>
      </c>
      <c r="R15" s="69">
        <f t="shared" si="3"/>
        <v>720766</v>
      </c>
      <c r="S15" s="69">
        <f t="shared" si="3"/>
        <v>719709</v>
      </c>
      <c r="T15" s="69">
        <f t="shared" si="3"/>
        <v>718712</v>
      </c>
      <c r="U15" s="69">
        <f t="shared" si="3"/>
        <v>717020</v>
      </c>
      <c r="V15" s="69">
        <f t="shared" si="3"/>
        <v>720759</v>
      </c>
      <c r="W15" s="69">
        <f>SUM(W10+W11+W12+W13+W14)</f>
        <v>723963</v>
      </c>
      <c r="X15" s="70">
        <f>SUM(X10+X11+X12+X13+X14)</f>
        <v>726699</v>
      </c>
      <c r="Y15" s="199">
        <v>729085</v>
      </c>
      <c r="Z15" s="199">
        <v>730077</v>
      </c>
      <c r="AA15" s="199">
        <v>730471</v>
      </c>
      <c r="AB15" s="199">
        <v>730007</v>
      </c>
      <c r="AC15" s="199">
        <v>729496</v>
      </c>
      <c r="AD15" s="199">
        <v>728588</v>
      </c>
      <c r="AE15" s="199">
        <v>727208</v>
      </c>
      <c r="AF15" s="199">
        <v>726862</v>
      </c>
      <c r="AG15" s="199">
        <v>725651</v>
      </c>
      <c r="AH15" s="199">
        <v>729553</v>
      </c>
      <c r="AI15" s="199">
        <v>733536</v>
      </c>
      <c r="AJ15" s="70">
        <v>736186</v>
      </c>
      <c r="AK15" s="292">
        <v>738592</v>
      </c>
      <c r="AL15" s="292">
        <v>739692</v>
      </c>
      <c r="AM15" s="292">
        <v>739678</v>
      </c>
      <c r="AN15" s="292">
        <v>738752</v>
      </c>
      <c r="AO15" s="292">
        <v>737586</v>
      </c>
      <c r="AP15" s="292">
        <v>736399</v>
      </c>
      <c r="AQ15" s="71">
        <v>734619</v>
      </c>
      <c r="AR15" s="292">
        <v>734150</v>
      </c>
      <c r="AS15" s="292">
        <v>732325</v>
      </c>
      <c r="AT15" s="292">
        <v>735761</v>
      </c>
      <c r="AU15" s="292">
        <v>739526</v>
      </c>
      <c r="AV15" s="309">
        <v>742171</v>
      </c>
      <c r="AW15" s="71">
        <f t="shared" ref="AW15:BA15" si="4">SUM(AW10:AW14)</f>
        <v>11277</v>
      </c>
      <c r="AX15" s="72">
        <f t="shared" si="4"/>
        <v>9784</v>
      </c>
      <c r="AY15" s="72">
        <f t="shared" si="4"/>
        <v>9901</v>
      </c>
      <c r="AZ15" s="72">
        <f t="shared" si="4"/>
        <v>9065</v>
      </c>
      <c r="BA15" s="72">
        <f t="shared" si="4"/>
        <v>7451</v>
      </c>
      <c r="BB15" s="72">
        <f t="shared" ref="BB15:BJ15" si="5">SUM(BB10:BB14)</f>
        <v>8228</v>
      </c>
      <c r="BC15" s="72">
        <f t="shared" si="5"/>
        <v>2082</v>
      </c>
      <c r="BD15" s="72">
        <f t="shared" si="5"/>
        <v>2743</v>
      </c>
      <c r="BE15" s="72">
        <f t="shared" si="5"/>
        <v>2355</v>
      </c>
      <c r="BF15" s="72">
        <f t="shared" si="5"/>
        <v>3714</v>
      </c>
      <c r="BG15" s="72">
        <f t="shared" si="5"/>
        <v>5576</v>
      </c>
      <c r="BH15" s="72">
        <f t="shared" si="5"/>
        <v>6466</v>
      </c>
      <c r="BI15" s="72">
        <f t="shared" si="5"/>
        <v>7477</v>
      </c>
      <c r="BJ15" s="72">
        <f t="shared" si="5"/>
        <v>8155</v>
      </c>
      <c r="BK15" s="72">
        <f t="shared" ref="BK15:BL15" si="6">SUM(BK10:BK14)</f>
        <v>8148</v>
      </c>
      <c r="BL15" s="242">
        <f t="shared" si="6"/>
        <v>7822</v>
      </c>
      <c r="BM15" s="242">
        <f t="shared" ref="BM15:BN15" si="7">SUM(BM10:BM14)</f>
        <v>7499</v>
      </c>
      <c r="BN15" s="242">
        <f t="shared" si="7"/>
        <v>8150</v>
      </c>
      <c r="BO15" s="242">
        <f t="shared" ref="BO15:BP15" si="8">SUM(BO10:BO14)</f>
        <v>8631</v>
      </c>
      <c r="BP15" s="242">
        <f t="shared" si="8"/>
        <v>8794</v>
      </c>
      <c r="BQ15" s="242">
        <f t="shared" ref="BQ15:BS15" si="9">SUM(BQ10:BQ14)</f>
        <v>9573</v>
      </c>
      <c r="BR15" s="268">
        <f t="shared" si="9"/>
        <v>9487</v>
      </c>
      <c r="BS15" s="268">
        <f t="shared" si="9"/>
        <v>9507</v>
      </c>
      <c r="BT15" s="268">
        <f t="shared" ref="BT15" si="10">SUM(BT10:BT14)</f>
        <v>9615</v>
      </c>
      <c r="BU15" s="268">
        <f t="shared" ref="BU15" si="11">SUM(BU10:BU14)</f>
        <v>9207</v>
      </c>
      <c r="BV15" s="268">
        <f t="shared" ref="BV15" si="12">SUM(BV10:BV14)</f>
        <v>8745</v>
      </c>
      <c r="BW15" s="268">
        <f t="shared" ref="BW15" si="13">SUM(BW10:BW14)</f>
        <v>8090</v>
      </c>
      <c r="BX15" s="268">
        <f t="shared" ref="BX15" si="14">SUM(BX10:BX14)</f>
        <v>7811</v>
      </c>
      <c r="BY15" s="268">
        <f t="shared" ref="BY15" si="15">SUM(BY10:BY14)</f>
        <v>7411</v>
      </c>
      <c r="BZ15" s="268">
        <f t="shared" ref="BZ15" si="16">SUM(BZ10:BZ14)</f>
        <v>7288</v>
      </c>
      <c r="CA15" s="268">
        <f t="shared" ref="CA15" si="17">SUM(CA10:CA14)</f>
        <v>6674</v>
      </c>
      <c r="CB15" s="268">
        <f t="shared" ref="CB15:CD15" si="18">SUM(CB10:CB14)</f>
        <v>6208</v>
      </c>
      <c r="CC15" s="268">
        <f t="shared" ref="CC15:CD15" si="19">SUM(CC10:CC14)</f>
        <v>5990</v>
      </c>
      <c r="CD15" s="268">
        <f t="shared" si="19"/>
        <v>5985</v>
      </c>
      <c r="CE15" s="350"/>
      <c r="CF15" s="85">
        <f>SUM(CF10:CF14)</f>
        <v>742171</v>
      </c>
    </row>
    <row r="16" spans="1:84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349"/>
      <c r="CF16" s="78"/>
    </row>
    <row r="17" spans="1:84" s="59" customFormat="1" x14ac:dyDescent="0.3">
      <c r="A17" s="147"/>
      <c r="B17" s="60" t="s">
        <v>37</v>
      </c>
      <c r="C17" s="80">
        <v>106380</v>
      </c>
      <c r="D17" s="81">
        <v>110547</v>
      </c>
      <c r="E17" s="81">
        <v>111188</v>
      </c>
      <c r="F17" s="81">
        <v>102978</v>
      </c>
      <c r="G17" s="81">
        <v>106543</v>
      </c>
      <c r="H17" s="81">
        <v>103064</v>
      </c>
      <c r="I17" s="81">
        <v>100104</v>
      </c>
      <c r="J17" s="81">
        <v>94758</v>
      </c>
      <c r="K17" s="81">
        <v>101192</v>
      </c>
      <c r="L17" s="82">
        <v>101308</v>
      </c>
      <c r="M17" s="81">
        <v>99505</v>
      </c>
      <c r="N17" s="81">
        <v>104473</v>
      </c>
      <c r="O17" s="81">
        <v>111192</v>
      </c>
      <c r="P17" s="81">
        <v>112458</v>
      </c>
      <c r="Q17" s="81">
        <v>109855</v>
      </c>
      <c r="R17" s="81">
        <v>109974</v>
      </c>
      <c r="S17" s="81">
        <v>106469</v>
      </c>
      <c r="T17" s="81">
        <v>104834</v>
      </c>
      <c r="U17" s="201">
        <v>101285</v>
      </c>
      <c r="V17" s="201">
        <v>104211</v>
      </c>
      <c r="W17" s="201">
        <v>106114</v>
      </c>
      <c r="X17" s="82">
        <v>101882</v>
      </c>
      <c r="Y17" s="201">
        <v>99226</v>
      </c>
      <c r="Z17" s="201">
        <v>100242</v>
      </c>
      <c r="AA17" s="201">
        <v>98835</v>
      </c>
      <c r="AB17" s="201">
        <v>103735</v>
      </c>
      <c r="AC17" s="201">
        <v>102006</v>
      </c>
      <c r="AD17" s="201">
        <v>99458</v>
      </c>
      <c r="AE17" s="201">
        <v>96999</v>
      </c>
      <c r="AF17" s="201">
        <v>94222</v>
      </c>
      <c r="AG17" s="201">
        <v>94229</v>
      </c>
      <c r="AH17" s="201">
        <v>101770</v>
      </c>
      <c r="AI17" s="201">
        <v>102650</v>
      </c>
      <c r="AJ17" s="82">
        <v>94295</v>
      </c>
      <c r="AK17" s="294">
        <v>101614</v>
      </c>
      <c r="AL17" s="294">
        <v>98976</v>
      </c>
      <c r="AM17" s="294">
        <v>98860</v>
      </c>
      <c r="AN17" s="294">
        <v>104300</v>
      </c>
      <c r="AO17" s="294">
        <v>99863</v>
      </c>
      <c r="AP17" s="294">
        <v>99451</v>
      </c>
      <c r="AQ17" s="64">
        <v>98349</v>
      </c>
      <c r="AR17" s="294">
        <v>94474</v>
      </c>
      <c r="AS17" s="294">
        <v>96381</v>
      </c>
      <c r="AT17" s="294">
        <v>94660</v>
      </c>
      <c r="AU17" s="294">
        <v>95056</v>
      </c>
      <c r="AV17" s="311">
        <v>95274</v>
      </c>
      <c r="AW17" s="83">
        <f t="shared" ref="AW17:BF21" si="20">O17-C17</f>
        <v>4812</v>
      </c>
      <c r="AX17" s="84">
        <f t="shared" si="20"/>
        <v>1911</v>
      </c>
      <c r="AY17" s="84">
        <f t="shared" si="20"/>
        <v>-1333</v>
      </c>
      <c r="AZ17" s="84">
        <f t="shared" si="20"/>
        <v>6996</v>
      </c>
      <c r="BA17" s="84">
        <f t="shared" si="20"/>
        <v>-74</v>
      </c>
      <c r="BB17" s="84">
        <f t="shared" si="20"/>
        <v>1770</v>
      </c>
      <c r="BC17" s="84">
        <f t="shared" si="20"/>
        <v>1181</v>
      </c>
      <c r="BD17" s="84">
        <f t="shared" si="20"/>
        <v>9453</v>
      </c>
      <c r="BE17" s="84">
        <f t="shared" si="20"/>
        <v>4922</v>
      </c>
      <c r="BF17" s="84">
        <f t="shared" si="20"/>
        <v>574</v>
      </c>
      <c r="BG17" s="84">
        <f t="shared" ref="BG17:BP21" si="21">Y17-M17</f>
        <v>-279</v>
      </c>
      <c r="BH17" s="84">
        <f t="shared" si="21"/>
        <v>-4231</v>
      </c>
      <c r="BI17" s="84">
        <f t="shared" si="21"/>
        <v>-12357</v>
      </c>
      <c r="BJ17" s="84">
        <f t="shared" si="21"/>
        <v>-8723</v>
      </c>
      <c r="BK17" s="84">
        <f t="shared" si="21"/>
        <v>-7849</v>
      </c>
      <c r="BL17" s="244">
        <f t="shared" si="21"/>
        <v>-10516</v>
      </c>
      <c r="BM17" s="244">
        <f t="shared" si="21"/>
        <v>-9470</v>
      </c>
      <c r="BN17" s="244">
        <f t="shared" si="21"/>
        <v>-10612</v>
      </c>
      <c r="BO17" s="244">
        <f t="shared" si="21"/>
        <v>-7056</v>
      </c>
      <c r="BP17" s="244">
        <f t="shared" si="21"/>
        <v>-2441</v>
      </c>
      <c r="BQ17" s="244">
        <f t="shared" ref="BQ17:CD21" si="22">AI17-W17</f>
        <v>-3464</v>
      </c>
      <c r="BR17" s="270">
        <f t="shared" si="22"/>
        <v>-7587</v>
      </c>
      <c r="BS17" s="270">
        <f t="shared" si="22"/>
        <v>2388</v>
      </c>
      <c r="BT17" s="270">
        <f t="shared" si="22"/>
        <v>-1266</v>
      </c>
      <c r="BU17" s="270">
        <f t="shared" si="22"/>
        <v>25</v>
      </c>
      <c r="BV17" s="270">
        <f t="shared" si="22"/>
        <v>565</v>
      </c>
      <c r="BW17" s="270">
        <f t="shared" si="22"/>
        <v>-2143</v>
      </c>
      <c r="BX17" s="270">
        <f t="shared" si="22"/>
        <v>-7</v>
      </c>
      <c r="BY17" s="270">
        <f t="shared" si="22"/>
        <v>1350</v>
      </c>
      <c r="BZ17" s="270">
        <f t="shared" si="22"/>
        <v>252</v>
      </c>
      <c r="CA17" s="270">
        <f t="shared" si="22"/>
        <v>2152</v>
      </c>
      <c r="CB17" s="270">
        <f t="shared" si="22"/>
        <v>-7110</v>
      </c>
      <c r="CC17" s="270">
        <f t="shared" si="22"/>
        <v>-7594</v>
      </c>
      <c r="CD17" s="270">
        <f t="shared" si="22"/>
        <v>979</v>
      </c>
      <c r="CE17" s="349"/>
      <c r="CF17" s="64">
        <f>IF(ISERROR(GETPIVOTDATA("VALUE",'CRS WK pvt'!$I$2,"DT_FILE",CF$8,"CD_CO",CF$6,"TRIM_CAT",TRIM(B17),"TRIM_LINE",A16))=TRUE,0,GETPIVOTDATA("VALUE",'CRS WK pvt'!$I$2,"DT_FILE",CF$8,"CD_CO",CF$6,"TRIM_CAT",TRIM(B17),"TRIM_LINE",A16))</f>
        <v>95274</v>
      </c>
    </row>
    <row r="18" spans="1:84" s="59" customFormat="1" x14ac:dyDescent="0.3">
      <c r="A18" s="147"/>
      <c r="B18" s="60" t="s">
        <v>38</v>
      </c>
      <c r="C18" s="80">
        <v>23107</v>
      </c>
      <c r="D18" s="81">
        <v>23430</v>
      </c>
      <c r="E18" s="81">
        <v>24732</v>
      </c>
      <c r="F18" s="81">
        <v>23312</v>
      </c>
      <c r="G18" s="81">
        <v>24061</v>
      </c>
      <c r="H18" s="81">
        <v>23897</v>
      </c>
      <c r="I18" s="81">
        <v>23718</v>
      </c>
      <c r="J18" s="81">
        <v>23068</v>
      </c>
      <c r="K18" s="81">
        <v>24022</v>
      </c>
      <c r="L18" s="82">
        <v>24960</v>
      </c>
      <c r="M18" s="81">
        <v>24005</v>
      </c>
      <c r="N18" s="81">
        <v>22769</v>
      </c>
      <c r="O18" s="81">
        <v>23228</v>
      </c>
      <c r="P18" s="81">
        <v>23409</v>
      </c>
      <c r="Q18" s="81">
        <v>22749</v>
      </c>
      <c r="R18" s="81">
        <v>23424</v>
      </c>
      <c r="S18" s="81">
        <v>25158</v>
      </c>
      <c r="T18" s="81">
        <v>25025</v>
      </c>
      <c r="U18" s="201">
        <v>25104</v>
      </c>
      <c r="V18" s="201">
        <v>25538</v>
      </c>
      <c r="W18" s="201">
        <v>27150</v>
      </c>
      <c r="X18" s="82">
        <v>28145</v>
      </c>
      <c r="Y18" s="201">
        <v>26386</v>
      </c>
      <c r="Z18" s="201">
        <v>26671</v>
      </c>
      <c r="AA18" s="201">
        <v>26430</v>
      </c>
      <c r="AB18" s="201">
        <v>27643</v>
      </c>
      <c r="AC18" s="201">
        <v>26344</v>
      </c>
      <c r="AD18" s="201">
        <v>27208</v>
      </c>
      <c r="AE18" s="201">
        <v>26675</v>
      </c>
      <c r="AF18" s="201">
        <v>26093</v>
      </c>
      <c r="AG18" s="201">
        <v>26031</v>
      </c>
      <c r="AH18" s="201">
        <v>26978</v>
      </c>
      <c r="AI18" s="201">
        <v>26229</v>
      </c>
      <c r="AJ18" s="82">
        <v>24244</v>
      </c>
      <c r="AK18" s="294">
        <v>26061</v>
      </c>
      <c r="AL18" s="294">
        <v>26790</v>
      </c>
      <c r="AM18" s="294">
        <v>27589</v>
      </c>
      <c r="AN18" s="294">
        <v>28253</v>
      </c>
      <c r="AO18" s="294">
        <v>27585</v>
      </c>
      <c r="AP18" s="294">
        <v>27717</v>
      </c>
      <c r="AQ18" s="64">
        <v>27471</v>
      </c>
      <c r="AR18" s="294">
        <v>27360</v>
      </c>
      <c r="AS18" s="294">
        <v>27660</v>
      </c>
      <c r="AT18" s="294">
        <v>27223</v>
      </c>
      <c r="AU18" s="294">
        <v>27983</v>
      </c>
      <c r="AV18" s="311">
        <v>30183</v>
      </c>
      <c r="AW18" s="83">
        <f t="shared" si="20"/>
        <v>121</v>
      </c>
      <c r="AX18" s="84">
        <f t="shared" si="20"/>
        <v>-21</v>
      </c>
      <c r="AY18" s="84">
        <f t="shared" si="20"/>
        <v>-1983</v>
      </c>
      <c r="AZ18" s="84">
        <f t="shared" si="20"/>
        <v>112</v>
      </c>
      <c r="BA18" s="84">
        <f t="shared" si="20"/>
        <v>1097</v>
      </c>
      <c r="BB18" s="84">
        <f t="shared" si="20"/>
        <v>1128</v>
      </c>
      <c r="BC18" s="84">
        <f t="shared" si="20"/>
        <v>1386</v>
      </c>
      <c r="BD18" s="84">
        <f t="shared" si="20"/>
        <v>2470</v>
      </c>
      <c r="BE18" s="84">
        <f t="shared" si="20"/>
        <v>3128</v>
      </c>
      <c r="BF18" s="84">
        <f t="shared" si="20"/>
        <v>3185</v>
      </c>
      <c r="BG18" s="84">
        <f t="shared" si="21"/>
        <v>2381</v>
      </c>
      <c r="BH18" s="84">
        <f t="shared" si="21"/>
        <v>3902</v>
      </c>
      <c r="BI18" s="84">
        <f t="shared" si="21"/>
        <v>3202</v>
      </c>
      <c r="BJ18" s="84">
        <f t="shared" si="21"/>
        <v>4234</v>
      </c>
      <c r="BK18" s="84">
        <f t="shared" si="21"/>
        <v>3595</v>
      </c>
      <c r="BL18" s="244">
        <f t="shared" si="21"/>
        <v>3784</v>
      </c>
      <c r="BM18" s="244">
        <f t="shared" si="21"/>
        <v>1517</v>
      </c>
      <c r="BN18" s="244">
        <f t="shared" si="21"/>
        <v>1068</v>
      </c>
      <c r="BO18" s="244">
        <f t="shared" si="21"/>
        <v>927</v>
      </c>
      <c r="BP18" s="244">
        <f t="shared" si="21"/>
        <v>1440</v>
      </c>
      <c r="BQ18" s="244">
        <f t="shared" si="22"/>
        <v>-921</v>
      </c>
      <c r="BR18" s="270">
        <f t="shared" si="22"/>
        <v>-3901</v>
      </c>
      <c r="BS18" s="270">
        <f t="shared" si="22"/>
        <v>-325</v>
      </c>
      <c r="BT18" s="270">
        <f t="shared" si="22"/>
        <v>119</v>
      </c>
      <c r="BU18" s="270">
        <f t="shared" si="22"/>
        <v>1159</v>
      </c>
      <c r="BV18" s="270">
        <f t="shared" si="22"/>
        <v>610</v>
      </c>
      <c r="BW18" s="270">
        <f t="shared" si="22"/>
        <v>1241</v>
      </c>
      <c r="BX18" s="270">
        <f t="shared" si="22"/>
        <v>509</v>
      </c>
      <c r="BY18" s="270">
        <f t="shared" si="22"/>
        <v>796</v>
      </c>
      <c r="BZ18" s="270">
        <f t="shared" si="22"/>
        <v>1267</v>
      </c>
      <c r="CA18" s="270">
        <f t="shared" si="22"/>
        <v>1629</v>
      </c>
      <c r="CB18" s="270">
        <f t="shared" si="22"/>
        <v>245</v>
      </c>
      <c r="CC18" s="270">
        <f t="shared" si="22"/>
        <v>1754</v>
      </c>
      <c r="CD18" s="270">
        <f t="shared" si="22"/>
        <v>5939</v>
      </c>
      <c r="CE18" s="349"/>
      <c r="CF18" s="64">
        <f>IF(ISERROR(GETPIVOTDATA("VALUE",'CRS WK pvt'!$I$2,"DT_FILE",CF$8,"CD_CO",CF$6,"TRIM_CAT",TRIM(B18),"TRIM_LINE",A16))=TRUE,0,GETPIVOTDATA("VALUE",'CRS WK pvt'!$I$2,"DT_FILE",CF$8,"CD_CO",CF$6,"TRIM_CAT",TRIM(B18),"TRIM_LINE",A16))</f>
        <v>30183</v>
      </c>
    </row>
    <row r="19" spans="1:84" s="59" customFormat="1" x14ac:dyDescent="0.3">
      <c r="A19" s="147"/>
      <c r="B19" s="60" t="s">
        <v>39</v>
      </c>
      <c r="C19" s="80">
        <v>6632</v>
      </c>
      <c r="D19" s="81">
        <v>7194</v>
      </c>
      <c r="E19" s="81">
        <v>6516</v>
      </c>
      <c r="F19" s="81">
        <v>5628</v>
      </c>
      <c r="G19" s="81">
        <v>5803</v>
      </c>
      <c r="H19" s="81">
        <v>5601</v>
      </c>
      <c r="I19" s="81">
        <v>5301</v>
      </c>
      <c r="J19" s="81">
        <v>5060</v>
      </c>
      <c r="K19" s="81">
        <v>5830</v>
      </c>
      <c r="L19" s="82">
        <v>6532</v>
      </c>
      <c r="M19" s="81">
        <v>5961</v>
      </c>
      <c r="N19" s="81">
        <v>6669</v>
      </c>
      <c r="O19" s="81">
        <v>7078</v>
      </c>
      <c r="P19" s="81">
        <v>8932</v>
      </c>
      <c r="Q19" s="81">
        <v>8487</v>
      </c>
      <c r="R19" s="81">
        <v>7797</v>
      </c>
      <c r="S19" s="81">
        <v>6879</v>
      </c>
      <c r="T19" s="81">
        <v>6720</v>
      </c>
      <c r="U19" s="201">
        <v>6143</v>
      </c>
      <c r="V19" s="201">
        <v>6495</v>
      </c>
      <c r="W19" s="201">
        <v>7002</v>
      </c>
      <c r="X19" s="82">
        <v>6781</v>
      </c>
      <c r="Y19" s="201">
        <v>7099</v>
      </c>
      <c r="Z19" s="201">
        <v>6996</v>
      </c>
      <c r="AA19" s="201">
        <v>6071</v>
      </c>
      <c r="AB19" s="201">
        <v>6140</v>
      </c>
      <c r="AC19" s="201">
        <v>5894</v>
      </c>
      <c r="AD19" s="201">
        <v>6415</v>
      </c>
      <c r="AE19" s="201">
        <v>6200</v>
      </c>
      <c r="AF19" s="201">
        <v>5668</v>
      </c>
      <c r="AG19" s="201">
        <v>5569</v>
      </c>
      <c r="AH19" s="201">
        <v>7184</v>
      </c>
      <c r="AI19" s="201">
        <v>7458</v>
      </c>
      <c r="AJ19" s="82">
        <v>7490</v>
      </c>
      <c r="AK19" s="294">
        <v>9300</v>
      </c>
      <c r="AL19" s="294">
        <v>8249</v>
      </c>
      <c r="AM19" s="294">
        <v>7671</v>
      </c>
      <c r="AN19" s="294">
        <v>6998</v>
      </c>
      <c r="AO19" s="294">
        <v>6344</v>
      </c>
      <c r="AP19" s="294">
        <v>6765</v>
      </c>
      <c r="AQ19" s="64">
        <v>6403</v>
      </c>
      <c r="AR19" s="294">
        <v>6128</v>
      </c>
      <c r="AS19" s="294">
        <v>6417</v>
      </c>
      <c r="AT19" s="294">
        <v>6105</v>
      </c>
      <c r="AU19" s="294">
        <v>6266</v>
      </c>
      <c r="AV19" s="311">
        <v>6569</v>
      </c>
      <c r="AW19" s="83">
        <f t="shared" si="20"/>
        <v>446</v>
      </c>
      <c r="AX19" s="84">
        <f t="shared" si="20"/>
        <v>1738</v>
      </c>
      <c r="AY19" s="84">
        <f t="shared" si="20"/>
        <v>1971</v>
      </c>
      <c r="AZ19" s="84">
        <f t="shared" si="20"/>
        <v>2169</v>
      </c>
      <c r="BA19" s="84">
        <f t="shared" si="20"/>
        <v>1076</v>
      </c>
      <c r="BB19" s="84">
        <f t="shared" si="20"/>
        <v>1119</v>
      </c>
      <c r="BC19" s="84">
        <f t="shared" si="20"/>
        <v>842</v>
      </c>
      <c r="BD19" s="84">
        <f t="shared" si="20"/>
        <v>1435</v>
      </c>
      <c r="BE19" s="84">
        <f t="shared" si="20"/>
        <v>1172</v>
      </c>
      <c r="BF19" s="84">
        <f t="shared" si="20"/>
        <v>249</v>
      </c>
      <c r="BG19" s="84">
        <f t="shared" si="21"/>
        <v>1138</v>
      </c>
      <c r="BH19" s="84">
        <f t="shared" si="21"/>
        <v>327</v>
      </c>
      <c r="BI19" s="84">
        <f t="shared" si="21"/>
        <v>-1007</v>
      </c>
      <c r="BJ19" s="84">
        <f t="shared" si="21"/>
        <v>-2792</v>
      </c>
      <c r="BK19" s="84">
        <f t="shared" si="21"/>
        <v>-2593</v>
      </c>
      <c r="BL19" s="244">
        <f t="shared" si="21"/>
        <v>-1382</v>
      </c>
      <c r="BM19" s="244">
        <f t="shared" si="21"/>
        <v>-679</v>
      </c>
      <c r="BN19" s="244">
        <f t="shared" si="21"/>
        <v>-1052</v>
      </c>
      <c r="BO19" s="244">
        <f t="shared" si="21"/>
        <v>-574</v>
      </c>
      <c r="BP19" s="244">
        <f t="shared" si="21"/>
        <v>689</v>
      </c>
      <c r="BQ19" s="244">
        <f t="shared" si="22"/>
        <v>456</v>
      </c>
      <c r="BR19" s="270">
        <f t="shared" si="22"/>
        <v>709</v>
      </c>
      <c r="BS19" s="270">
        <f t="shared" si="22"/>
        <v>2201</v>
      </c>
      <c r="BT19" s="270">
        <f t="shared" si="22"/>
        <v>1253</v>
      </c>
      <c r="BU19" s="270">
        <f t="shared" si="22"/>
        <v>1600</v>
      </c>
      <c r="BV19" s="270">
        <f t="shared" si="22"/>
        <v>858</v>
      </c>
      <c r="BW19" s="270">
        <f t="shared" si="22"/>
        <v>450</v>
      </c>
      <c r="BX19" s="270">
        <f t="shared" si="22"/>
        <v>350</v>
      </c>
      <c r="BY19" s="270">
        <f t="shared" si="22"/>
        <v>203</v>
      </c>
      <c r="BZ19" s="270">
        <f t="shared" si="22"/>
        <v>460</v>
      </c>
      <c r="CA19" s="270">
        <f t="shared" si="22"/>
        <v>848</v>
      </c>
      <c r="CB19" s="270">
        <f t="shared" si="22"/>
        <v>-1079</v>
      </c>
      <c r="CC19" s="270">
        <f t="shared" si="22"/>
        <v>-1192</v>
      </c>
      <c r="CD19" s="270">
        <f t="shared" si="22"/>
        <v>-921</v>
      </c>
      <c r="CE19" s="349"/>
      <c r="CF19" s="64">
        <f>IF(ISERROR(GETPIVOTDATA("VALUE",'CRS WK pvt'!$I$2,"DT_FILE",CF$8,"CD_CO",CF$6,"TRIM_CAT",TRIM(B19),"TRIM_LINE",A16))=TRUE,0,GETPIVOTDATA("VALUE",'CRS WK pvt'!$I$2,"DT_FILE",CF$8,"CD_CO",CF$6,"TRIM_CAT",TRIM(B19),"TRIM_LINE",A16))</f>
        <v>6569</v>
      </c>
    </row>
    <row r="20" spans="1:84" s="59" customFormat="1" x14ac:dyDescent="0.3">
      <c r="A20" s="147"/>
      <c r="B20" s="60" t="s">
        <v>40</v>
      </c>
      <c r="C20" s="80">
        <v>2033</v>
      </c>
      <c r="D20" s="81">
        <v>2174</v>
      </c>
      <c r="E20" s="81">
        <v>2006</v>
      </c>
      <c r="F20" s="81">
        <v>1726</v>
      </c>
      <c r="G20" s="81">
        <v>1790</v>
      </c>
      <c r="H20" s="81">
        <v>1736</v>
      </c>
      <c r="I20" s="81">
        <v>1655</v>
      </c>
      <c r="J20" s="81">
        <v>1652</v>
      </c>
      <c r="K20" s="81">
        <v>1817</v>
      </c>
      <c r="L20" s="82">
        <v>2069</v>
      </c>
      <c r="M20" s="81">
        <v>1722</v>
      </c>
      <c r="N20" s="81">
        <v>1958</v>
      </c>
      <c r="O20" s="81">
        <v>2109</v>
      </c>
      <c r="P20" s="81">
        <v>2951</v>
      </c>
      <c r="Q20" s="81">
        <v>2759</v>
      </c>
      <c r="R20" s="81">
        <v>2536</v>
      </c>
      <c r="S20" s="81">
        <v>2209</v>
      </c>
      <c r="T20" s="81">
        <v>2127</v>
      </c>
      <c r="U20" s="201">
        <v>1987</v>
      </c>
      <c r="V20" s="201">
        <v>2187</v>
      </c>
      <c r="W20" s="201">
        <v>2289</v>
      </c>
      <c r="X20" s="82">
        <v>2294</v>
      </c>
      <c r="Y20" s="201">
        <v>2493</v>
      </c>
      <c r="Z20" s="201">
        <v>2431</v>
      </c>
      <c r="AA20" s="201">
        <v>2029</v>
      </c>
      <c r="AB20" s="201">
        <v>1978</v>
      </c>
      <c r="AC20" s="201">
        <v>1892</v>
      </c>
      <c r="AD20" s="201">
        <v>2081</v>
      </c>
      <c r="AE20" s="201">
        <v>2027</v>
      </c>
      <c r="AF20" s="201">
        <v>1780</v>
      </c>
      <c r="AG20" s="201">
        <v>1682</v>
      </c>
      <c r="AH20" s="201">
        <v>2516</v>
      </c>
      <c r="AI20" s="201">
        <v>2708</v>
      </c>
      <c r="AJ20" s="82">
        <v>2761</v>
      </c>
      <c r="AK20" s="294">
        <v>3660</v>
      </c>
      <c r="AL20" s="294">
        <v>3145</v>
      </c>
      <c r="AM20" s="294">
        <v>2846</v>
      </c>
      <c r="AN20" s="294">
        <v>2441</v>
      </c>
      <c r="AO20" s="294">
        <v>2341</v>
      </c>
      <c r="AP20" s="294">
        <v>2451</v>
      </c>
      <c r="AQ20" s="64">
        <v>2260</v>
      </c>
      <c r="AR20" s="294">
        <v>2180</v>
      </c>
      <c r="AS20" s="294">
        <v>2365</v>
      </c>
      <c r="AT20" s="294">
        <v>2155</v>
      </c>
      <c r="AU20" s="294">
        <v>2280</v>
      </c>
      <c r="AV20" s="311">
        <v>2432</v>
      </c>
      <c r="AW20" s="83">
        <f t="shared" si="20"/>
        <v>76</v>
      </c>
      <c r="AX20" s="84">
        <f t="shared" si="20"/>
        <v>777</v>
      </c>
      <c r="AY20" s="84">
        <f t="shared" si="20"/>
        <v>753</v>
      </c>
      <c r="AZ20" s="84">
        <f t="shared" si="20"/>
        <v>810</v>
      </c>
      <c r="BA20" s="84">
        <f t="shared" si="20"/>
        <v>419</v>
      </c>
      <c r="BB20" s="84">
        <f t="shared" si="20"/>
        <v>391</v>
      </c>
      <c r="BC20" s="84">
        <f t="shared" si="20"/>
        <v>332</v>
      </c>
      <c r="BD20" s="84">
        <f t="shared" si="20"/>
        <v>535</v>
      </c>
      <c r="BE20" s="84">
        <f t="shared" si="20"/>
        <v>472</v>
      </c>
      <c r="BF20" s="84">
        <f t="shared" si="20"/>
        <v>225</v>
      </c>
      <c r="BG20" s="84">
        <f t="shared" si="21"/>
        <v>771</v>
      </c>
      <c r="BH20" s="84">
        <f t="shared" si="21"/>
        <v>473</v>
      </c>
      <c r="BI20" s="84">
        <f t="shared" si="21"/>
        <v>-80</v>
      </c>
      <c r="BJ20" s="84">
        <f t="shared" si="21"/>
        <v>-973</v>
      </c>
      <c r="BK20" s="84">
        <f t="shared" si="21"/>
        <v>-867</v>
      </c>
      <c r="BL20" s="244">
        <f t="shared" si="21"/>
        <v>-455</v>
      </c>
      <c r="BM20" s="244">
        <f t="shared" si="21"/>
        <v>-182</v>
      </c>
      <c r="BN20" s="244">
        <f t="shared" si="21"/>
        <v>-347</v>
      </c>
      <c r="BO20" s="244">
        <f t="shared" si="21"/>
        <v>-305</v>
      </c>
      <c r="BP20" s="244">
        <f t="shared" si="21"/>
        <v>329</v>
      </c>
      <c r="BQ20" s="244">
        <f t="shared" si="22"/>
        <v>419</v>
      </c>
      <c r="BR20" s="270">
        <f t="shared" si="22"/>
        <v>467</v>
      </c>
      <c r="BS20" s="270">
        <f t="shared" si="22"/>
        <v>1167</v>
      </c>
      <c r="BT20" s="270">
        <f t="shared" si="22"/>
        <v>714</v>
      </c>
      <c r="BU20" s="270">
        <f t="shared" si="22"/>
        <v>817</v>
      </c>
      <c r="BV20" s="270">
        <f t="shared" si="22"/>
        <v>463</v>
      </c>
      <c r="BW20" s="270">
        <f t="shared" si="22"/>
        <v>449</v>
      </c>
      <c r="BX20" s="270">
        <f t="shared" si="22"/>
        <v>370</v>
      </c>
      <c r="BY20" s="270">
        <f t="shared" si="22"/>
        <v>233</v>
      </c>
      <c r="BZ20" s="270">
        <f t="shared" si="22"/>
        <v>400</v>
      </c>
      <c r="CA20" s="270">
        <f t="shared" si="22"/>
        <v>683</v>
      </c>
      <c r="CB20" s="270">
        <f t="shared" si="22"/>
        <v>-361</v>
      </c>
      <c r="CC20" s="270">
        <f t="shared" si="22"/>
        <v>-428</v>
      </c>
      <c r="CD20" s="270">
        <f t="shared" si="22"/>
        <v>-329</v>
      </c>
      <c r="CE20" s="349"/>
      <c r="CF20" s="64">
        <f>IF(ISERROR(GETPIVOTDATA("VALUE",'CRS WK pvt'!$I$2,"DT_FILE",CF$8,"CD_CO",CF$6,"TRIM_CAT",TRIM(B20),"TRIM_LINE",A16))=TRUE,0,GETPIVOTDATA("VALUE",'CRS WK pvt'!$I$2,"DT_FILE",CF$8,"CD_CO",CF$6,"TRIM_CAT",TRIM(B20),"TRIM_LINE",A16))</f>
        <v>2432</v>
      </c>
    </row>
    <row r="21" spans="1:84" s="59" customFormat="1" x14ac:dyDescent="0.3">
      <c r="A21" s="147"/>
      <c r="B21" s="60" t="s">
        <v>41</v>
      </c>
      <c r="C21" s="80">
        <v>1811</v>
      </c>
      <c r="D21" s="81">
        <v>1744</v>
      </c>
      <c r="E21" s="81">
        <v>1635</v>
      </c>
      <c r="F21" s="81">
        <v>1405</v>
      </c>
      <c r="G21" s="81">
        <v>1497</v>
      </c>
      <c r="H21" s="81">
        <v>1373</v>
      </c>
      <c r="I21" s="81">
        <v>1378</v>
      </c>
      <c r="J21" s="81">
        <v>1373</v>
      </c>
      <c r="K21" s="81">
        <v>1534</v>
      </c>
      <c r="L21" s="82">
        <v>1742</v>
      </c>
      <c r="M21" s="81">
        <v>1472</v>
      </c>
      <c r="N21" s="81">
        <v>1780</v>
      </c>
      <c r="O21" s="81">
        <v>1768</v>
      </c>
      <c r="P21" s="81">
        <v>2411</v>
      </c>
      <c r="Q21" s="81">
        <v>2409</v>
      </c>
      <c r="R21" s="81">
        <v>2215</v>
      </c>
      <c r="S21" s="81">
        <v>1891</v>
      </c>
      <c r="T21" s="81">
        <v>1980</v>
      </c>
      <c r="U21" s="201">
        <v>1903</v>
      </c>
      <c r="V21" s="201">
        <v>1918</v>
      </c>
      <c r="W21" s="201">
        <v>1969</v>
      </c>
      <c r="X21" s="82">
        <v>1953</v>
      </c>
      <c r="Y21" s="201">
        <v>2173</v>
      </c>
      <c r="Z21" s="201">
        <v>2063</v>
      </c>
      <c r="AA21" s="201">
        <v>1706</v>
      </c>
      <c r="AB21" s="201">
        <v>1628</v>
      </c>
      <c r="AC21" s="201">
        <v>1552</v>
      </c>
      <c r="AD21" s="201">
        <v>1888</v>
      </c>
      <c r="AE21" s="201">
        <v>1842</v>
      </c>
      <c r="AF21" s="201">
        <v>1679</v>
      </c>
      <c r="AG21" s="201">
        <v>1460</v>
      </c>
      <c r="AH21" s="201">
        <v>2210</v>
      </c>
      <c r="AI21" s="201">
        <v>2568</v>
      </c>
      <c r="AJ21" s="82">
        <v>2751</v>
      </c>
      <c r="AK21" s="294">
        <v>3421</v>
      </c>
      <c r="AL21" s="294">
        <v>2990</v>
      </c>
      <c r="AM21" s="294">
        <v>2493</v>
      </c>
      <c r="AN21" s="294">
        <v>2202</v>
      </c>
      <c r="AO21" s="294">
        <v>2105</v>
      </c>
      <c r="AP21" s="294">
        <v>2265</v>
      </c>
      <c r="AQ21" s="64">
        <v>2074</v>
      </c>
      <c r="AR21" s="294">
        <v>2110</v>
      </c>
      <c r="AS21" s="294">
        <v>2206</v>
      </c>
      <c r="AT21" s="294">
        <v>1891</v>
      </c>
      <c r="AU21" s="294">
        <v>2076</v>
      </c>
      <c r="AV21" s="311">
        <v>2260</v>
      </c>
      <c r="AW21" s="83">
        <f t="shared" si="20"/>
        <v>-43</v>
      </c>
      <c r="AX21" s="84">
        <f t="shared" si="20"/>
        <v>667</v>
      </c>
      <c r="AY21" s="84">
        <f t="shared" si="20"/>
        <v>774</v>
      </c>
      <c r="AZ21" s="84">
        <f t="shared" si="20"/>
        <v>810</v>
      </c>
      <c r="BA21" s="84">
        <f t="shared" si="20"/>
        <v>394</v>
      </c>
      <c r="BB21" s="84">
        <f t="shared" si="20"/>
        <v>607</v>
      </c>
      <c r="BC21" s="84">
        <f t="shared" si="20"/>
        <v>525</v>
      </c>
      <c r="BD21" s="84">
        <f t="shared" si="20"/>
        <v>545</v>
      </c>
      <c r="BE21" s="84">
        <f t="shared" si="20"/>
        <v>435</v>
      </c>
      <c r="BF21" s="84">
        <f t="shared" si="20"/>
        <v>211</v>
      </c>
      <c r="BG21" s="84">
        <f t="shared" si="21"/>
        <v>701</v>
      </c>
      <c r="BH21" s="84">
        <f t="shared" si="21"/>
        <v>283</v>
      </c>
      <c r="BI21" s="84">
        <f t="shared" si="21"/>
        <v>-62</v>
      </c>
      <c r="BJ21" s="84">
        <f t="shared" si="21"/>
        <v>-783</v>
      </c>
      <c r="BK21" s="84">
        <f t="shared" si="21"/>
        <v>-857</v>
      </c>
      <c r="BL21" s="244">
        <f t="shared" si="21"/>
        <v>-327</v>
      </c>
      <c r="BM21" s="244">
        <f t="shared" si="21"/>
        <v>-49</v>
      </c>
      <c r="BN21" s="244">
        <f t="shared" si="21"/>
        <v>-301</v>
      </c>
      <c r="BO21" s="244">
        <f t="shared" si="21"/>
        <v>-443</v>
      </c>
      <c r="BP21" s="244">
        <f t="shared" si="21"/>
        <v>292</v>
      </c>
      <c r="BQ21" s="244">
        <f t="shared" si="22"/>
        <v>599</v>
      </c>
      <c r="BR21" s="270">
        <f t="shared" si="22"/>
        <v>798</v>
      </c>
      <c r="BS21" s="270">
        <f t="shared" si="22"/>
        <v>1248</v>
      </c>
      <c r="BT21" s="270">
        <f t="shared" si="22"/>
        <v>927</v>
      </c>
      <c r="BU21" s="270">
        <f t="shared" si="22"/>
        <v>787</v>
      </c>
      <c r="BV21" s="270">
        <f t="shared" si="22"/>
        <v>574</v>
      </c>
      <c r="BW21" s="270">
        <f t="shared" si="22"/>
        <v>553</v>
      </c>
      <c r="BX21" s="270">
        <f t="shared" si="22"/>
        <v>377</v>
      </c>
      <c r="BY21" s="270">
        <f t="shared" si="22"/>
        <v>232</v>
      </c>
      <c r="BZ21" s="270">
        <f t="shared" si="22"/>
        <v>431</v>
      </c>
      <c r="CA21" s="270">
        <f t="shared" si="22"/>
        <v>746</v>
      </c>
      <c r="CB21" s="270">
        <f t="shared" si="22"/>
        <v>-319</v>
      </c>
      <c r="CC21" s="270">
        <f t="shared" si="22"/>
        <v>-492</v>
      </c>
      <c r="CD21" s="270">
        <f t="shared" si="22"/>
        <v>-491</v>
      </c>
      <c r="CE21" s="349"/>
      <c r="CF21" s="64">
        <f>IF(ISERROR(GETPIVOTDATA("VALUE",'CRS WK pvt'!$I$2,"DT_FILE",CF$8,"CD_CO",CF$6,"TRIM_CAT",TRIM(B21),"TRIM_LINE",A16))=TRUE,0,GETPIVOTDATA("VALUE",'CRS WK pvt'!$I$2,"DT_FILE",CF$8,"CD_CO",CF$6,"TRIM_CAT",TRIM(B21),"TRIM_LINE",A16))</f>
        <v>2260</v>
      </c>
    </row>
    <row r="22" spans="1:84" s="73" customFormat="1" x14ac:dyDescent="0.3">
      <c r="A22" s="149"/>
      <c r="B22" s="60" t="s">
        <v>42</v>
      </c>
      <c r="C22" s="137">
        <f t="shared" ref="C22:V22" si="23">SUM(C17:C21)</f>
        <v>139963</v>
      </c>
      <c r="D22" s="138">
        <f t="shared" si="23"/>
        <v>145089</v>
      </c>
      <c r="E22" s="138">
        <f t="shared" si="23"/>
        <v>146077</v>
      </c>
      <c r="F22" s="138">
        <f t="shared" si="23"/>
        <v>135049</v>
      </c>
      <c r="G22" s="138">
        <f t="shared" si="23"/>
        <v>139694</v>
      </c>
      <c r="H22" s="138">
        <f t="shared" si="23"/>
        <v>135671</v>
      </c>
      <c r="I22" s="138">
        <f t="shared" si="23"/>
        <v>132156</v>
      </c>
      <c r="J22" s="138">
        <f t="shared" si="23"/>
        <v>125911</v>
      </c>
      <c r="K22" s="138">
        <f t="shared" si="23"/>
        <v>134395</v>
      </c>
      <c r="L22" s="139">
        <f t="shared" si="23"/>
        <v>136611</v>
      </c>
      <c r="M22" s="138">
        <f t="shared" si="23"/>
        <v>132665</v>
      </c>
      <c r="N22" s="138">
        <f t="shared" si="23"/>
        <v>137649</v>
      </c>
      <c r="O22" s="138">
        <f t="shared" si="23"/>
        <v>145375</v>
      </c>
      <c r="P22" s="138">
        <f t="shared" si="23"/>
        <v>150161</v>
      </c>
      <c r="Q22" s="138">
        <f t="shared" si="23"/>
        <v>146259</v>
      </c>
      <c r="R22" s="138">
        <f t="shared" si="23"/>
        <v>145946</v>
      </c>
      <c r="S22" s="138">
        <f t="shared" si="23"/>
        <v>142606</v>
      </c>
      <c r="T22" s="138">
        <f t="shared" si="23"/>
        <v>140686</v>
      </c>
      <c r="U22" s="138">
        <f t="shared" si="23"/>
        <v>136422</v>
      </c>
      <c r="V22" s="138">
        <f t="shared" si="23"/>
        <v>140349</v>
      </c>
      <c r="W22" s="138">
        <f>SUM(W17+W18+W19+W20+W21)</f>
        <v>144524</v>
      </c>
      <c r="X22" s="139">
        <f>SUM(X17+X18+X19+X20+X21)</f>
        <v>141055</v>
      </c>
      <c r="Y22" s="202">
        <v>137377</v>
      </c>
      <c r="Z22" s="202">
        <v>138403</v>
      </c>
      <c r="AA22" s="202">
        <v>135071</v>
      </c>
      <c r="AB22" s="202">
        <v>141124</v>
      </c>
      <c r="AC22" s="202">
        <v>137688</v>
      </c>
      <c r="AD22" s="202">
        <v>137050</v>
      </c>
      <c r="AE22" s="202">
        <v>133743</v>
      </c>
      <c r="AF22" s="202">
        <v>129442</v>
      </c>
      <c r="AG22" s="202">
        <v>128971</v>
      </c>
      <c r="AH22" s="202">
        <v>140658</v>
      </c>
      <c r="AI22" s="202">
        <v>141613</v>
      </c>
      <c r="AJ22" s="139">
        <v>131541</v>
      </c>
      <c r="AK22" s="295">
        <v>144056</v>
      </c>
      <c r="AL22" s="295">
        <v>140150</v>
      </c>
      <c r="AM22" s="295">
        <v>139459</v>
      </c>
      <c r="AN22" s="295">
        <v>144194</v>
      </c>
      <c r="AO22" s="295">
        <v>138238</v>
      </c>
      <c r="AP22" s="295">
        <v>138649</v>
      </c>
      <c r="AQ22" s="85">
        <v>136557</v>
      </c>
      <c r="AR22" s="295">
        <v>132252</v>
      </c>
      <c r="AS22" s="295">
        <v>135029</v>
      </c>
      <c r="AT22" s="295">
        <v>132034</v>
      </c>
      <c r="AU22" s="295">
        <v>133661</v>
      </c>
      <c r="AV22" s="312">
        <v>136718</v>
      </c>
      <c r="AW22" s="85">
        <f t="shared" ref="AW22:BA22" si="24">SUM(AW17:AW21)</f>
        <v>5412</v>
      </c>
      <c r="AX22" s="140">
        <f t="shared" si="24"/>
        <v>5072</v>
      </c>
      <c r="AY22" s="140">
        <f t="shared" si="24"/>
        <v>182</v>
      </c>
      <c r="AZ22" s="140">
        <f t="shared" si="24"/>
        <v>10897</v>
      </c>
      <c r="BA22" s="140">
        <f t="shared" si="24"/>
        <v>2912</v>
      </c>
      <c r="BB22" s="140">
        <f t="shared" ref="BB22:BJ22" si="25">SUM(BB17:BB21)</f>
        <v>5015</v>
      </c>
      <c r="BC22" s="140">
        <f t="shared" si="25"/>
        <v>4266</v>
      </c>
      <c r="BD22" s="140">
        <f t="shared" si="25"/>
        <v>14438</v>
      </c>
      <c r="BE22" s="140">
        <f t="shared" si="25"/>
        <v>10129</v>
      </c>
      <c r="BF22" s="140">
        <f t="shared" si="25"/>
        <v>4444</v>
      </c>
      <c r="BG22" s="140">
        <f t="shared" si="25"/>
        <v>4712</v>
      </c>
      <c r="BH22" s="140">
        <f t="shared" si="25"/>
        <v>754</v>
      </c>
      <c r="BI22" s="140">
        <f t="shared" si="25"/>
        <v>-10304</v>
      </c>
      <c r="BJ22" s="140">
        <f t="shared" si="25"/>
        <v>-9037</v>
      </c>
      <c r="BK22" s="140">
        <f t="shared" ref="BK22:BL22" si="26">SUM(BK17:BK21)</f>
        <v>-8571</v>
      </c>
      <c r="BL22" s="245">
        <f t="shared" si="26"/>
        <v>-8896</v>
      </c>
      <c r="BM22" s="245">
        <f t="shared" ref="BM22:BN22" si="27">SUM(BM17:BM21)</f>
        <v>-8863</v>
      </c>
      <c r="BN22" s="245">
        <f t="shared" si="27"/>
        <v>-11244</v>
      </c>
      <c r="BO22" s="245">
        <f t="shared" ref="BO22:BP22" si="28">SUM(BO17:BO21)</f>
        <v>-7451</v>
      </c>
      <c r="BP22" s="245">
        <f t="shared" si="28"/>
        <v>309</v>
      </c>
      <c r="BQ22" s="245">
        <f t="shared" ref="BQ22:BS22" si="29">SUM(BQ17:BQ21)</f>
        <v>-2911</v>
      </c>
      <c r="BR22" s="271">
        <f t="shared" si="29"/>
        <v>-9514</v>
      </c>
      <c r="BS22" s="271">
        <f t="shared" si="29"/>
        <v>6679</v>
      </c>
      <c r="BT22" s="271">
        <f t="shared" ref="BT22" si="30">SUM(BT17:BT21)</f>
        <v>1747</v>
      </c>
      <c r="BU22" s="271">
        <f t="shared" ref="BU22" si="31">SUM(BU17:BU21)</f>
        <v>4388</v>
      </c>
      <c r="BV22" s="271">
        <f t="shared" ref="BV22" si="32">SUM(BV17:BV21)</f>
        <v>3070</v>
      </c>
      <c r="BW22" s="271">
        <f t="shared" ref="BW22" si="33">SUM(BW17:BW21)</f>
        <v>550</v>
      </c>
      <c r="BX22" s="271">
        <f t="shared" ref="BX22" si="34">SUM(BX17:BX21)</f>
        <v>1599</v>
      </c>
      <c r="BY22" s="271">
        <f t="shared" ref="BY22" si="35">SUM(BY17:BY21)</f>
        <v>2814</v>
      </c>
      <c r="BZ22" s="271">
        <f t="shared" ref="BZ22" si="36">SUM(BZ17:BZ21)</f>
        <v>2810</v>
      </c>
      <c r="CA22" s="271">
        <f t="shared" ref="CA22" si="37">SUM(CA17:CA21)</f>
        <v>6058</v>
      </c>
      <c r="CB22" s="271">
        <f t="shared" ref="CB22:CD22" si="38">SUM(CB17:CB21)</f>
        <v>-8624</v>
      </c>
      <c r="CC22" s="271">
        <f t="shared" ref="CC22:CD22" si="39">SUM(CC17:CC21)</f>
        <v>-7952</v>
      </c>
      <c r="CD22" s="271">
        <f t="shared" si="39"/>
        <v>5177</v>
      </c>
      <c r="CE22" s="350"/>
      <c r="CF22" s="85">
        <f>SUM(CF17:CF21)</f>
        <v>136718</v>
      </c>
    </row>
    <row r="23" spans="1:84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272"/>
      <c r="CE23" s="349"/>
      <c r="CF23" s="90"/>
    </row>
    <row r="24" spans="1:84" s="59" customFormat="1" x14ac:dyDescent="0.3">
      <c r="A24" s="145"/>
      <c r="B24" s="60" t="s">
        <v>37</v>
      </c>
      <c r="C24" s="80">
        <v>43997</v>
      </c>
      <c r="D24" s="81">
        <v>44421</v>
      </c>
      <c r="E24" s="81">
        <v>40863</v>
      </c>
      <c r="F24" s="81">
        <v>32940</v>
      </c>
      <c r="G24" s="81">
        <v>38740</v>
      </c>
      <c r="H24" s="81">
        <v>33304</v>
      </c>
      <c r="I24" s="81">
        <v>36052</v>
      </c>
      <c r="J24" s="81">
        <v>33576</v>
      </c>
      <c r="K24" s="81">
        <v>40142</v>
      </c>
      <c r="L24" s="82">
        <v>40216</v>
      </c>
      <c r="M24" s="81">
        <v>41401</v>
      </c>
      <c r="N24" s="81">
        <v>43945</v>
      </c>
      <c r="O24" s="81">
        <v>47151</v>
      </c>
      <c r="P24" s="81">
        <v>39422</v>
      </c>
      <c r="Q24" s="81">
        <v>32598</v>
      </c>
      <c r="R24" s="81">
        <v>33808</v>
      </c>
      <c r="S24" s="81">
        <v>30081</v>
      </c>
      <c r="T24" s="81">
        <v>31675</v>
      </c>
      <c r="U24" s="201">
        <v>30820</v>
      </c>
      <c r="V24" s="201">
        <v>33955</v>
      </c>
      <c r="W24" s="201">
        <v>36009</v>
      </c>
      <c r="X24" s="82">
        <v>34441</v>
      </c>
      <c r="Y24" s="201">
        <v>36349</v>
      </c>
      <c r="Z24" s="201">
        <v>38989</v>
      </c>
      <c r="AA24" s="201">
        <v>38068</v>
      </c>
      <c r="AB24" s="201">
        <v>36994</v>
      </c>
      <c r="AC24" s="201">
        <v>35011</v>
      </c>
      <c r="AD24" s="201">
        <v>33507</v>
      </c>
      <c r="AE24" s="201">
        <v>34153</v>
      </c>
      <c r="AF24" s="201">
        <v>33324</v>
      </c>
      <c r="AG24" s="201">
        <v>34311</v>
      </c>
      <c r="AH24" s="201">
        <v>39186</v>
      </c>
      <c r="AI24" s="201">
        <v>40027</v>
      </c>
      <c r="AJ24" s="82">
        <v>36416</v>
      </c>
      <c r="AK24" s="294">
        <v>46234</v>
      </c>
      <c r="AL24" s="294">
        <v>41391</v>
      </c>
      <c r="AM24" s="294">
        <v>40277</v>
      </c>
      <c r="AN24" s="294">
        <v>39690</v>
      </c>
      <c r="AO24" s="294">
        <v>34916</v>
      </c>
      <c r="AP24" s="294">
        <v>34538</v>
      </c>
      <c r="AQ24" s="64">
        <v>35618</v>
      </c>
      <c r="AR24" s="294">
        <v>32844</v>
      </c>
      <c r="AS24" s="294">
        <v>35291</v>
      </c>
      <c r="AT24" s="294">
        <v>35543</v>
      </c>
      <c r="AU24" s="294">
        <v>36801</v>
      </c>
      <c r="AV24" s="311">
        <v>36093</v>
      </c>
      <c r="AW24" s="83">
        <f t="shared" ref="AW24:BF28" si="40">O24-C24</f>
        <v>3154</v>
      </c>
      <c r="AX24" s="84">
        <f t="shared" si="40"/>
        <v>-4999</v>
      </c>
      <c r="AY24" s="84">
        <f t="shared" si="40"/>
        <v>-8265</v>
      </c>
      <c r="AZ24" s="84">
        <f t="shared" si="40"/>
        <v>868</v>
      </c>
      <c r="BA24" s="84">
        <f t="shared" si="40"/>
        <v>-8659</v>
      </c>
      <c r="BB24" s="84">
        <f t="shared" si="40"/>
        <v>-1629</v>
      </c>
      <c r="BC24" s="84">
        <f t="shared" si="40"/>
        <v>-5232</v>
      </c>
      <c r="BD24" s="84">
        <f t="shared" si="40"/>
        <v>379</v>
      </c>
      <c r="BE24" s="84">
        <f t="shared" si="40"/>
        <v>-4133</v>
      </c>
      <c r="BF24" s="84">
        <f t="shared" si="40"/>
        <v>-5775</v>
      </c>
      <c r="BG24" s="84">
        <f t="shared" ref="BG24:BP28" si="41">Y24-M24</f>
        <v>-5052</v>
      </c>
      <c r="BH24" s="84">
        <f t="shared" si="41"/>
        <v>-4956</v>
      </c>
      <c r="BI24" s="84">
        <f t="shared" si="41"/>
        <v>-9083</v>
      </c>
      <c r="BJ24" s="84">
        <f t="shared" si="41"/>
        <v>-2428</v>
      </c>
      <c r="BK24" s="84">
        <f t="shared" si="41"/>
        <v>2413</v>
      </c>
      <c r="BL24" s="244">
        <f t="shared" si="41"/>
        <v>-301</v>
      </c>
      <c r="BM24" s="244">
        <f t="shared" si="41"/>
        <v>4072</v>
      </c>
      <c r="BN24" s="244">
        <f t="shared" si="41"/>
        <v>1649</v>
      </c>
      <c r="BO24" s="244">
        <f t="shared" si="41"/>
        <v>3491</v>
      </c>
      <c r="BP24" s="244">
        <f t="shared" si="41"/>
        <v>5231</v>
      </c>
      <c r="BQ24" s="244">
        <f t="shared" ref="BQ24:CD28" si="42">AI24-W24</f>
        <v>4018</v>
      </c>
      <c r="BR24" s="270">
        <f t="shared" si="42"/>
        <v>1975</v>
      </c>
      <c r="BS24" s="270">
        <f t="shared" si="42"/>
        <v>9885</v>
      </c>
      <c r="BT24" s="270">
        <f t="shared" si="42"/>
        <v>2402</v>
      </c>
      <c r="BU24" s="270">
        <f t="shared" si="42"/>
        <v>2209</v>
      </c>
      <c r="BV24" s="270">
        <f t="shared" si="42"/>
        <v>2696</v>
      </c>
      <c r="BW24" s="270">
        <f t="shared" si="42"/>
        <v>-95</v>
      </c>
      <c r="BX24" s="270">
        <f t="shared" si="42"/>
        <v>1031</v>
      </c>
      <c r="BY24" s="270">
        <f t="shared" si="42"/>
        <v>1465</v>
      </c>
      <c r="BZ24" s="270">
        <f t="shared" si="42"/>
        <v>-480</v>
      </c>
      <c r="CA24" s="270">
        <f t="shared" si="42"/>
        <v>980</v>
      </c>
      <c r="CB24" s="270">
        <f t="shared" si="42"/>
        <v>-3643</v>
      </c>
      <c r="CC24" s="270">
        <f t="shared" si="42"/>
        <v>-3226</v>
      </c>
      <c r="CD24" s="270">
        <f t="shared" si="42"/>
        <v>-323</v>
      </c>
      <c r="CE24" s="349"/>
      <c r="CF24" s="64">
        <f>IF(ISERROR(GETPIVOTDATA("VALUE",'CRS WK pvt'!$I$2,"DT_FILE",CF$8,"CD_CO",CF$6,"TRIM_CAT",TRIM(B24),"TRIM_LINE",A23))=TRUE,0,GETPIVOTDATA("VALUE",'CRS WK pvt'!$I$2,"DT_FILE",CF$8,"CD_CO",CF$6,"TRIM_CAT",TRIM(B24),"TRIM_LINE",A23))</f>
        <v>36093</v>
      </c>
    </row>
    <row r="25" spans="1:84" s="59" customFormat="1" x14ac:dyDescent="0.3">
      <c r="A25" s="145"/>
      <c r="B25" s="60" t="s">
        <v>38</v>
      </c>
      <c r="C25" s="80">
        <v>5308</v>
      </c>
      <c r="D25" s="81">
        <v>5241</v>
      </c>
      <c r="E25" s="81">
        <v>5983</v>
      </c>
      <c r="F25" s="81">
        <v>4415</v>
      </c>
      <c r="G25" s="81">
        <v>4455</v>
      </c>
      <c r="H25" s="81">
        <v>3611</v>
      </c>
      <c r="I25" s="81">
        <v>3952</v>
      </c>
      <c r="J25" s="81">
        <v>3663</v>
      </c>
      <c r="K25" s="81">
        <v>4425</v>
      </c>
      <c r="L25" s="82">
        <v>4959</v>
      </c>
      <c r="M25" s="81">
        <v>4990</v>
      </c>
      <c r="N25" s="81">
        <v>4381</v>
      </c>
      <c r="O25" s="81">
        <v>5018</v>
      </c>
      <c r="P25" s="81">
        <v>4399</v>
      </c>
      <c r="Q25" s="81">
        <v>3631</v>
      </c>
      <c r="R25" s="81">
        <v>4657</v>
      </c>
      <c r="S25" s="81">
        <v>3658</v>
      </c>
      <c r="T25" s="81">
        <v>3669</v>
      </c>
      <c r="U25" s="201">
        <v>3487</v>
      </c>
      <c r="V25" s="201">
        <v>3738</v>
      </c>
      <c r="W25" s="201">
        <v>4417</v>
      </c>
      <c r="X25" s="82">
        <v>4978</v>
      </c>
      <c r="Y25" s="201">
        <v>4591</v>
      </c>
      <c r="Z25" s="201">
        <v>5482</v>
      </c>
      <c r="AA25" s="201">
        <v>5335</v>
      </c>
      <c r="AB25" s="201">
        <v>5571</v>
      </c>
      <c r="AC25" s="201">
        <v>4719</v>
      </c>
      <c r="AD25" s="201">
        <v>5428</v>
      </c>
      <c r="AE25" s="201">
        <v>4465</v>
      </c>
      <c r="AF25" s="201">
        <v>4310</v>
      </c>
      <c r="AG25" s="201">
        <v>4361</v>
      </c>
      <c r="AH25" s="201">
        <v>5015</v>
      </c>
      <c r="AI25" s="201">
        <v>5069</v>
      </c>
      <c r="AJ25" s="82">
        <v>4848</v>
      </c>
      <c r="AK25" s="294">
        <v>6407</v>
      </c>
      <c r="AL25" s="294">
        <v>6060</v>
      </c>
      <c r="AM25" s="294">
        <v>6287</v>
      </c>
      <c r="AN25" s="294">
        <v>5400</v>
      </c>
      <c r="AO25" s="294">
        <v>4851</v>
      </c>
      <c r="AP25" s="294">
        <v>4761</v>
      </c>
      <c r="AQ25" s="64">
        <v>4783</v>
      </c>
      <c r="AR25" s="294">
        <v>4494</v>
      </c>
      <c r="AS25" s="294">
        <v>4820</v>
      </c>
      <c r="AT25" s="294">
        <v>4570</v>
      </c>
      <c r="AU25" s="294">
        <v>4902</v>
      </c>
      <c r="AV25" s="311">
        <v>5920</v>
      </c>
      <c r="AW25" s="83">
        <f t="shared" si="40"/>
        <v>-290</v>
      </c>
      <c r="AX25" s="84">
        <f t="shared" si="40"/>
        <v>-842</v>
      </c>
      <c r="AY25" s="84">
        <f t="shared" si="40"/>
        <v>-2352</v>
      </c>
      <c r="AZ25" s="84">
        <f t="shared" si="40"/>
        <v>242</v>
      </c>
      <c r="BA25" s="84">
        <f t="shared" si="40"/>
        <v>-797</v>
      </c>
      <c r="BB25" s="84">
        <f t="shared" si="40"/>
        <v>58</v>
      </c>
      <c r="BC25" s="84">
        <f t="shared" si="40"/>
        <v>-465</v>
      </c>
      <c r="BD25" s="84">
        <f t="shared" si="40"/>
        <v>75</v>
      </c>
      <c r="BE25" s="84">
        <f t="shared" si="40"/>
        <v>-8</v>
      </c>
      <c r="BF25" s="84">
        <f t="shared" si="40"/>
        <v>19</v>
      </c>
      <c r="BG25" s="84">
        <f t="shared" si="41"/>
        <v>-399</v>
      </c>
      <c r="BH25" s="84">
        <f t="shared" si="41"/>
        <v>1101</v>
      </c>
      <c r="BI25" s="84">
        <f t="shared" si="41"/>
        <v>317</v>
      </c>
      <c r="BJ25" s="84">
        <f t="shared" si="41"/>
        <v>1172</v>
      </c>
      <c r="BK25" s="84">
        <f t="shared" si="41"/>
        <v>1088</v>
      </c>
      <c r="BL25" s="244">
        <f t="shared" si="41"/>
        <v>771</v>
      </c>
      <c r="BM25" s="244">
        <f t="shared" si="41"/>
        <v>807</v>
      </c>
      <c r="BN25" s="244">
        <f t="shared" si="41"/>
        <v>641</v>
      </c>
      <c r="BO25" s="244">
        <f t="shared" si="41"/>
        <v>874</v>
      </c>
      <c r="BP25" s="244">
        <f t="shared" si="41"/>
        <v>1277</v>
      </c>
      <c r="BQ25" s="244">
        <f t="shared" si="42"/>
        <v>652</v>
      </c>
      <c r="BR25" s="270">
        <f t="shared" si="42"/>
        <v>-130</v>
      </c>
      <c r="BS25" s="270">
        <f t="shared" si="42"/>
        <v>1816</v>
      </c>
      <c r="BT25" s="270">
        <f t="shared" si="42"/>
        <v>578</v>
      </c>
      <c r="BU25" s="270">
        <f t="shared" si="42"/>
        <v>952</v>
      </c>
      <c r="BV25" s="270">
        <f t="shared" si="42"/>
        <v>-171</v>
      </c>
      <c r="BW25" s="270">
        <f t="shared" si="42"/>
        <v>132</v>
      </c>
      <c r="BX25" s="270">
        <f t="shared" si="42"/>
        <v>-667</v>
      </c>
      <c r="BY25" s="270">
        <f t="shared" si="42"/>
        <v>318</v>
      </c>
      <c r="BZ25" s="270">
        <f t="shared" si="42"/>
        <v>184</v>
      </c>
      <c r="CA25" s="270">
        <f t="shared" si="42"/>
        <v>459</v>
      </c>
      <c r="CB25" s="270">
        <f t="shared" si="42"/>
        <v>-445</v>
      </c>
      <c r="CC25" s="270">
        <f t="shared" si="42"/>
        <v>-167</v>
      </c>
      <c r="CD25" s="270">
        <f t="shared" si="42"/>
        <v>1072</v>
      </c>
      <c r="CE25" s="349"/>
      <c r="CF25" s="64">
        <f>IF(ISERROR(GETPIVOTDATA("VALUE",'CRS WK pvt'!$I$2,"DT_FILE",CF$8,"CD_CO",CF$6,"TRIM_CAT",TRIM(B25),"TRIM_LINE",A23))=TRUE,0,GETPIVOTDATA("VALUE",'CRS WK pvt'!$I$2,"DT_FILE",CF$8,"CD_CO",CF$6,"TRIM_CAT",TRIM(B25),"TRIM_LINE",A23))</f>
        <v>5920</v>
      </c>
    </row>
    <row r="26" spans="1:84" s="59" customFormat="1" x14ac:dyDescent="0.3">
      <c r="A26" s="145"/>
      <c r="B26" s="60" t="s">
        <v>39</v>
      </c>
      <c r="C26" s="80">
        <v>3546</v>
      </c>
      <c r="D26" s="81">
        <v>3827</v>
      </c>
      <c r="E26" s="81">
        <v>2820</v>
      </c>
      <c r="F26" s="81">
        <v>2144</v>
      </c>
      <c r="G26" s="81">
        <v>2632</v>
      </c>
      <c r="H26" s="81">
        <v>2295</v>
      </c>
      <c r="I26" s="81">
        <v>2331</v>
      </c>
      <c r="J26" s="81">
        <v>2204</v>
      </c>
      <c r="K26" s="81">
        <v>3011</v>
      </c>
      <c r="L26" s="82">
        <v>3536</v>
      </c>
      <c r="M26" s="81">
        <v>3075</v>
      </c>
      <c r="N26" s="81">
        <v>3449</v>
      </c>
      <c r="O26" s="81">
        <v>3614</v>
      </c>
      <c r="P26" s="81">
        <v>4321</v>
      </c>
      <c r="Q26" s="81">
        <v>3191</v>
      </c>
      <c r="R26" s="81">
        <v>2950</v>
      </c>
      <c r="S26" s="81">
        <v>2426</v>
      </c>
      <c r="T26" s="81">
        <v>2417</v>
      </c>
      <c r="U26" s="201">
        <v>2125</v>
      </c>
      <c r="V26" s="201">
        <v>2607</v>
      </c>
      <c r="W26" s="201">
        <v>3219</v>
      </c>
      <c r="X26" s="82">
        <v>3140</v>
      </c>
      <c r="Y26" s="201">
        <v>3650</v>
      </c>
      <c r="Z26" s="201">
        <v>3601</v>
      </c>
      <c r="AA26" s="201">
        <v>2866</v>
      </c>
      <c r="AB26" s="201">
        <v>2668</v>
      </c>
      <c r="AC26" s="201">
        <v>2403</v>
      </c>
      <c r="AD26" s="201">
        <v>2778</v>
      </c>
      <c r="AE26" s="201">
        <v>2629</v>
      </c>
      <c r="AF26" s="201">
        <v>2165</v>
      </c>
      <c r="AG26" s="201">
        <v>2213</v>
      </c>
      <c r="AH26" s="201">
        <v>3737</v>
      </c>
      <c r="AI26" s="201">
        <v>3762</v>
      </c>
      <c r="AJ26" s="82">
        <v>4076</v>
      </c>
      <c r="AK26" s="294">
        <v>5343</v>
      </c>
      <c r="AL26" s="294">
        <v>4427</v>
      </c>
      <c r="AM26" s="294">
        <v>3806</v>
      </c>
      <c r="AN26" s="294">
        <v>3299</v>
      </c>
      <c r="AO26" s="294">
        <v>2721</v>
      </c>
      <c r="AP26" s="294">
        <v>3030</v>
      </c>
      <c r="AQ26" s="64">
        <v>2805</v>
      </c>
      <c r="AR26" s="294">
        <v>2612</v>
      </c>
      <c r="AS26" s="294">
        <v>2742</v>
      </c>
      <c r="AT26" s="294">
        <v>2613</v>
      </c>
      <c r="AU26" s="294">
        <v>2994</v>
      </c>
      <c r="AV26" s="311">
        <v>3120</v>
      </c>
      <c r="AW26" s="83">
        <f t="shared" si="40"/>
        <v>68</v>
      </c>
      <c r="AX26" s="84">
        <f t="shared" si="40"/>
        <v>494</v>
      </c>
      <c r="AY26" s="84">
        <f t="shared" si="40"/>
        <v>371</v>
      </c>
      <c r="AZ26" s="84">
        <f t="shared" si="40"/>
        <v>806</v>
      </c>
      <c r="BA26" s="84">
        <f t="shared" si="40"/>
        <v>-206</v>
      </c>
      <c r="BB26" s="84">
        <f t="shared" si="40"/>
        <v>122</v>
      </c>
      <c r="BC26" s="84">
        <f t="shared" si="40"/>
        <v>-206</v>
      </c>
      <c r="BD26" s="84">
        <f t="shared" si="40"/>
        <v>403</v>
      </c>
      <c r="BE26" s="84">
        <f t="shared" si="40"/>
        <v>208</v>
      </c>
      <c r="BF26" s="84">
        <f t="shared" si="40"/>
        <v>-396</v>
      </c>
      <c r="BG26" s="84">
        <f t="shared" si="41"/>
        <v>575</v>
      </c>
      <c r="BH26" s="84">
        <f t="shared" si="41"/>
        <v>152</v>
      </c>
      <c r="BI26" s="84">
        <f t="shared" si="41"/>
        <v>-748</v>
      </c>
      <c r="BJ26" s="84">
        <f t="shared" si="41"/>
        <v>-1653</v>
      </c>
      <c r="BK26" s="84">
        <f t="shared" si="41"/>
        <v>-788</v>
      </c>
      <c r="BL26" s="244">
        <f t="shared" si="41"/>
        <v>-172</v>
      </c>
      <c r="BM26" s="244">
        <f t="shared" si="41"/>
        <v>203</v>
      </c>
      <c r="BN26" s="244">
        <f t="shared" si="41"/>
        <v>-252</v>
      </c>
      <c r="BO26" s="244">
        <f t="shared" si="41"/>
        <v>88</v>
      </c>
      <c r="BP26" s="244">
        <f t="shared" si="41"/>
        <v>1130</v>
      </c>
      <c r="BQ26" s="244">
        <f t="shared" si="42"/>
        <v>543</v>
      </c>
      <c r="BR26" s="270">
        <f t="shared" si="42"/>
        <v>936</v>
      </c>
      <c r="BS26" s="270">
        <f t="shared" si="42"/>
        <v>1693</v>
      </c>
      <c r="BT26" s="270">
        <f t="shared" si="42"/>
        <v>826</v>
      </c>
      <c r="BU26" s="270">
        <f t="shared" si="42"/>
        <v>940</v>
      </c>
      <c r="BV26" s="270">
        <f t="shared" si="42"/>
        <v>631</v>
      </c>
      <c r="BW26" s="270">
        <f t="shared" si="42"/>
        <v>318</v>
      </c>
      <c r="BX26" s="270">
        <f t="shared" si="42"/>
        <v>252</v>
      </c>
      <c r="BY26" s="270">
        <f t="shared" si="42"/>
        <v>176</v>
      </c>
      <c r="BZ26" s="270">
        <f t="shared" si="42"/>
        <v>447</v>
      </c>
      <c r="CA26" s="270">
        <f t="shared" si="42"/>
        <v>529</v>
      </c>
      <c r="CB26" s="270">
        <f t="shared" si="42"/>
        <v>-1124</v>
      </c>
      <c r="CC26" s="270">
        <f t="shared" si="42"/>
        <v>-768</v>
      </c>
      <c r="CD26" s="270">
        <f t="shared" si="42"/>
        <v>-956</v>
      </c>
      <c r="CE26" s="349"/>
      <c r="CF26" s="64">
        <f>IF(ISERROR(GETPIVOTDATA("VALUE",'CRS WK pvt'!$I$2,"DT_FILE",CF$8,"CD_CO",CF$6,"TRIM_CAT",TRIM(B26),"TRIM_LINE",A23))=TRUE,0,GETPIVOTDATA("VALUE",'CRS WK pvt'!$I$2,"DT_FILE",CF$8,"CD_CO",CF$6,"TRIM_CAT",TRIM(B26),"TRIM_LINE",A23))</f>
        <v>3120</v>
      </c>
    </row>
    <row r="27" spans="1:84" s="59" customFormat="1" x14ac:dyDescent="0.3">
      <c r="A27" s="145"/>
      <c r="B27" s="60" t="s">
        <v>40</v>
      </c>
      <c r="C27" s="80">
        <v>1202</v>
      </c>
      <c r="D27" s="81">
        <v>1308</v>
      </c>
      <c r="E27" s="81">
        <v>1081</v>
      </c>
      <c r="F27" s="81">
        <v>803</v>
      </c>
      <c r="G27" s="81">
        <v>850</v>
      </c>
      <c r="H27" s="81">
        <v>797</v>
      </c>
      <c r="I27" s="81">
        <v>811</v>
      </c>
      <c r="J27" s="81">
        <v>892</v>
      </c>
      <c r="K27" s="81">
        <v>1024</v>
      </c>
      <c r="L27" s="82">
        <v>1199</v>
      </c>
      <c r="M27" s="81">
        <v>953</v>
      </c>
      <c r="N27" s="81">
        <v>1148</v>
      </c>
      <c r="O27" s="81">
        <v>1209</v>
      </c>
      <c r="P27" s="81">
        <v>1692</v>
      </c>
      <c r="Q27" s="81">
        <v>1199</v>
      </c>
      <c r="R27" s="81">
        <v>1048</v>
      </c>
      <c r="S27" s="81">
        <v>836</v>
      </c>
      <c r="T27" s="81">
        <v>840</v>
      </c>
      <c r="U27" s="201">
        <v>730</v>
      </c>
      <c r="V27" s="201">
        <v>992</v>
      </c>
      <c r="W27" s="201">
        <v>1164</v>
      </c>
      <c r="X27" s="82">
        <v>1173</v>
      </c>
      <c r="Y27" s="201">
        <v>1410</v>
      </c>
      <c r="Z27" s="201">
        <v>1357</v>
      </c>
      <c r="AA27" s="201">
        <v>1108</v>
      </c>
      <c r="AB27" s="201">
        <v>959</v>
      </c>
      <c r="AC27" s="201">
        <v>894</v>
      </c>
      <c r="AD27" s="201">
        <v>1050</v>
      </c>
      <c r="AE27" s="201">
        <v>994</v>
      </c>
      <c r="AF27" s="201">
        <v>749</v>
      </c>
      <c r="AG27" s="201">
        <v>733</v>
      </c>
      <c r="AH27" s="201">
        <v>1556</v>
      </c>
      <c r="AI27" s="201">
        <v>1534</v>
      </c>
      <c r="AJ27" s="82">
        <v>1663</v>
      </c>
      <c r="AK27" s="294">
        <v>2356</v>
      </c>
      <c r="AL27" s="294">
        <v>1864</v>
      </c>
      <c r="AM27" s="294">
        <v>1627</v>
      </c>
      <c r="AN27" s="294">
        <v>1348</v>
      </c>
      <c r="AO27" s="294">
        <v>1180</v>
      </c>
      <c r="AP27" s="294">
        <v>1241</v>
      </c>
      <c r="AQ27" s="64">
        <v>1082</v>
      </c>
      <c r="AR27" s="294">
        <v>1022</v>
      </c>
      <c r="AS27" s="294">
        <v>1088</v>
      </c>
      <c r="AT27" s="294">
        <v>1020</v>
      </c>
      <c r="AU27" s="294">
        <v>1256</v>
      </c>
      <c r="AV27" s="311">
        <v>1337</v>
      </c>
      <c r="AW27" s="83">
        <f t="shared" si="40"/>
        <v>7</v>
      </c>
      <c r="AX27" s="84">
        <f t="shared" si="40"/>
        <v>384</v>
      </c>
      <c r="AY27" s="84">
        <f t="shared" si="40"/>
        <v>118</v>
      </c>
      <c r="AZ27" s="84">
        <f t="shared" si="40"/>
        <v>245</v>
      </c>
      <c r="BA27" s="84">
        <f t="shared" si="40"/>
        <v>-14</v>
      </c>
      <c r="BB27" s="84">
        <f t="shared" si="40"/>
        <v>43</v>
      </c>
      <c r="BC27" s="84">
        <f t="shared" si="40"/>
        <v>-81</v>
      </c>
      <c r="BD27" s="84">
        <f t="shared" si="40"/>
        <v>100</v>
      </c>
      <c r="BE27" s="84">
        <f t="shared" si="40"/>
        <v>140</v>
      </c>
      <c r="BF27" s="84">
        <f t="shared" si="40"/>
        <v>-26</v>
      </c>
      <c r="BG27" s="84">
        <f t="shared" si="41"/>
        <v>457</v>
      </c>
      <c r="BH27" s="84">
        <f t="shared" si="41"/>
        <v>209</v>
      </c>
      <c r="BI27" s="84">
        <f t="shared" si="41"/>
        <v>-101</v>
      </c>
      <c r="BJ27" s="84">
        <f t="shared" si="41"/>
        <v>-733</v>
      </c>
      <c r="BK27" s="84">
        <f t="shared" si="41"/>
        <v>-305</v>
      </c>
      <c r="BL27" s="244">
        <f t="shared" si="41"/>
        <v>2</v>
      </c>
      <c r="BM27" s="244">
        <f t="shared" si="41"/>
        <v>158</v>
      </c>
      <c r="BN27" s="244">
        <f t="shared" si="41"/>
        <v>-91</v>
      </c>
      <c r="BO27" s="244">
        <f t="shared" si="41"/>
        <v>3</v>
      </c>
      <c r="BP27" s="244">
        <f t="shared" si="41"/>
        <v>564</v>
      </c>
      <c r="BQ27" s="244">
        <f t="shared" si="42"/>
        <v>370</v>
      </c>
      <c r="BR27" s="270">
        <f t="shared" si="42"/>
        <v>490</v>
      </c>
      <c r="BS27" s="270">
        <f t="shared" si="42"/>
        <v>946</v>
      </c>
      <c r="BT27" s="270">
        <f t="shared" si="42"/>
        <v>507</v>
      </c>
      <c r="BU27" s="270">
        <f t="shared" si="42"/>
        <v>519</v>
      </c>
      <c r="BV27" s="270">
        <f t="shared" si="42"/>
        <v>389</v>
      </c>
      <c r="BW27" s="270">
        <f t="shared" si="42"/>
        <v>286</v>
      </c>
      <c r="BX27" s="270">
        <f t="shared" si="42"/>
        <v>191</v>
      </c>
      <c r="BY27" s="270">
        <f t="shared" si="42"/>
        <v>88</v>
      </c>
      <c r="BZ27" s="270">
        <f t="shared" si="42"/>
        <v>273</v>
      </c>
      <c r="CA27" s="270">
        <f t="shared" si="42"/>
        <v>355</v>
      </c>
      <c r="CB27" s="270">
        <f t="shared" si="42"/>
        <v>-536</v>
      </c>
      <c r="CC27" s="270">
        <f t="shared" si="42"/>
        <v>-278</v>
      </c>
      <c r="CD27" s="270">
        <f t="shared" si="42"/>
        <v>-326</v>
      </c>
      <c r="CE27" s="349"/>
      <c r="CF27" s="64">
        <f>IF(ISERROR(GETPIVOTDATA("VALUE",'CRS WK pvt'!$I$2,"DT_FILE",CF$8,"CD_CO",CF$6,"TRIM_CAT",TRIM(B27),"TRIM_LINE",A23))=TRUE,0,GETPIVOTDATA("VALUE",'CRS WK pvt'!$I$2,"DT_FILE",CF$8,"CD_CO",CF$6,"TRIM_CAT",TRIM(B27),"TRIM_LINE",A23))</f>
        <v>1337</v>
      </c>
    </row>
    <row r="28" spans="1:84" s="59" customFormat="1" x14ac:dyDescent="0.3">
      <c r="A28" s="145"/>
      <c r="B28" s="60" t="s">
        <v>41</v>
      </c>
      <c r="C28" s="80">
        <v>1189</v>
      </c>
      <c r="D28" s="81">
        <v>1071</v>
      </c>
      <c r="E28" s="81">
        <v>906</v>
      </c>
      <c r="F28" s="81">
        <v>707</v>
      </c>
      <c r="G28" s="81">
        <v>774</v>
      </c>
      <c r="H28" s="81">
        <v>619</v>
      </c>
      <c r="I28" s="81">
        <v>685</v>
      </c>
      <c r="J28" s="81">
        <v>755</v>
      </c>
      <c r="K28" s="81">
        <v>895</v>
      </c>
      <c r="L28" s="82">
        <v>1043</v>
      </c>
      <c r="M28" s="81">
        <v>917</v>
      </c>
      <c r="N28" s="81">
        <v>1134</v>
      </c>
      <c r="O28" s="81">
        <v>1086</v>
      </c>
      <c r="P28" s="81">
        <v>1467</v>
      </c>
      <c r="Q28" s="81">
        <v>1147</v>
      </c>
      <c r="R28" s="81">
        <v>973</v>
      </c>
      <c r="S28" s="81">
        <v>730</v>
      </c>
      <c r="T28" s="81">
        <v>857</v>
      </c>
      <c r="U28" s="201">
        <v>756</v>
      </c>
      <c r="V28" s="201">
        <v>847</v>
      </c>
      <c r="W28" s="201">
        <v>1026</v>
      </c>
      <c r="X28" s="82">
        <v>1058</v>
      </c>
      <c r="Y28" s="201">
        <v>1349</v>
      </c>
      <c r="Z28" s="201">
        <v>1191</v>
      </c>
      <c r="AA28" s="201">
        <v>1044</v>
      </c>
      <c r="AB28" s="201">
        <v>843</v>
      </c>
      <c r="AC28" s="201">
        <v>779</v>
      </c>
      <c r="AD28" s="201">
        <v>1014</v>
      </c>
      <c r="AE28" s="201">
        <v>975</v>
      </c>
      <c r="AF28" s="201">
        <v>663</v>
      </c>
      <c r="AG28" s="201">
        <v>617</v>
      </c>
      <c r="AH28" s="201">
        <v>1406</v>
      </c>
      <c r="AI28" s="201">
        <v>1486</v>
      </c>
      <c r="AJ28" s="82">
        <v>1713</v>
      </c>
      <c r="AK28" s="294">
        <v>2201</v>
      </c>
      <c r="AL28" s="294">
        <v>1662</v>
      </c>
      <c r="AM28" s="294">
        <v>1427</v>
      </c>
      <c r="AN28" s="294">
        <v>1333</v>
      </c>
      <c r="AO28" s="294">
        <v>1087</v>
      </c>
      <c r="AP28" s="294">
        <v>1182</v>
      </c>
      <c r="AQ28" s="64">
        <v>966</v>
      </c>
      <c r="AR28" s="294">
        <v>980</v>
      </c>
      <c r="AS28" s="294">
        <v>974</v>
      </c>
      <c r="AT28" s="294">
        <v>891</v>
      </c>
      <c r="AU28" s="294">
        <v>1168</v>
      </c>
      <c r="AV28" s="311">
        <v>1262</v>
      </c>
      <c r="AW28" s="83">
        <f t="shared" si="40"/>
        <v>-103</v>
      </c>
      <c r="AX28" s="84">
        <f t="shared" si="40"/>
        <v>396</v>
      </c>
      <c r="AY28" s="84">
        <f t="shared" si="40"/>
        <v>241</v>
      </c>
      <c r="AZ28" s="84">
        <f t="shared" si="40"/>
        <v>266</v>
      </c>
      <c r="BA28" s="84">
        <f t="shared" si="40"/>
        <v>-44</v>
      </c>
      <c r="BB28" s="84">
        <f t="shared" si="40"/>
        <v>238</v>
      </c>
      <c r="BC28" s="84">
        <f t="shared" si="40"/>
        <v>71</v>
      </c>
      <c r="BD28" s="84">
        <f t="shared" si="40"/>
        <v>92</v>
      </c>
      <c r="BE28" s="84">
        <f t="shared" si="40"/>
        <v>131</v>
      </c>
      <c r="BF28" s="84">
        <f t="shared" si="40"/>
        <v>15</v>
      </c>
      <c r="BG28" s="84">
        <f t="shared" si="41"/>
        <v>432</v>
      </c>
      <c r="BH28" s="84">
        <f t="shared" si="41"/>
        <v>57</v>
      </c>
      <c r="BI28" s="84">
        <f t="shared" si="41"/>
        <v>-42</v>
      </c>
      <c r="BJ28" s="84">
        <f t="shared" si="41"/>
        <v>-624</v>
      </c>
      <c r="BK28" s="84">
        <f t="shared" si="41"/>
        <v>-368</v>
      </c>
      <c r="BL28" s="244">
        <f t="shared" si="41"/>
        <v>41</v>
      </c>
      <c r="BM28" s="244">
        <f t="shared" si="41"/>
        <v>245</v>
      </c>
      <c r="BN28" s="244">
        <f t="shared" si="41"/>
        <v>-194</v>
      </c>
      <c r="BO28" s="244">
        <f t="shared" si="41"/>
        <v>-139</v>
      </c>
      <c r="BP28" s="244">
        <f t="shared" si="41"/>
        <v>559</v>
      </c>
      <c r="BQ28" s="244">
        <f t="shared" si="42"/>
        <v>460</v>
      </c>
      <c r="BR28" s="270">
        <f t="shared" si="42"/>
        <v>655</v>
      </c>
      <c r="BS28" s="270">
        <f t="shared" si="42"/>
        <v>852</v>
      </c>
      <c r="BT28" s="270">
        <f t="shared" si="42"/>
        <v>471</v>
      </c>
      <c r="BU28" s="270">
        <f t="shared" si="42"/>
        <v>383</v>
      </c>
      <c r="BV28" s="270">
        <f t="shared" si="42"/>
        <v>490</v>
      </c>
      <c r="BW28" s="270">
        <f t="shared" si="42"/>
        <v>308</v>
      </c>
      <c r="BX28" s="270">
        <f t="shared" si="42"/>
        <v>168</v>
      </c>
      <c r="BY28" s="270">
        <f t="shared" si="42"/>
        <v>-9</v>
      </c>
      <c r="BZ28" s="270">
        <f t="shared" si="42"/>
        <v>317</v>
      </c>
      <c r="CA28" s="270">
        <f t="shared" si="42"/>
        <v>357</v>
      </c>
      <c r="CB28" s="270">
        <f t="shared" si="42"/>
        <v>-515</v>
      </c>
      <c r="CC28" s="270">
        <f t="shared" si="42"/>
        <v>-318</v>
      </c>
      <c r="CD28" s="270">
        <f t="shared" si="42"/>
        <v>-451</v>
      </c>
      <c r="CE28" s="349"/>
      <c r="CF28" s="64">
        <f>IF(ISERROR(GETPIVOTDATA("VALUE",'CRS WK pvt'!$I$2,"DT_FILE",CF$8,"CD_CO",CF$6,"TRIM_CAT",TRIM(B28),"TRIM_LINE",A23))=TRUE,0,GETPIVOTDATA("VALUE",'CRS WK pvt'!$I$2,"DT_FILE",CF$8,"CD_CO",CF$6,"TRIM_CAT",TRIM(B28),"TRIM_LINE",A23))</f>
        <v>1262</v>
      </c>
    </row>
    <row r="29" spans="1:84" s="73" customFormat="1" x14ac:dyDescent="0.3">
      <c r="A29" s="149"/>
      <c r="B29" s="60" t="s">
        <v>42</v>
      </c>
      <c r="C29" s="137">
        <f t="shared" ref="C29:V29" si="43">SUM(C24:C28)</f>
        <v>55242</v>
      </c>
      <c r="D29" s="138">
        <f t="shared" si="43"/>
        <v>55868</v>
      </c>
      <c r="E29" s="138">
        <f t="shared" si="43"/>
        <v>51653</v>
      </c>
      <c r="F29" s="138">
        <f t="shared" si="43"/>
        <v>41009</v>
      </c>
      <c r="G29" s="138">
        <f t="shared" si="43"/>
        <v>47451</v>
      </c>
      <c r="H29" s="138">
        <f t="shared" si="43"/>
        <v>40626</v>
      </c>
      <c r="I29" s="138">
        <f t="shared" si="43"/>
        <v>43831</v>
      </c>
      <c r="J29" s="138">
        <f t="shared" si="43"/>
        <v>41090</v>
      </c>
      <c r="K29" s="138">
        <f t="shared" si="43"/>
        <v>49497</v>
      </c>
      <c r="L29" s="139">
        <f t="shared" si="43"/>
        <v>50953</v>
      </c>
      <c r="M29" s="138">
        <f t="shared" si="43"/>
        <v>51336</v>
      </c>
      <c r="N29" s="138">
        <f t="shared" si="43"/>
        <v>54057</v>
      </c>
      <c r="O29" s="138">
        <f t="shared" si="43"/>
        <v>58078</v>
      </c>
      <c r="P29" s="138">
        <f t="shared" si="43"/>
        <v>51301</v>
      </c>
      <c r="Q29" s="138">
        <f t="shared" si="43"/>
        <v>41766</v>
      </c>
      <c r="R29" s="138">
        <f t="shared" si="43"/>
        <v>43436</v>
      </c>
      <c r="S29" s="138">
        <f t="shared" si="43"/>
        <v>37731</v>
      </c>
      <c r="T29" s="138">
        <f t="shared" si="43"/>
        <v>39458</v>
      </c>
      <c r="U29" s="138">
        <f t="shared" si="43"/>
        <v>37918</v>
      </c>
      <c r="V29" s="138">
        <f t="shared" si="43"/>
        <v>42139</v>
      </c>
      <c r="W29" s="138">
        <f>SUM(W24+W25+W26+W27+W28)</f>
        <v>45835</v>
      </c>
      <c r="X29" s="139">
        <f>SUM(X24+X25+X26+X27+X28)</f>
        <v>44790</v>
      </c>
      <c r="Y29" s="202">
        <v>47349</v>
      </c>
      <c r="Z29" s="202">
        <v>50620</v>
      </c>
      <c r="AA29" s="202">
        <v>48421</v>
      </c>
      <c r="AB29" s="202">
        <v>47035</v>
      </c>
      <c r="AC29" s="202">
        <v>43806</v>
      </c>
      <c r="AD29" s="202">
        <v>43777</v>
      </c>
      <c r="AE29" s="202">
        <v>43216</v>
      </c>
      <c r="AF29" s="202">
        <v>41211</v>
      </c>
      <c r="AG29" s="202">
        <v>42235</v>
      </c>
      <c r="AH29" s="202">
        <v>50900</v>
      </c>
      <c r="AI29" s="202">
        <v>51878</v>
      </c>
      <c r="AJ29" s="139">
        <v>48716</v>
      </c>
      <c r="AK29" s="295">
        <v>62541</v>
      </c>
      <c r="AL29" s="295">
        <v>55404</v>
      </c>
      <c r="AM29" s="295">
        <v>53424</v>
      </c>
      <c r="AN29" s="295">
        <v>51070</v>
      </c>
      <c r="AO29" s="295">
        <v>44755</v>
      </c>
      <c r="AP29" s="295">
        <v>44752</v>
      </c>
      <c r="AQ29" s="85">
        <v>45254</v>
      </c>
      <c r="AR29" s="295">
        <v>41952</v>
      </c>
      <c r="AS29" s="295">
        <v>44915</v>
      </c>
      <c r="AT29" s="295">
        <v>44637</v>
      </c>
      <c r="AU29" s="295">
        <v>47121</v>
      </c>
      <c r="AV29" s="312">
        <v>47732</v>
      </c>
      <c r="AW29" s="85">
        <f t="shared" ref="AW29:BA29" si="44">SUM(AW24:AW28)</f>
        <v>2836</v>
      </c>
      <c r="AX29" s="140">
        <f t="shared" si="44"/>
        <v>-4567</v>
      </c>
      <c r="AY29" s="140">
        <f t="shared" si="44"/>
        <v>-9887</v>
      </c>
      <c r="AZ29" s="140">
        <f t="shared" si="44"/>
        <v>2427</v>
      </c>
      <c r="BA29" s="140">
        <f t="shared" si="44"/>
        <v>-9720</v>
      </c>
      <c r="BB29" s="140">
        <f t="shared" ref="BB29:BJ29" si="45">SUM(BB24:BB28)</f>
        <v>-1168</v>
      </c>
      <c r="BC29" s="140">
        <f t="shared" si="45"/>
        <v>-5913</v>
      </c>
      <c r="BD29" s="140">
        <f t="shared" si="45"/>
        <v>1049</v>
      </c>
      <c r="BE29" s="140">
        <f t="shared" si="45"/>
        <v>-3662</v>
      </c>
      <c r="BF29" s="140">
        <f t="shared" si="45"/>
        <v>-6163</v>
      </c>
      <c r="BG29" s="140">
        <f t="shared" si="45"/>
        <v>-3987</v>
      </c>
      <c r="BH29" s="140">
        <f t="shared" si="45"/>
        <v>-3437</v>
      </c>
      <c r="BI29" s="140">
        <f t="shared" si="45"/>
        <v>-9657</v>
      </c>
      <c r="BJ29" s="140">
        <f t="shared" si="45"/>
        <v>-4266</v>
      </c>
      <c r="BK29" s="140">
        <f t="shared" ref="BK29:BL29" si="46">SUM(BK24:BK28)</f>
        <v>2040</v>
      </c>
      <c r="BL29" s="245">
        <f t="shared" si="46"/>
        <v>341</v>
      </c>
      <c r="BM29" s="245">
        <f t="shared" ref="BM29:BN29" si="47">SUM(BM24:BM28)</f>
        <v>5485</v>
      </c>
      <c r="BN29" s="245">
        <f t="shared" si="47"/>
        <v>1753</v>
      </c>
      <c r="BO29" s="245">
        <f t="shared" ref="BO29:BP29" si="48">SUM(BO24:BO28)</f>
        <v>4317</v>
      </c>
      <c r="BP29" s="245">
        <f t="shared" si="48"/>
        <v>8761</v>
      </c>
      <c r="BQ29" s="245">
        <f t="shared" ref="BQ29:BS29" si="49">SUM(BQ24:BQ28)</f>
        <v>6043</v>
      </c>
      <c r="BR29" s="271">
        <f t="shared" si="49"/>
        <v>3926</v>
      </c>
      <c r="BS29" s="271">
        <f t="shared" si="49"/>
        <v>15192</v>
      </c>
      <c r="BT29" s="271">
        <f t="shared" ref="BT29" si="50">SUM(BT24:BT28)</f>
        <v>4784</v>
      </c>
      <c r="BU29" s="271">
        <f t="shared" ref="BU29" si="51">SUM(BU24:BU28)</f>
        <v>5003</v>
      </c>
      <c r="BV29" s="271">
        <f t="shared" ref="BV29" si="52">SUM(BV24:BV28)</f>
        <v>4035</v>
      </c>
      <c r="BW29" s="271">
        <f t="shared" ref="BW29" si="53">SUM(BW24:BW28)</f>
        <v>949</v>
      </c>
      <c r="BX29" s="271">
        <f t="shared" ref="BX29" si="54">SUM(BX24:BX28)</f>
        <v>975</v>
      </c>
      <c r="BY29" s="271">
        <f t="shared" ref="BY29" si="55">SUM(BY24:BY28)</f>
        <v>2038</v>
      </c>
      <c r="BZ29" s="271">
        <f t="shared" ref="BZ29" si="56">SUM(BZ24:BZ28)</f>
        <v>741</v>
      </c>
      <c r="CA29" s="271">
        <f t="shared" ref="CA29" si="57">SUM(CA24:CA28)</f>
        <v>2680</v>
      </c>
      <c r="CB29" s="271">
        <f t="shared" ref="CB29:CD29" si="58">SUM(CB24:CB28)</f>
        <v>-6263</v>
      </c>
      <c r="CC29" s="271">
        <f t="shared" ref="CC29:CD29" si="59">SUM(CC24:CC28)</f>
        <v>-4757</v>
      </c>
      <c r="CD29" s="271">
        <f t="shared" si="59"/>
        <v>-984</v>
      </c>
      <c r="CE29" s="350"/>
      <c r="CF29" s="85">
        <f>SUM(CF24:CF28)</f>
        <v>47732</v>
      </c>
    </row>
    <row r="30" spans="1:84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349"/>
      <c r="CF30" s="90"/>
    </row>
    <row r="31" spans="1:84" s="59" customFormat="1" x14ac:dyDescent="0.3">
      <c r="A31" s="147"/>
      <c r="B31" s="60" t="s">
        <v>37</v>
      </c>
      <c r="C31" s="80">
        <v>18975</v>
      </c>
      <c r="D31" s="81">
        <v>21912</v>
      </c>
      <c r="E31" s="81">
        <v>23311</v>
      </c>
      <c r="F31" s="81">
        <v>20080</v>
      </c>
      <c r="G31" s="81">
        <v>16268</v>
      </c>
      <c r="H31" s="81">
        <v>18221</v>
      </c>
      <c r="I31" s="81">
        <v>14039</v>
      </c>
      <c r="J31" s="81">
        <v>14369</v>
      </c>
      <c r="K31" s="81">
        <v>15013</v>
      </c>
      <c r="L31" s="82">
        <v>16199</v>
      </c>
      <c r="M31" s="81">
        <v>14984</v>
      </c>
      <c r="N31" s="81">
        <v>20151</v>
      </c>
      <c r="O31" s="81">
        <v>20222</v>
      </c>
      <c r="P31" s="81">
        <v>23404</v>
      </c>
      <c r="Q31" s="81">
        <v>20307</v>
      </c>
      <c r="R31" s="81">
        <v>16471</v>
      </c>
      <c r="S31" s="81">
        <v>15615</v>
      </c>
      <c r="T31" s="81">
        <v>12501</v>
      </c>
      <c r="U31" s="201">
        <v>12497</v>
      </c>
      <c r="V31" s="201">
        <v>13506</v>
      </c>
      <c r="W31" s="201">
        <v>14566</v>
      </c>
      <c r="X31" s="82">
        <v>12998</v>
      </c>
      <c r="Y31" s="201">
        <v>11603</v>
      </c>
      <c r="Z31" s="201">
        <v>13332</v>
      </c>
      <c r="AA31" s="201">
        <v>14756</v>
      </c>
      <c r="AB31" s="201">
        <v>18664</v>
      </c>
      <c r="AC31" s="201">
        <v>16729</v>
      </c>
      <c r="AD31" s="201">
        <v>15536</v>
      </c>
      <c r="AE31" s="201">
        <v>14013</v>
      </c>
      <c r="AF31" s="201">
        <v>13394</v>
      </c>
      <c r="AG31" s="201">
        <v>14307</v>
      </c>
      <c r="AH31" s="201">
        <v>16698</v>
      </c>
      <c r="AI31" s="201">
        <v>17261</v>
      </c>
      <c r="AJ31" s="82">
        <v>13513</v>
      </c>
      <c r="AK31" s="294">
        <v>12873</v>
      </c>
      <c r="AL31" s="294">
        <v>16749</v>
      </c>
      <c r="AM31" s="294">
        <v>16597</v>
      </c>
      <c r="AN31" s="294">
        <v>19257</v>
      </c>
      <c r="AO31" s="294">
        <v>19016</v>
      </c>
      <c r="AP31" s="294">
        <v>17587</v>
      </c>
      <c r="AQ31" s="64">
        <v>14571</v>
      </c>
      <c r="AR31" s="294">
        <v>14119</v>
      </c>
      <c r="AS31" s="294">
        <v>13896</v>
      </c>
      <c r="AT31" s="294">
        <v>14274</v>
      </c>
      <c r="AU31" s="294">
        <v>13935</v>
      </c>
      <c r="AV31" s="311">
        <v>15205</v>
      </c>
      <c r="AW31" s="83">
        <f t="shared" ref="AW31:BF35" si="60">O31-C31</f>
        <v>1247</v>
      </c>
      <c r="AX31" s="84">
        <f t="shared" si="60"/>
        <v>1492</v>
      </c>
      <c r="AY31" s="84">
        <f t="shared" si="60"/>
        <v>-3004</v>
      </c>
      <c r="AZ31" s="84">
        <f t="shared" si="60"/>
        <v>-3609</v>
      </c>
      <c r="BA31" s="84">
        <f t="shared" si="60"/>
        <v>-653</v>
      </c>
      <c r="BB31" s="84">
        <f t="shared" si="60"/>
        <v>-5720</v>
      </c>
      <c r="BC31" s="84">
        <f t="shared" si="60"/>
        <v>-1542</v>
      </c>
      <c r="BD31" s="84">
        <f t="shared" si="60"/>
        <v>-863</v>
      </c>
      <c r="BE31" s="84">
        <f t="shared" si="60"/>
        <v>-447</v>
      </c>
      <c r="BF31" s="84">
        <f t="shared" si="60"/>
        <v>-3201</v>
      </c>
      <c r="BG31" s="84">
        <f t="shared" ref="BG31:BP35" si="61">Y31-M31</f>
        <v>-3381</v>
      </c>
      <c r="BH31" s="84">
        <f t="shared" si="61"/>
        <v>-6819</v>
      </c>
      <c r="BI31" s="84">
        <f t="shared" si="61"/>
        <v>-5466</v>
      </c>
      <c r="BJ31" s="84">
        <f t="shared" si="61"/>
        <v>-4740</v>
      </c>
      <c r="BK31" s="84">
        <f t="shared" si="61"/>
        <v>-3578</v>
      </c>
      <c r="BL31" s="244">
        <f t="shared" si="61"/>
        <v>-935</v>
      </c>
      <c r="BM31" s="244">
        <f t="shared" si="61"/>
        <v>-1602</v>
      </c>
      <c r="BN31" s="244">
        <f t="shared" si="61"/>
        <v>893</v>
      </c>
      <c r="BO31" s="244">
        <f t="shared" si="61"/>
        <v>1810</v>
      </c>
      <c r="BP31" s="244">
        <f t="shared" si="61"/>
        <v>3192</v>
      </c>
      <c r="BQ31" s="244">
        <f t="shared" ref="BQ31:CD35" si="62">AI31-W31</f>
        <v>2695</v>
      </c>
      <c r="BR31" s="270">
        <f t="shared" si="62"/>
        <v>515</v>
      </c>
      <c r="BS31" s="270">
        <f t="shared" si="62"/>
        <v>1270</v>
      </c>
      <c r="BT31" s="270">
        <f t="shared" si="62"/>
        <v>3417</v>
      </c>
      <c r="BU31" s="270">
        <f t="shared" si="62"/>
        <v>1841</v>
      </c>
      <c r="BV31" s="270">
        <f t="shared" si="62"/>
        <v>593</v>
      </c>
      <c r="BW31" s="270">
        <f t="shared" si="62"/>
        <v>2287</v>
      </c>
      <c r="BX31" s="270">
        <f t="shared" si="62"/>
        <v>2051</v>
      </c>
      <c r="BY31" s="270">
        <f t="shared" si="62"/>
        <v>558</v>
      </c>
      <c r="BZ31" s="270">
        <f t="shared" si="62"/>
        <v>725</v>
      </c>
      <c r="CA31" s="270">
        <f t="shared" si="62"/>
        <v>-411</v>
      </c>
      <c r="CB31" s="270">
        <f t="shared" si="62"/>
        <v>-2424</v>
      </c>
      <c r="CC31" s="270">
        <f t="shared" si="62"/>
        <v>-3326</v>
      </c>
      <c r="CD31" s="270">
        <f t="shared" si="62"/>
        <v>1692</v>
      </c>
      <c r="CE31" s="349"/>
      <c r="CF31" s="64">
        <f>IF(ISERROR(GETPIVOTDATA("VALUE",'CRS WK pvt'!$I$2,"DT_FILE",CF$8,"CD_CO",CF$6,"TRIM_CAT",TRIM(B31),"TRIM_LINE",A30))=TRUE,0,GETPIVOTDATA("VALUE",'CRS WK pvt'!$I$2,"DT_FILE",CF$8,"CD_CO",CF$6,"TRIM_CAT",TRIM(B31),"TRIM_LINE",A30))</f>
        <v>15205</v>
      </c>
    </row>
    <row r="32" spans="1:84" s="59" customFormat="1" x14ac:dyDescent="0.3">
      <c r="A32" s="147"/>
      <c r="B32" s="60" t="s">
        <v>38</v>
      </c>
      <c r="C32" s="80">
        <v>2816</v>
      </c>
      <c r="D32" s="81">
        <v>3457</v>
      </c>
      <c r="E32" s="81">
        <v>3648</v>
      </c>
      <c r="F32" s="81">
        <v>3374</v>
      </c>
      <c r="G32" s="81">
        <v>3328</v>
      </c>
      <c r="H32" s="81">
        <v>2787</v>
      </c>
      <c r="I32" s="81">
        <v>2046</v>
      </c>
      <c r="J32" s="81">
        <v>2085</v>
      </c>
      <c r="K32" s="81">
        <v>2259</v>
      </c>
      <c r="L32" s="82">
        <v>2641</v>
      </c>
      <c r="M32" s="81">
        <v>2522</v>
      </c>
      <c r="N32" s="81">
        <v>3085</v>
      </c>
      <c r="O32" s="81">
        <v>2633</v>
      </c>
      <c r="P32" s="81">
        <v>3102</v>
      </c>
      <c r="Q32" s="81">
        <v>2691</v>
      </c>
      <c r="R32" s="81">
        <v>2103</v>
      </c>
      <c r="S32" s="81">
        <v>3143</v>
      </c>
      <c r="T32" s="81">
        <v>2064</v>
      </c>
      <c r="U32" s="201">
        <v>1938</v>
      </c>
      <c r="V32" s="201">
        <v>1943</v>
      </c>
      <c r="W32" s="201">
        <v>2203</v>
      </c>
      <c r="X32" s="82">
        <v>2366</v>
      </c>
      <c r="Y32" s="201">
        <v>2112</v>
      </c>
      <c r="Z32" s="201">
        <v>2380</v>
      </c>
      <c r="AA32" s="201">
        <v>2767</v>
      </c>
      <c r="AB32" s="201">
        <v>3511</v>
      </c>
      <c r="AC32" s="201">
        <v>2886</v>
      </c>
      <c r="AD32" s="201">
        <v>2930</v>
      </c>
      <c r="AE32" s="201">
        <v>3443</v>
      </c>
      <c r="AF32" s="201">
        <v>2538</v>
      </c>
      <c r="AG32" s="201">
        <v>2466</v>
      </c>
      <c r="AH32" s="201">
        <v>2630</v>
      </c>
      <c r="AI32" s="201">
        <v>2703</v>
      </c>
      <c r="AJ32" s="82">
        <v>2118</v>
      </c>
      <c r="AK32" s="294">
        <v>2392</v>
      </c>
      <c r="AL32" s="294">
        <v>3513</v>
      </c>
      <c r="AM32" s="294">
        <v>3509</v>
      </c>
      <c r="AN32" s="294">
        <v>3985</v>
      </c>
      <c r="AO32" s="294">
        <v>3524</v>
      </c>
      <c r="AP32" s="294">
        <v>3344</v>
      </c>
      <c r="AQ32" s="64">
        <v>2765</v>
      </c>
      <c r="AR32" s="294">
        <v>2679</v>
      </c>
      <c r="AS32" s="294">
        <v>2448</v>
      </c>
      <c r="AT32" s="294">
        <v>2493</v>
      </c>
      <c r="AU32" s="294">
        <v>2467</v>
      </c>
      <c r="AV32" s="311">
        <v>3158</v>
      </c>
      <c r="AW32" s="83">
        <f t="shared" si="60"/>
        <v>-183</v>
      </c>
      <c r="AX32" s="84">
        <f t="shared" si="60"/>
        <v>-355</v>
      </c>
      <c r="AY32" s="84">
        <f t="shared" si="60"/>
        <v>-957</v>
      </c>
      <c r="AZ32" s="84">
        <f t="shared" si="60"/>
        <v>-1271</v>
      </c>
      <c r="BA32" s="84">
        <f t="shared" si="60"/>
        <v>-185</v>
      </c>
      <c r="BB32" s="84">
        <f t="shared" si="60"/>
        <v>-723</v>
      </c>
      <c r="BC32" s="84">
        <f t="shared" si="60"/>
        <v>-108</v>
      </c>
      <c r="BD32" s="84">
        <f t="shared" si="60"/>
        <v>-142</v>
      </c>
      <c r="BE32" s="84">
        <f t="shared" si="60"/>
        <v>-56</v>
      </c>
      <c r="BF32" s="84">
        <f t="shared" si="60"/>
        <v>-275</v>
      </c>
      <c r="BG32" s="84">
        <f t="shared" si="61"/>
        <v>-410</v>
      </c>
      <c r="BH32" s="84">
        <f t="shared" si="61"/>
        <v>-705</v>
      </c>
      <c r="BI32" s="84">
        <f t="shared" si="61"/>
        <v>134</v>
      </c>
      <c r="BJ32" s="84">
        <f t="shared" si="61"/>
        <v>409</v>
      </c>
      <c r="BK32" s="84">
        <f t="shared" si="61"/>
        <v>195</v>
      </c>
      <c r="BL32" s="244">
        <f t="shared" si="61"/>
        <v>827</v>
      </c>
      <c r="BM32" s="244">
        <f t="shared" si="61"/>
        <v>300</v>
      </c>
      <c r="BN32" s="244">
        <f t="shared" si="61"/>
        <v>474</v>
      </c>
      <c r="BO32" s="244">
        <f t="shared" si="61"/>
        <v>528</v>
      </c>
      <c r="BP32" s="244">
        <f t="shared" si="61"/>
        <v>687</v>
      </c>
      <c r="BQ32" s="244">
        <f t="shared" si="62"/>
        <v>500</v>
      </c>
      <c r="BR32" s="270">
        <f t="shared" si="62"/>
        <v>-248</v>
      </c>
      <c r="BS32" s="270">
        <f t="shared" si="62"/>
        <v>280</v>
      </c>
      <c r="BT32" s="270">
        <f t="shared" si="62"/>
        <v>1133</v>
      </c>
      <c r="BU32" s="270">
        <f t="shared" si="62"/>
        <v>742</v>
      </c>
      <c r="BV32" s="270">
        <f t="shared" si="62"/>
        <v>474</v>
      </c>
      <c r="BW32" s="270">
        <f t="shared" si="62"/>
        <v>638</v>
      </c>
      <c r="BX32" s="270">
        <f t="shared" si="62"/>
        <v>414</v>
      </c>
      <c r="BY32" s="270">
        <f t="shared" si="62"/>
        <v>-678</v>
      </c>
      <c r="BZ32" s="270">
        <f t="shared" si="62"/>
        <v>141</v>
      </c>
      <c r="CA32" s="270">
        <f t="shared" si="62"/>
        <v>-18</v>
      </c>
      <c r="CB32" s="270">
        <f t="shared" si="62"/>
        <v>-137</v>
      </c>
      <c r="CC32" s="270">
        <f t="shared" si="62"/>
        <v>-236</v>
      </c>
      <c r="CD32" s="270">
        <f t="shared" si="62"/>
        <v>1040</v>
      </c>
      <c r="CE32" s="349"/>
      <c r="CF32" s="64">
        <f>IF(ISERROR(GETPIVOTDATA("VALUE",'CRS WK pvt'!$I$2,"DT_FILE",CF$8,"CD_CO",CF$6,"TRIM_CAT",TRIM(B32),"TRIM_LINE",A30))=TRUE,0,GETPIVOTDATA("VALUE",'CRS WK pvt'!$I$2,"DT_FILE",CF$8,"CD_CO",CF$6,"TRIM_CAT",TRIM(B32),"TRIM_LINE",A30))</f>
        <v>3158</v>
      </c>
    </row>
    <row r="33" spans="1:84" s="59" customFormat="1" x14ac:dyDescent="0.3">
      <c r="A33" s="147"/>
      <c r="B33" s="60" t="s">
        <v>39</v>
      </c>
      <c r="C33" s="80">
        <v>1308</v>
      </c>
      <c r="D33" s="81">
        <v>1634</v>
      </c>
      <c r="E33" s="81">
        <v>1648</v>
      </c>
      <c r="F33" s="81">
        <v>1211</v>
      </c>
      <c r="G33" s="81">
        <v>928</v>
      </c>
      <c r="H33" s="81">
        <v>1125</v>
      </c>
      <c r="I33" s="81">
        <v>805</v>
      </c>
      <c r="J33" s="81">
        <v>840</v>
      </c>
      <c r="K33" s="81">
        <v>879</v>
      </c>
      <c r="L33" s="82">
        <v>1114</v>
      </c>
      <c r="M33" s="81">
        <v>1052</v>
      </c>
      <c r="N33" s="81">
        <v>1412</v>
      </c>
      <c r="O33" s="81">
        <v>1381</v>
      </c>
      <c r="P33" s="81">
        <v>1910</v>
      </c>
      <c r="Q33" s="81">
        <v>1851</v>
      </c>
      <c r="R33" s="81">
        <v>1188</v>
      </c>
      <c r="S33" s="81">
        <v>936</v>
      </c>
      <c r="T33" s="81">
        <v>881</v>
      </c>
      <c r="U33" s="201">
        <v>828</v>
      </c>
      <c r="V33" s="201">
        <v>869</v>
      </c>
      <c r="W33" s="201">
        <v>923</v>
      </c>
      <c r="X33" s="82">
        <v>910</v>
      </c>
      <c r="Y33" s="201">
        <v>883</v>
      </c>
      <c r="Z33" s="201">
        <v>1014</v>
      </c>
      <c r="AA33" s="201">
        <v>970</v>
      </c>
      <c r="AB33" s="201">
        <v>1138</v>
      </c>
      <c r="AC33" s="201">
        <v>1079</v>
      </c>
      <c r="AD33" s="201">
        <v>1050</v>
      </c>
      <c r="AE33" s="201">
        <v>861</v>
      </c>
      <c r="AF33" s="201">
        <v>865</v>
      </c>
      <c r="AG33" s="201">
        <v>844</v>
      </c>
      <c r="AH33" s="201">
        <v>1036</v>
      </c>
      <c r="AI33" s="201">
        <v>1289</v>
      </c>
      <c r="AJ33" s="82">
        <v>1010</v>
      </c>
      <c r="AK33" s="294">
        <v>1524</v>
      </c>
      <c r="AL33" s="294">
        <v>1534</v>
      </c>
      <c r="AM33" s="294">
        <v>1533</v>
      </c>
      <c r="AN33" s="294">
        <v>1467</v>
      </c>
      <c r="AO33" s="294">
        <v>1402</v>
      </c>
      <c r="AP33" s="294">
        <v>1446</v>
      </c>
      <c r="AQ33" s="64">
        <v>1140</v>
      </c>
      <c r="AR33" s="294">
        <v>1003</v>
      </c>
      <c r="AS33" s="294">
        <v>1110</v>
      </c>
      <c r="AT33" s="294">
        <v>1040</v>
      </c>
      <c r="AU33" s="294">
        <v>877</v>
      </c>
      <c r="AV33" s="311">
        <v>1182</v>
      </c>
      <c r="AW33" s="83">
        <f t="shared" si="60"/>
        <v>73</v>
      </c>
      <c r="AX33" s="84">
        <f t="shared" si="60"/>
        <v>276</v>
      </c>
      <c r="AY33" s="84">
        <f t="shared" si="60"/>
        <v>203</v>
      </c>
      <c r="AZ33" s="84">
        <f t="shared" si="60"/>
        <v>-23</v>
      </c>
      <c r="BA33" s="84">
        <f t="shared" si="60"/>
        <v>8</v>
      </c>
      <c r="BB33" s="84">
        <f t="shared" si="60"/>
        <v>-244</v>
      </c>
      <c r="BC33" s="84">
        <f t="shared" si="60"/>
        <v>23</v>
      </c>
      <c r="BD33" s="84">
        <f t="shared" si="60"/>
        <v>29</v>
      </c>
      <c r="BE33" s="84">
        <f t="shared" si="60"/>
        <v>44</v>
      </c>
      <c r="BF33" s="84">
        <f t="shared" si="60"/>
        <v>-204</v>
      </c>
      <c r="BG33" s="84">
        <f t="shared" si="61"/>
        <v>-169</v>
      </c>
      <c r="BH33" s="84">
        <f t="shared" si="61"/>
        <v>-398</v>
      </c>
      <c r="BI33" s="84">
        <f t="shared" si="61"/>
        <v>-411</v>
      </c>
      <c r="BJ33" s="84">
        <f t="shared" si="61"/>
        <v>-772</v>
      </c>
      <c r="BK33" s="84">
        <f t="shared" si="61"/>
        <v>-772</v>
      </c>
      <c r="BL33" s="244">
        <f t="shared" si="61"/>
        <v>-138</v>
      </c>
      <c r="BM33" s="244">
        <f t="shared" si="61"/>
        <v>-75</v>
      </c>
      <c r="BN33" s="244">
        <f t="shared" si="61"/>
        <v>-16</v>
      </c>
      <c r="BO33" s="244">
        <f t="shared" si="61"/>
        <v>16</v>
      </c>
      <c r="BP33" s="244">
        <f t="shared" si="61"/>
        <v>167</v>
      </c>
      <c r="BQ33" s="244">
        <f t="shared" si="62"/>
        <v>366</v>
      </c>
      <c r="BR33" s="270">
        <f t="shared" si="62"/>
        <v>100</v>
      </c>
      <c r="BS33" s="270">
        <f t="shared" si="62"/>
        <v>641</v>
      </c>
      <c r="BT33" s="270">
        <f t="shared" si="62"/>
        <v>520</v>
      </c>
      <c r="BU33" s="270">
        <f t="shared" si="62"/>
        <v>563</v>
      </c>
      <c r="BV33" s="270">
        <f t="shared" si="62"/>
        <v>329</v>
      </c>
      <c r="BW33" s="270">
        <f t="shared" si="62"/>
        <v>323</v>
      </c>
      <c r="BX33" s="270">
        <f t="shared" si="62"/>
        <v>396</v>
      </c>
      <c r="BY33" s="270">
        <f t="shared" si="62"/>
        <v>279</v>
      </c>
      <c r="BZ33" s="270">
        <f t="shared" si="62"/>
        <v>138</v>
      </c>
      <c r="CA33" s="270">
        <f t="shared" si="62"/>
        <v>266</v>
      </c>
      <c r="CB33" s="270">
        <f t="shared" si="62"/>
        <v>4</v>
      </c>
      <c r="CC33" s="270">
        <f t="shared" si="62"/>
        <v>-412</v>
      </c>
      <c r="CD33" s="270">
        <f t="shared" si="62"/>
        <v>172</v>
      </c>
      <c r="CE33" s="349"/>
      <c r="CF33" s="64">
        <f>IF(ISERROR(GETPIVOTDATA("VALUE",'CRS WK pvt'!$I$2,"DT_FILE",CF$8,"CD_CO",CF$6,"TRIM_CAT",TRIM(B33),"TRIM_LINE",A30))=TRUE,0,GETPIVOTDATA("VALUE",'CRS WK pvt'!$I$2,"DT_FILE",CF$8,"CD_CO",CF$6,"TRIM_CAT",TRIM(B33),"TRIM_LINE",A30))</f>
        <v>1182</v>
      </c>
    </row>
    <row r="34" spans="1:84" s="59" customFormat="1" x14ac:dyDescent="0.3">
      <c r="A34" s="147"/>
      <c r="B34" s="60" t="s">
        <v>40</v>
      </c>
      <c r="C34" s="80">
        <v>397</v>
      </c>
      <c r="D34" s="81">
        <v>444</v>
      </c>
      <c r="E34" s="81">
        <v>444</v>
      </c>
      <c r="F34" s="81">
        <v>417</v>
      </c>
      <c r="G34" s="81">
        <v>376</v>
      </c>
      <c r="H34" s="81">
        <v>382</v>
      </c>
      <c r="I34" s="81">
        <v>305</v>
      </c>
      <c r="J34" s="81">
        <v>251</v>
      </c>
      <c r="K34" s="81">
        <v>317</v>
      </c>
      <c r="L34" s="82">
        <v>378</v>
      </c>
      <c r="M34" s="81">
        <v>303</v>
      </c>
      <c r="N34" s="81">
        <v>414</v>
      </c>
      <c r="O34" s="81">
        <v>426</v>
      </c>
      <c r="P34" s="81">
        <v>587</v>
      </c>
      <c r="Q34" s="81">
        <v>699</v>
      </c>
      <c r="R34" s="81">
        <v>484</v>
      </c>
      <c r="S34" s="81">
        <v>355</v>
      </c>
      <c r="T34" s="81">
        <v>286</v>
      </c>
      <c r="U34" s="201">
        <v>321</v>
      </c>
      <c r="V34" s="201">
        <v>300</v>
      </c>
      <c r="W34" s="201">
        <v>290</v>
      </c>
      <c r="X34" s="82">
        <v>331</v>
      </c>
      <c r="Y34" s="201">
        <v>353</v>
      </c>
      <c r="Z34" s="201">
        <v>403</v>
      </c>
      <c r="AA34" s="201">
        <v>312</v>
      </c>
      <c r="AB34" s="201">
        <v>413</v>
      </c>
      <c r="AC34" s="201">
        <v>343</v>
      </c>
      <c r="AD34" s="201">
        <v>343</v>
      </c>
      <c r="AE34" s="201">
        <v>344</v>
      </c>
      <c r="AF34" s="201">
        <v>275</v>
      </c>
      <c r="AG34" s="201">
        <v>246</v>
      </c>
      <c r="AH34" s="201">
        <v>335</v>
      </c>
      <c r="AI34" s="201">
        <v>502</v>
      </c>
      <c r="AJ34" s="82">
        <v>436</v>
      </c>
      <c r="AK34" s="294">
        <v>633</v>
      </c>
      <c r="AL34" s="294">
        <v>723</v>
      </c>
      <c r="AM34" s="294">
        <v>607</v>
      </c>
      <c r="AN34" s="294">
        <v>522</v>
      </c>
      <c r="AO34" s="294">
        <v>536</v>
      </c>
      <c r="AP34" s="294">
        <v>555</v>
      </c>
      <c r="AQ34" s="64">
        <v>441</v>
      </c>
      <c r="AR34" s="294">
        <v>376</v>
      </c>
      <c r="AS34" s="294">
        <v>457</v>
      </c>
      <c r="AT34" s="294">
        <v>400</v>
      </c>
      <c r="AU34" s="294">
        <v>353</v>
      </c>
      <c r="AV34" s="311">
        <v>462</v>
      </c>
      <c r="AW34" s="83">
        <f t="shared" si="60"/>
        <v>29</v>
      </c>
      <c r="AX34" s="84">
        <f t="shared" si="60"/>
        <v>143</v>
      </c>
      <c r="AY34" s="84">
        <f t="shared" si="60"/>
        <v>255</v>
      </c>
      <c r="AZ34" s="84">
        <f t="shared" si="60"/>
        <v>67</v>
      </c>
      <c r="BA34" s="84">
        <f t="shared" si="60"/>
        <v>-21</v>
      </c>
      <c r="BB34" s="84">
        <f t="shared" si="60"/>
        <v>-96</v>
      </c>
      <c r="BC34" s="84">
        <f t="shared" si="60"/>
        <v>16</v>
      </c>
      <c r="BD34" s="84">
        <f t="shared" si="60"/>
        <v>49</v>
      </c>
      <c r="BE34" s="84">
        <f t="shared" si="60"/>
        <v>-27</v>
      </c>
      <c r="BF34" s="84">
        <f t="shared" si="60"/>
        <v>-47</v>
      </c>
      <c r="BG34" s="84">
        <f t="shared" si="61"/>
        <v>50</v>
      </c>
      <c r="BH34" s="84">
        <f t="shared" si="61"/>
        <v>-11</v>
      </c>
      <c r="BI34" s="84">
        <f t="shared" si="61"/>
        <v>-114</v>
      </c>
      <c r="BJ34" s="84">
        <f t="shared" si="61"/>
        <v>-174</v>
      </c>
      <c r="BK34" s="84">
        <f t="shared" si="61"/>
        <v>-356</v>
      </c>
      <c r="BL34" s="244">
        <f t="shared" si="61"/>
        <v>-141</v>
      </c>
      <c r="BM34" s="244">
        <f t="shared" si="61"/>
        <v>-11</v>
      </c>
      <c r="BN34" s="244">
        <f t="shared" si="61"/>
        <v>-11</v>
      </c>
      <c r="BO34" s="244">
        <f t="shared" si="61"/>
        <v>-75</v>
      </c>
      <c r="BP34" s="244">
        <f t="shared" si="61"/>
        <v>35</v>
      </c>
      <c r="BQ34" s="244">
        <f t="shared" si="62"/>
        <v>212</v>
      </c>
      <c r="BR34" s="270">
        <f t="shared" si="62"/>
        <v>105</v>
      </c>
      <c r="BS34" s="270">
        <f t="shared" si="62"/>
        <v>280</v>
      </c>
      <c r="BT34" s="270">
        <f t="shared" si="62"/>
        <v>320</v>
      </c>
      <c r="BU34" s="270">
        <f t="shared" si="62"/>
        <v>295</v>
      </c>
      <c r="BV34" s="270">
        <f t="shared" si="62"/>
        <v>109</v>
      </c>
      <c r="BW34" s="270">
        <f t="shared" si="62"/>
        <v>193</v>
      </c>
      <c r="BX34" s="270">
        <f t="shared" si="62"/>
        <v>212</v>
      </c>
      <c r="BY34" s="270">
        <f t="shared" si="62"/>
        <v>97</v>
      </c>
      <c r="BZ34" s="270">
        <f t="shared" si="62"/>
        <v>101</v>
      </c>
      <c r="CA34" s="270">
        <f t="shared" si="62"/>
        <v>211</v>
      </c>
      <c r="CB34" s="270">
        <f t="shared" si="62"/>
        <v>65</v>
      </c>
      <c r="CC34" s="270">
        <f t="shared" si="62"/>
        <v>-149</v>
      </c>
      <c r="CD34" s="270">
        <f t="shared" si="62"/>
        <v>26</v>
      </c>
      <c r="CE34" s="349"/>
      <c r="CF34" s="64">
        <f>IF(ISERROR(GETPIVOTDATA("VALUE",'CRS WK pvt'!$I$2,"DT_FILE",CF$8,"CD_CO",CF$6,"TRIM_CAT",TRIM(B34),"TRIM_LINE",A30))=TRUE,0,GETPIVOTDATA("VALUE",'CRS WK pvt'!$I$2,"DT_FILE",CF$8,"CD_CO",CF$6,"TRIM_CAT",TRIM(B34),"TRIM_LINE",A30))</f>
        <v>462</v>
      </c>
    </row>
    <row r="35" spans="1:84" s="59" customFormat="1" x14ac:dyDescent="0.3">
      <c r="A35" s="147"/>
      <c r="B35" s="60" t="s">
        <v>41</v>
      </c>
      <c r="C35" s="80">
        <v>302</v>
      </c>
      <c r="D35" s="81">
        <v>331</v>
      </c>
      <c r="E35" s="81">
        <v>382</v>
      </c>
      <c r="F35" s="81">
        <v>297</v>
      </c>
      <c r="G35" s="81">
        <v>274</v>
      </c>
      <c r="H35" s="81">
        <v>277</v>
      </c>
      <c r="I35" s="81">
        <v>198</v>
      </c>
      <c r="J35" s="81">
        <v>189</v>
      </c>
      <c r="K35" s="81">
        <v>198</v>
      </c>
      <c r="L35" s="82">
        <v>280</v>
      </c>
      <c r="M35" s="81">
        <v>200</v>
      </c>
      <c r="N35" s="81">
        <v>314</v>
      </c>
      <c r="O35" s="81">
        <v>312</v>
      </c>
      <c r="P35" s="81">
        <v>457</v>
      </c>
      <c r="Q35" s="81">
        <v>573</v>
      </c>
      <c r="R35" s="81">
        <v>453</v>
      </c>
      <c r="S35" s="81">
        <v>352</v>
      </c>
      <c r="T35" s="81">
        <v>286</v>
      </c>
      <c r="U35" s="201">
        <v>352</v>
      </c>
      <c r="V35" s="201">
        <v>352</v>
      </c>
      <c r="W35" s="201">
        <v>256</v>
      </c>
      <c r="X35" s="82">
        <v>271</v>
      </c>
      <c r="Y35" s="201">
        <v>280</v>
      </c>
      <c r="Z35" s="201">
        <v>386</v>
      </c>
      <c r="AA35" s="201">
        <v>252</v>
      </c>
      <c r="AB35" s="201">
        <v>381</v>
      </c>
      <c r="AC35" s="201">
        <v>303</v>
      </c>
      <c r="AD35" s="201">
        <v>323</v>
      </c>
      <c r="AE35" s="201">
        <v>380</v>
      </c>
      <c r="AF35" s="201">
        <v>393</v>
      </c>
      <c r="AG35" s="201">
        <v>218</v>
      </c>
      <c r="AH35" s="201">
        <v>283</v>
      </c>
      <c r="AI35" s="201">
        <v>564</v>
      </c>
      <c r="AJ35" s="82">
        <v>441</v>
      </c>
      <c r="AK35" s="294">
        <v>635</v>
      </c>
      <c r="AL35" s="294">
        <v>876</v>
      </c>
      <c r="AM35" s="294">
        <v>578</v>
      </c>
      <c r="AN35" s="294">
        <v>480</v>
      </c>
      <c r="AO35" s="294">
        <v>550</v>
      </c>
      <c r="AP35" s="294">
        <v>540</v>
      </c>
      <c r="AQ35" s="64">
        <v>488</v>
      </c>
      <c r="AR35" s="294">
        <v>376</v>
      </c>
      <c r="AS35" s="294">
        <v>430</v>
      </c>
      <c r="AT35" s="294">
        <v>405</v>
      </c>
      <c r="AU35" s="294">
        <v>403</v>
      </c>
      <c r="AV35" s="311">
        <v>511</v>
      </c>
      <c r="AW35" s="83">
        <f t="shared" si="60"/>
        <v>10</v>
      </c>
      <c r="AX35" s="84">
        <f t="shared" si="60"/>
        <v>126</v>
      </c>
      <c r="AY35" s="84">
        <f t="shared" si="60"/>
        <v>191</v>
      </c>
      <c r="AZ35" s="84">
        <f t="shared" si="60"/>
        <v>156</v>
      </c>
      <c r="BA35" s="84">
        <f t="shared" si="60"/>
        <v>78</v>
      </c>
      <c r="BB35" s="84">
        <f t="shared" si="60"/>
        <v>9</v>
      </c>
      <c r="BC35" s="84">
        <f t="shared" si="60"/>
        <v>154</v>
      </c>
      <c r="BD35" s="84">
        <f t="shared" si="60"/>
        <v>163</v>
      </c>
      <c r="BE35" s="84">
        <f t="shared" si="60"/>
        <v>58</v>
      </c>
      <c r="BF35" s="84">
        <f t="shared" si="60"/>
        <v>-9</v>
      </c>
      <c r="BG35" s="84">
        <f t="shared" si="61"/>
        <v>80</v>
      </c>
      <c r="BH35" s="84">
        <f t="shared" si="61"/>
        <v>72</v>
      </c>
      <c r="BI35" s="84">
        <f t="shared" si="61"/>
        <v>-60</v>
      </c>
      <c r="BJ35" s="84">
        <f t="shared" si="61"/>
        <v>-76</v>
      </c>
      <c r="BK35" s="84">
        <f t="shared" si="61"/>
        <v>-270</v>
      </c>
      <c r="BL35" s="244">
        <f t="shared" si="61"/>
        <v>-130</v>
      </c>
      <c r="BM35" s="244">
        <f t="shared" si="61"/>
        <v>28</v>
      </c>
      <c r="BN35" s="244">
        <f t="shared" si="61"/>
        <v>107</v>
      </c>
      <c r="BO35" s="244">
        <f t="shared" si="61"/>
        <v>-134</v>
      </c>
      <c r="BP35" s="244">
        <f t="shared" si="61"/>
        <v>-69</v>
      </c>
      <c r="BQ35" s="244">
        <f t="shared" si="62"/>
        <v>308</v>
      </c>
      <c r="BR35" s="270">
        <f t="shared" si="62"/>
        <v>170</v>
      </c>
      <c r="BS35" s="270">
        <f t="shared" si="62"/>
        <v>355</v>
      </c>
      <c r="BT35" s="270">
        <f t="shared" si="62"/>
        <v>490</v>
      </c>
      <c r="BU35" s="270">
        <f t="shared" si="62"/>
        <v>326</v>
      </c>
      <c r="BV35" s="270">
        <f t="shared" si="62"/>
        <v>99</v>
      </c>
      <c r="BW35" s="270">
        <f t="shared" si="62"/>
        <v>247</v>
      </c>
      <c r="BX35" s="270">
        <f t="shared" si="62"/>
        <v>217</v>
      </c>
      <c r="BY35" s="270">
        <f t="shared" si="62"/>
        <v>108</v>
      </c>
      <c r="BZ35" s="270">
        <f t="shared" si="62"/>
        <v>-17</v>
      </c>
      <c r="CA35" s="270">
        <f t="shared" si="62"/>
        <v>212</v>
      </c>
      <c r="CB35" s="270">
        <f t="shared" si="62"/>
        <v>122</v>
      </c>
      <c r="CC35" s="270">
        <f t="shared" si="62"/>
        <v>-161</v>
      </c>
      <c r="CD35" s="270">
        <f t="shared" si="62"/>
        <v>70</v>
      </c>
      <c r="CE35" s="349"/>
      <c r="CF35" s="64">
        <f>IF(ISERROR(GETPIVOTDATA("VALUE",'CRS WK pvt'!$I$2,"DT_FILE",CF$8,"CD_CO",CF$6,"TRIM_CAT",TRIM(B35),"TRIM_LINE",A30))=TRUE,0,GETPIVOTDATA("VALUE",'CRS WK pvt'!$I$2,"DT_FILE",CF$8,"CD_CO",CF$6,"TRIM_CAT",TRIM(B35),"TRIM_LINE",A30))</f>
        <v>511</v>
      </c>
    </row>
    <row r="36" spans="1:84" s="73" customFormat="1" x14ac:dyDescent="0.3">
      <c r="A36" s="148"/>
      <c r="B36" s="60" t="s">
        <v>42</v>
      </c>
      <c r="C36" s="137">
        <f t="shared" ref="C36:V36" si="63">SUM(C31:C35)</f>
        <v>23798</v>
      </c>
      <c r="D36" s="138">
        <f t="shared" si="63"/>
        <v>27778</v>
      </c>
      <c r="E36" s="138">
        <f t="shared" si="63"/>
        <v>29433</v>
      </c>
      <c r="F36" s="138">
        <f t="shared" si="63"/>
        <v>25379</v>
      </c>
      <c r="G36" s="138">
        <f t="shared" si="63"/>
        <v>21174</v>
      </c>
      <c r="H36" s="138">
        <f t="shared" si="63"/>
        <v>22792</v>
      </c>
      <c r="I36" s="138">
        <f t="shared" si="63"/>
        <v>17393</v>
      </c>
      <c r="J36" s="138">
        <f t="shared" si="63"/>
        <v>17734</v>
      </c>
      <c r="K36" s="138">
        <f t="shared" si="63"/>
        <v>18666</v>
      </c>
      <c r="L36" s="139">
        <f t="shared" si="63"/>
        <v>20612</v>
      </c>
      <c r="M36" s="138">
        <f t="shared" si="63"/>
        <v>19061</v>
      </c>
      <c r="N36" s="138">
        <f t="shared" si="63"/>
        <v>25376</v>
      </c>
      <c r="O36" s="138">
        <f t="shared" si="63"/>
        <v>24974</v>
      </c>
      <c r="P36" s="138">
        <f t="shared" si="63"/>
        <v>29460</v>
      </c>
      <c r="Q36" s="138">
        <f t="shared" si="63"/>
        <v>26121</v>
      </c>
      <c r="R36" s="138">
        <f t="shared" si="63"/>
        <v>20699</v>
      </c>
      <c r="S36" s="138">
        <f t="shared" si="63"/>
        <v>20401</v>
      </c>
      <c r="T36" s="138">
        <f t="shared" si="63"/>
        <v>16018</v>
      </c>
      <c r="U36" s="138">
        <f t="shared" si="63"/>
        <v>15936</v>
      </c>
      <c r="V36" s="138">
        <f t="shared" si="63"/>
        <v>16970</v>
      </c>
      <c r="W36" s="138">
        <f>SUM(W31+W32+W33+W34+W35)</f>
        <v>18238</v>
      </c>
      <c r="X36" s="139">
        <f>SUM(X31+X32+X33+X34+X35)</f>
        <v>16876</v>
      </c>
      <c r="Y36" s="202">
        <v>15231</v>
      </c>
      <c r="Z36" s="202">
        <v>17515</v>
      </c>
      <c r="AA36" s="202">
        <v>19057</v>
      </c>
      <c r="AB36" s="202">
        <v>24107</v>
      </c>
      <c r="AC36" s="202">
        <v>21340</v>
      </c>
      <c r="AD36" s="202">
        <v>20182</v>
      </c>
      <c r="AE36" s="202">
        <v>19041</v>
      </c>
      <c r="AF36" s="202">
        <v>17465</v>
      </c>
      <c r="AG36" s="202">
        <v>18081</v>
      </c>
      <c r="AH36" s="202">
        <v>20982</v>
      </c>
      <c r="AI36" s="202">
        <v>22319</v>
      </c>
      <c r="AJ36" s="139">
        <v>17518</v>
      </c>
      <c r="AK36" s="295">
        <v>18057</v>
      </c>
      <c r="AL36" s="295">
        <v>23395</v>
      </c>
      <c r="AM36" s="295">
        <v>22824</v>
      </c>
      <c r="AN36" s="295">
        <v>25711</v>
      </c>
      <c r="AO36" s="295">
        <v>25028</v>
      </c>
      <c r="AP36" s="295">
        <v>23472</v>
      </c>
      <c r="AQ36" s="85">
        <v>19405</v>
      </c>
      <c r="AR36" s="295">
        <v>18553</v>
      </c>
      <c r="AS36" s="295">
        <v>18341</v>
      </c>
      <c r="AT36" s="295">
        <v>18612</v>
      </c>
      <c r="AU36" s="295">
        <v>18035</v>
      </c>
      <c r="AV36" s="312">
        <v>20518</v>
      </c>
      <c r="AW36" s="85">
        <f t="shared" ref="AW36:BA36" si="64">SUM(AW31:AW35)</f>
        <v>1176</v>
      </c>
      <c r="AX36" s="140">
        <f t="shared" si="64"/>
        <v>1682</v>
      </c>
      <c r="AY36" s="140">
        <f t="shared" si="64"/>
        <v>-3312</v>
      </c>
      <c r="AZ36" s="140">
        <f t="shared" si="64"/>
        <v>-4680</v>
      </c>
      <c r="BA36" s="140">
        <f t="shared" si="64"/>
        <v>-773</v>
      </c>
      <c r="BB36" s="140">
        <f t="shared" ref="BB36:BJ36" si="65">SUM(BB31:BB35)</f>
        <v>-6774</v>
      </c>
      <c r="BC36" s="140">
        <f t="shared" si="65"/>
        <v>-1457</v>
      </c>
      <c r="BD36" s="140">
        <f t="shared" si="65"/>
        <v>-764</v>
      </c>
      <c r="BE36" s="140">
        <f t="shared" si="65"/>
        <v>-428</v>
      </c>
      <c r="BF36" s="140">
        <f t="shared" si="65"/>
        <v>-3736</v>
      </c>
      <c r="BG36" s="140">
        <f t="shared" si="65"/>
        <v>-3830</v>
      </c>
      <c r="BH36" s="140">
        <f t="shared" si="65"/>
        <v>-7861</v>
      </c>
      <c r="BI36" s="140">
        <f t="shared" si="65"/>
        <v>-5917</v>
      </c>
      <c r="BJ36" s="140">
        <f t="shared" si="65"/>
        <v>-5353</v>
      </c>
      <c r="BK36" s="140">
        <f t="shared" ref="BK36:BL36" si="66">SUM(BK31:BK35)</f>
        <v>-4781</v>
      </c>
      <c r="BL36" s="245">
        <f t="shared" si="66"/>
        <v>-517</v>
      </c>
      <c r="BM36" s="245">
        <f t="shared" ref="BM36:BN36" si="67">SUM(BM31:BM35)</f>
        <v>-1360</v>
      </c>
      <c r="BN36" s="245">
        <f t="shared" si="67"/>
        <v>1447</v>
      </c>
      <c r="BO36" s="245">
        <f t="shared" ref="BO36:BP36" si="68">SUM(BO31:BO35)</f>
        <v>2145</v>
      </c>
      <c r="BP36" s="245">
        <f t="shared" si="68"/>
        <v>4012</v>
      </c>
      <c r="BQ36" s="245">
        <f t="shared" ref="BQ36:BS36" si="69">SUM(BQ31:BQ35)</f>
        <v>4081</v>
      </c>
      <c r="BR36" s="271">
        <f t="shared" si="69"/>
        <v>642</v>
      </c>
      <c r="BS36" s="271">
        <f t="shared" si="69"/>
        <v>2826</v>
      </c>
      <c r="BT36" s="271">
        <f t="shared" ref="BT36" si="70">SUM(BT31:BT35)</f>
        <v>5880</v>
      </c>
      <c r="BU36" s="271">
        <f t="shared" ref="BU36" si="71">SUM(BU31:BU35)</f>
        <v>3767</v>
      </c>
      <c r="BV36" s="271">
        <f t="shared" ref="BV36" si="72">SUM(BV31:BV35)</f>
        <v>1604</v>
      </c>
      <c r="BW36" s="271">
        <f t="shared" ref="BW36" si="73">SUM(BW31:BW35)</f>
        <v>3688</v>
      </c>
      <c r="BX36" s="271">
        <f t="shared" ref="BX36" si="74">SUM(BX31:BX35)</f>
        <v>3290</v>
      </c>
      <c r="BY36" s="271">
        <f t="shared" ref="BY36" si="75">SUM(BY31:BY35)</f>
        <v>364</v>
      </c>
      <c r="BZ36" s="271">
        <f t="shared" ref="BZ36" si="76">SUM(BZ31:BZ35)</f>
        <v>1088</v>
      </c>
      <c r="CA36" s="271">
        <f t="shared" ref="CA36" si="77">SUM(CA31:CA35)</f>
        <v>260</v>
      </c>
      <c r="CB36" s="271">
        <f t="shared" ref="CB36:CD36" si="78">SUM(CB31:CB35)</f>
        <v>-2370</v>
      </c>
      <c r="CC36" s="271">
        <f t="shared" ref="CC36:CD36" si="79">SUM(CC31:CC35)</f>
        <v>-4284</v>
      </c>
      <c r="CD36" s="271">
        <f t="shared" si="79"/>
        <v>3000</v>
      </c>
      <c r="CE36" s="350"/>
      <c r="CF36" s="85">
        <f>SUM(CF31:CF35)</f>
        <v>20518</v>
      </c>
    </row>
    <row r="37" spans="1:84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349"/>
      <c r="CF37" s="90"/>
    </row>
    <row r="38" spans="1:84" s="59" customFormat="1" x14ac:dyDescent="0.3">
      <c r="A38" s="147"/>
      <c r="B38" s="60" t="s">
        <v>37</v>
      </c>
      <c r="C38" s="80">
        <v>43408</v>
      </c>
      <c r="D38" s="81">
        <v>44214</v>
      </c>
      <c r="E38" s="81">
        <v>47014</v>
      </c>
      <c r="F38" s="81">
        <v>49958</v>
      </c>
      <c r="G38" s="81">
        <v>51535</v>
      </c>
      <c r="H38" s="81">
        <v>51539</v>
      </c>
      <c r="I38" s="81">
        <v>50013</v>
      </c>
      <c r="J38" s="81">
        <v>46813</v>
      </c>
      <c r="K38" s="81">
        <v>46037</v>
      </c>
      <c r="L38" s="82">
        <v>44893</v>
      </c>
      <c r="M38" s="81">
        <v>43120</v>
      </c>
      <c r="N38" s="81">
        <v>40377</v>
      </c>
      <c r="O38" s="81">
        <v>43819</v>
      </c>
      <c r="P38" s="81">
        <v>49632</v>
      </c>
      <c r="Q38" s="81">
        <v>56950</v>
      </c>
      <c r="R38" s="81">
        <v>59695</v>
      </c>
      <c r="S38" s="81">
        <v>60773</v>
      </c>
      <c r="T38" s="81">
        <v>60658</v>
      </c>
      <c r="U38" s="201">
        <v>57968</v>
      </c>
      <c r="V38" s="201">
        <v>56750</v>
      </c>
      <c r="W38" s="201">
        <v>55539</v>
      </c>
      <c r="X38" s="82">
        <v>54443</v>
      </c>
      <c r="Y38" s="201">
        <v>51274</v>
      </c>
      <c r="Z38" s="201">
        <v>47921</v>
      </c>
      <c r="AA38" s="201">
        <v>46011</v>
      </c>
      <c r="AB38" s="201">
        <v>48077</v>
      </c>
      <c r="AC38" s="201">
        <v>50266</v>
      </c>
      <c r="AD38" s="201">
        <v>50415</v>
      </c>
      <c r="AE38" s="201">
        <v>48833</v>
      </c>
      <c r="AF38" s="201">
        <v>47504</v>
      </c>
      <c r="AG38" s="201">
        <v>45611</v>
      </c>
      <c r="AH38" s="201">
        <v>45886</v>
      </c>
      <c r="AI38" s="201">
        <v>45362</v>
      </c>
      <c r="AJ38" s="82">
        <v>44366</v>
      </c>
      <c r="AK38" s="294">
        <v>42507</v>
      </c>
      <c r="AL38" s="294">
        <v>40836</v>
      </c>
      <c r="AM38" s="294">
        <v>41986</v>
      </c>
      <c r="AN38" s="294">
        <v>45353</v>
      </c>
      <c r="AO38" s="294">
        <v>45931</v>
      </c>
      <c r="AP38" s="294">
        <v>47326</v>
      </c>
      <c r="AQ38" s="64">
        <v>48160</v>
      </c>
      <c r="AR38" s="294">
        <v>47511</v>
      </c>
      <c r="AS38" s="294">
        <v>47194</v>
      </c>
      <c r="AT38" s="294">
        <v>44843</v>
      </c>
      <c r="AU38" s="294">
        <v>44320</v>
      </c>
      <c r="AV38" s="311">
        <v>43976</v>
      </c>
      <c r="AW38" s="83">
        <f t="shared" ref="AW38:BF42" si="80">O38-C38</f>
        <v>411</v>
      </c>
      <c r="AX38" s="84">
        <f t="shared" si="80"/>
        <v>5418</v>
      </c>
      <c r="AY38" s="84">
        <f t="shared" si="80"/>
        <v>9936</v>
      </c>
      <c r="AZ38" s="84">
        <f t="shared" si="80"/>
        <v>9737</v>
      </c>
      <c r="BA38" s="84">
        <f t="shared" si="80"/>
        <v>9238</v>
      </c>
      <c r="BB38" s="84">
        <f t="shared" si="80"/>
        <v>9119</v>
      </c>
      <c r="BC38" s="84">
        <f t="shared" si="80"/>
        <v>7955</v>
      </c>
      <c r="BD38" s="84">
        <f t="shared" si="80"/>
        <v>9937</v>
      </c>
      <c r="BE38" s="84">
        <f t="shared" si="80"/>
        <v>9502</v>
      </c>
      <c r="BF38" s="84">
        <f t="shared" si="80"/>
        <v>9550</v>
      </c>
      <c r="BG38" s="84">
        <f t="shared" ref="BG38:BP42" si="81">Y38-M38</f>
        <v>8154</v>
      </c>
      <c r="BH38" s="84">
        <f t="shared" si="81"/>
        <v>7544</v>
      </c>
      <c r="BI38" s="84">
        <f t="shared" si="81"/>
        <v>2192</v>
      </c>
      <c r="BJ38" s="84">
        <f t="shared" si="81"/>
        <v>-1555</v>
      </c>
      <c r="BK38" s="84">
        <f t="shared" si="81"/>
        <v>-6684</v>
      </c>
      <c r="BL38" s="244">
        <f t="shared" si="81"/>
        <v>-9280</v>
      </c>
      <c r="BM38" s="244">
        <f t="shared" si="81"/>
        <v>-11940</v>
      </c>
      <c r="BN38" s="244">
        <f t="shared" si="81"/>
        <v>-13154</v>
      </c>
      <c r="BO38" s="244">
        <f t="shared" si="81"/>
        <v>-12357</v>
      </c>
      <c r="BP38" s="244">
        <f t="shared" si="81"/>
        <v>-10864</v>
      </c>
      <c r="BQ38" s="244">
        <f t="shared" ref="BQ38:CD42" si="82">AI38-W38</f>
        <v>-10177</v>
      </c>
      <c r="BR38" s="270">
        <f t="shared" si="82"/>
        <v>-10077</v>
      </c>
      <c r="BS38" s="270">
        <f t="shared" si="82"/>
        <v>-8767</v>
      </c>
      <c r="BT38" s="270">
        <f t="shared" si="82"/>
        <v>-7085</v>
      </c>
      <c r="BU38" s="270">
        <f t="shared" si="82"/>
        <v>-4025</v>
      </c>
      <c r="BV38" s="270">
        <f t="shared" si="82"/>
        <v>-2724</v>
      </c>
      <c r="BW38" s="270">
        <f t="shared" si="82"/>
        <v>-4335</v>
      </c>
      <c r="BX38" s="270">
        <f t="shared" si="82"/>
        <v>-3089</v>
      </c>
      <c r="BY38" s="270">
        <f t="shared" si="82"/>
        <v>-673</v>
      </c>
      <c r="BZ38" s="270">
        <f t="shared" si="82"/>
        <v>7</v>
      </c>
      <c r="CA38" s="270">
        <f t="shared" si="82"/>
        <v>1583</v>
      </c>
      <c r="CB38" s="270">
        <f t="shared" si="82"/>
        <v>-1043</v>
      </c>
      <c r="CC38" s="270">
        <f t="shared" si="82"/>
        <v>-1042</v>
      </c>
      <c r="CD38" s="270">
        <f t="shared" si="82"/>
        <v>-390</v>
      </c>
      <c r="CE38" s="349"/>
      <c r="CF38" s="64">
        <f>IF(ISERROR(GETPIVOTDATA("VALUE",'CRS WK pvt'!$I$2,"DT_FILE",CF$8,"CD_CO",CF$6,"TRIM_CAT",TRIM(B38),"TRIM_LINE",A37))=TRUE,0,GETPIVOTDATA("VALUE",'CRS WK pvt'!$I$2,"DT_FILE",CF$8,"CD_CO",CF$6,"TRIM_CAT",TRIM(B38),"TRIM_LINE",A37))</f>
        <v>43976</v>
      </c>
    </row>
    <row r="39" spans="1:84" s="59" customFormat="1" x14ac:dyDescent="0.3">
      <c r="A39" s="147"/>
      <c r="B39" s="60" t="s">
        <v>38</v>
      </c>
      <c r="C39" s="80">
        <v>14983</v>
      </c>
      <c r="D39" s="81">
        <v>14732</v>
      </c>
      <c r="E39" s="81">
        <v>15101</v>
      </c>
      <c r="F39" s="81">
        <v>15523</v>
      </c>
      <c r="G39" s="81">
        <v>16278</v>
      </c>
      <c r="H39" s="81">
        <v>17499</v>
      </c>
      <c r="I39" s="81">
        <v>17720</v>
      </c>
      <c r="J39" s="81">
        <v>17320</v>
      </c>
      <c r="K39" s="81">
        <v>17338</v>
      </c>
      <c r="L39" s="82">
        <v>17360</v>
      </c>
      <c r="M39" s="81">
        <v>16493</v>
      </c>
      <c r="N39" s="81">
        <v>15303</v>
      </c>
      <c r="O39" s="81">
        <v>15577</v>
      </c>
      <c r="P39" s="81">
        <v>15908</v>
      </c>
      <c r="Q39" s="81">
        <v>16427</v>
      </c>
      <c r="R39" s="81">
        <v>16664</v>
      </c>
      <c r="S39" s="81">
        <v>18357</v>
      </c>
      <c r="T39" s="81">
        <v>19292</v>
      </c>
      <c r="U39" s="201">
        <v>19679</v>
      </c>
      <c r="V39" s="201">
        <v>19857</v>
      </c>
      <c r="W39" s="201">
        <v>20530</v>
      </c>
      <c r="X39" s="82">
        <v>20801</v>
      </c>
      <c r="Y39" s="201">
        <v>19683</v>
      </c>
      <c r="Z39" s="201">
        <v>18809</v>
      </c>
      <c r="AA39" s="201">
        <v>18328</v>
      </c>
      <c r="AB39" s="201">
        <v>18561</v>
      </c>
      <c r="AC39" s="201">
        <v>18739</v>
      </c>
      <c r="AD39" s="201">
        <v>18850</v>
      </c>
      <c r="AE39" s="201">
        <v>18767</v>
      </c>
      <c r="AF39" s="201">
        <v>19245</v>
      </c>
      <c r="AG39" s="201">
        <v>19204</v>
      </c>
      <c r="AH39" s="201">
        <v>19333</v>
      </c>
      <c r="AI39" s="201">
        <v>18457</v>
      </c>
      <c r="AJ39" s="82">
        <v>17278</v>
      </c>
      <c r="AK39" s="294">
        <v>17262</v>
      </c>
      <c r="AL39" s="294">
        <v>17217</v>
      </c>
      <c r="AM39" s="294">
        <v>17793</v>
      </c>
      <c r="AN39" s="294">
        <v>18868</v>
      </c>
      <c r="AO39" s="294">
        <v>19210</v>
      </c>
      <c r="AP39" s="294">
        <v>19612</v>
      </c>
      <c r="AQ39" s="64">
        <v>19923</v>
      </c>
      <c r="AR39" s="294">
        <v>20187</v>
      </c>
      <c r="AS39" s="294">
        <v>20392</v>
      </c>
      <c r="AT39" s="294">
        <v>20160</v>
      </c>
      <c r="AU39" s="294">
        <v>20614</v>
      </c>
      <c r="AV39" s="311">
        <v>21105</v>
      </c>
      <c r="AW39" s="83">
        <f t="shared" si="80"/>
        <v>594</v>
      </c>
      <c r="AX39" s="84">
        <f t="shared" si="80"/>
        <v>1176</v>
      </c>
      <c r="AY39" s="84">
        <f t="shared" si="80"/>
        <v>1326</v>
      </c>
      <c r="AZ39" s="84">
        <f t="shared" si="80"/>
        <v>1141</v>
      </c>
      <c r="BA39" s="84">
        <f t="shared" si="80"/>
        <v>2079</v>
      </c>
      <c r="BB39" s="84">
        <f t="shared" si="80"/>
        <v>1793</v>
      </c>
      <c r="BC39" s="84">
        <f t="shared" si="80"/>
        <v>1959</v>
      </c>
      <c r="BD39" s="84">
        <f t="shared" si="80"/>
        <v>2537</v>
      </c>
      <c r="BE39" s="84">
        <f t="shared" si="80"/>
        <v>3192</v>
      </c>
      <c r="BF39" s="84">
        <f t="shared" si="80"/>
        <v>3441</v>
      </c>
      <c r="BG39" s="84">
        <f t="shared" si="81"/>
        <v>3190</v>
      </c>
      <c r="BH39" s="84">
        <f t="shared" si="81"/>
        <v>3506</v>
      </c>
      <c r="BI39" s="84">
        <f t="shared" si="81"/>
        <v>2751</v>
      </c>
      <c r="BJ39" s="84">
        <f t="shared" si="81"/>
        <v>2653</v>
      </c>
      <c r="BK39" s="84">
        <f t="shared" si="81"/>
        <v>2312</v>
      </c>
      <c r="BL39" s="244">
        <f t="shared" si="81"/>
        <v>2186</v>
      </c>
      <c r="BM39" s="244">
        <f t="shared" si="81"/>
        <v>410</v>
      </c>
      <c r="BN39" s="244">
        <f t="shared" si="81"/>
        <v>-47</v>
      </c>
      <c r="BO39" s="244">
        <f t="shared" si="81"/>
        <v>-475</v>
      </c>
      <c r="BP39" s="244">
        <f t="shared" si="81"/>
        <v>-524</v>
      </c>
      <c r="BQ39" s="244">
        <f t="shared" si="82"/>
        <v>-2073</v>
      </c>
      <c r="BR39" s="270">
        <f t="shared" si="82"/>
        <v>-3523</v>
      </c>
      <c r="BS39" s="270">
        <f t="shared" si="82"/>
        <v>-2421</v>
      </c>
      <c r="BT39" s="270">
        <f t="shared" si="82"/>
        <v>-1592</v>
      </c>
      <c r="BU39" s="270">
        <f t="shared" si="82"/>
        <v>-535</v>
      </c>
      <c r="BV39" s="270">
        <f t="shared" si="82"/>
        <v>307</v>
      </c>
      <c r="BW39" s="270">
        <f t="shared" si="82"/>
        <v>471</v>
      </c>
      <c r="BX39" s="270">
        <f t="shared" si="82"/>
        <v>762</v>
      </c>
      <c r="BY39" s="270">
        <f t="shared" si="82"/>
        <v>1156</v>
      </c>
      <c r="BZ39" s="270">
        <f t="shared" si="82"/>
        <v>942</v>
      </c>
      <c r="CA39" s="270">
        <f t="shared" si="82"/>
        <v>1188</v>
      </c>
      <c r="CB39" s="270">
        <f t="shared" si="82"/>
        <v>827</v>
      </c>
      <c r="CC39" s="270">
        <f t="shared" si="82"/>
        <v>2157</v>
      </c>
      <c r="CD39" s="270">
        <f t="shared" si="82"/>
        <v>3827</v>
      </c>
      <c r="CE39" s="349"/>
      <c r="CF39" s="64">
        <f>IF(ISERROR(GETPIVOTDATA("VALUE",'CRS WK pvt'!$I$2,"DT_FILE",CF$8,"CD_CO",CF$6,"TRIM_CAT",TRIM(B39),"TRIM_LINE",A37))=TRUE,0,GETPIVOTDATA("VALUE",'CRS WK pvt'!$I$2,"DT_FILE",CF$8,"CD_CO",CF$6,"TRIM_CAT",TRIM(B39),"TRIM_LINE",A37))</f>
        <v>21105</v>
      </c>
    </row>
    <row r="40" spans="1:84" s="59" customFormat="1" x14ac:dyDescent="0.3">
      <c r="A40" s="147"/>
      <c r="B40" s="60" t="s">
        <v>39</v>
      </c>
      <c r="C40" s="80">
        <v>1778</v>
      </c>
      <c r="D40" s="81">
        <v>1733</v>
      </c>
      <c r="E40" s="81">
        <v>2048</v>
      </c>
      <c r="F40" s="81">
        <v>2273</v>
      </c>
      <c r="G40" s="81">
        <v>2243</v>
      </c>
      <c r="H40" s="81">
        <v>2181</v>
      </c>
      <c r="I40" s="81">
        <v>2165</v>
      </c>
      <c r="J40" s="81">
        <v>2016</v>
      </c>
      <c r="K40" s="81">
        <v>1940</v>
      </c>
      <c r="L40" s="82">
        <v>1882</v>
      </c>
      <c r="M40" s="81">
        <v>1834</v>
      </c>
      <c r="N40" s="81">
        <v>1808</v>
      </c>
      <c r="O40" s="81">
        <v>2083</v>
      </c>
      <c r="P40" s="81">
        <v>2701</v>
      </c>
      <c r="Q40" s="81">
        <v>3445</v>
      </c>
      <c r="R40" s="81">
        <v>3659</v>
      </c>
      <c r="S40" s="81">
        <v>3517</v>
      </c>
      <c r="T40" s="81">
        <v>3422</v>
      </c>
      <c r="U40" s="201">
        <v>3190</v>
      </c>
      <c r="V40" s="201">
        <v>3019</v>
      </c>
      <c r="W40" s="201">
        <v>2860</v>
      </c>
      <c r="X40" s="82">
        <v>2731</v>
      </c>
      <c r="Y40" s="201">
        <v>2566</v>
      </c>
      <c r="Z40" s="201">
        <v>2381</v>
      </c>
      <c r="AA40" s="201">
        <v>2235</v>
      </c>
      <c r="AB40" s="201">
        <v>2334</v>
      </c>
      <c r="AC40" s="201">
        <v>2412</v>
      </c>
      <c r="AD40" s="201">
        <v>2587</v>
      </c>
      <c r="AE40" s="201">
        <v>2710</v>
      </c>
      <c r="AF40" s="201">
        <v>2638</v>
      </c>
      <c r="AG40" s="201">
        <v>2512</v>
      </c>
      <c r="AH40" s="201">
        <v>2411</v>
      </c>
      <c r="AI40" s="201">
        <v>2407</v>
      </c>
      <c r="AJ40" s="82">
        <v>2404</v>
      </c>
      <c r="AK40" s="294">
        <v>2433</v>
      </c>
      <c r="AL40" s="294">
        <v>2288</v>
      </c>
      <c r="AM40" s="294">
        <v>2332</v>
      </c>
      <c r="AN40" s="294">
        <v>2232</v>
      </c>
      <c r="AO40" s="294">
        <v>2221</v>
      </c>
      <c r="AP40" s="294">
        <v>2289</v>
      </c>
      <c r="AQ40" s="64">
        <v>2458</v>
      </c>
      <c r="AR40" s="294">
        <v>2513</v>
      </c>
      <c r="AS40" s="294">
        <v>2565</v>
      </c>
      <c r="AT40" s="294">
        <v>2452</v>
      </c>
      <c r="AU40" s="294">
        <v>2395</v>
      </c>
      <c r="AV40" s="311">
        <v>2267</v>
      </c>
      <c r="AW40" s="83">
        <f t="shared" si="80"/>
        <v>305</v>
      </c>
      <c r="AX40" s="84">
        <f t="shared" si="80"/>
        <v>968</v>
      </c>
      <c r="AY40" s="84">
        <f t="shared" si="80"/>
        <v>1397</v>
      </c>
      <c r="AZ40" s="84">
        <f t="shared" si="80"/>
        <v>1386</v>
      </c>
      <c r="BA40" s="84">
        <f t="shared" si="80"/>
        <v>1274</v>
      </c>
      <c r="BB40" s="84">
        <f t="shared" si="80"/>
        <v>1241</v>
      </c>
      <c r="BC40" s="84">
        <f t="shared" si="80"/>
        <v>1025</v>
      </c>
      <c r="BD40" s="84">
        <f t="shared" si="80"/>
        <v>1003</v>
      </c>
      <c r="BE40" s="84">
        <f t="shared" si="80"/>
        <v>920</v>
      </c>
      <c r="BF40" s="84">
        <f t="shared" si="80"/>
        <v>849</v>
      </c>
      <c r="BG40" s="84">
        <f t="shared" si="81"/>
        <v>732</v>
      </c>
      <c r="BH40" s="84">
        <f t="shared" si="81"/>
        <v>573</v>
      </c>
      <c r="BI40" s="84">
        <f t="shared" si="81"/>
        <v>152</v>
      </c>
      <c r="BJ40" s="84">
        <f t="shared" si="81"/>
        <v>-367</v>
      </c>
      <c r="BK40" s="84">
        <f t="shared" si="81"/>
        <v>-1033</v>
      </c>
      <c r="BL40" s="244">
        <f t="shared" si="81"/>
        <v>-1072</v>
      </c>
      <c r="BM40" s="244">
        <f t="shared" si="81"/>
        <v>-807</v>
      </c>
      <c r="BN40" s="244">
        <f t="shared" si="81"/>
        <v>-784</v>
      </c>
      <c r="BO40" s="244">
        <f t="shared" si="81"/>
        <v>-678</v>
      </c>
      <c r="BP40" s="244">
        <f t="shared" si="81"/>
        <v>-608</v>
      </c>
      <c r="BQ40" s="244">
        <f t="shared" si="82"/>
        <v>-453</v>
      </c>
      <c r="BR40" s="270">
        <f t="shared" si="82"/>
        <v>-327</v>
      </c>
      <c r="BS40" s="270">
        <f t="shared" si="82"/>
        <v>-133</v>
      </c>
      <c r="BT40" s="270">
        <f t="shared" si="82"/>
        <v>-93</v>
      </c>
      <c r="BU40" s="270">
        <f t="shared" si="82"/>
        <v>97</v>
      </c>
      <c r="BV40" s="270">
        <f t="shared" si="82"/>
        <v>-102</v>
      </c>
      <c r="BW40" s="270">
        <f t="shared" si="82"/>
        <v>-191</v>
      </c>
      <c r="BX40" s="270">
        <f t="shared" si="82"/>
        <v>-298</v>
      </c>
      <c r="BY40" s="270">
        <f t="shared" si="82"/>
        <v>-252</v>
      </c>
      <c r="BZ40" s="270">
        <f t="shared" si="82"/>
        <v>-125</v>
      </c>
      <c r="CA40" s="270">
        <f t="shared" si="82"/>
        <v>53</v>
      </c>
      <c r="CB40" s="270">
        <f t="shared" si="82"/>
        <v>41</v>
      </c>
      <c r="CC40" s="270">
        <f t="shared" si="82"/>
        <v>-12</v>
      </c>
      <c r="CD40" s="270">
        <f t="shared" si="82"/>
        <v>-137</v>
      </c>
      <c r="CE40" s="349"/>
      <c r="CF40" s="64">
        <f>IF(ISERROR(GETPIVOTDATA("VALUE",'CRS WK pvt'!$I$2,"DT_FILE",CF$8,"CD_CO",CF$6,"TRIM_CAT",TRIM(B40),"TRIM_LINE",A37))=TRUE,0,GETPIVOTDATA("VALUE",'CRS WK pvt'!$I$2,"DT_FILE",CF$8,"CD_CO",CF$6,"TRIM_CAT",TRIM(B40),"TRIM_LINE",A37))</f>
        <v>2267</v>
      </c>
    </row>
    <row r="41" spans="1:84" s="59" customFormat="1" x14ac:dyDescent="0.3">
      <c r="A41" s="147"/>
      <c r="B41" s="60" t="s">
        <v>40</v>
      </c>
      <c r="C41" s="80">
        <v>434</v>
      </c>
      <c r="D41" s="81">
        <v>422</v>
      </c>
      <c r="E41" s="81">
        <v>481</v>
      </c>
      <c r="F41" s="81">
        <v>506</v>
      </c>
      <c r="G41" s="81">
        <v>564</v>
      </c>
      <c r="H41" s="81">
        <v>557</v>
      </c>
      <c r="I41" s="81">
        <v>539</v>
      </c>
      <c r="J41" s="81">
        <v>509</v>
      </c>
      <c r="K41" s="81">
        <v>476</v>
      </c>
      <c r="L41" s="82">
        <v>492</v>
      </c>
      <c r="M41" s="81">
        <v>466</v>
      </c>
      <c r="N41" s="81">
        <v>396</v>
      </c>
      <c r="O41" s="81">
        <v>474</v>
      </c>
      <c r="P41" s="81">
        <v>672</v>
      </c>
      <c r="Q41" s="81">
        <v>861</v>
      </c>
      <c r="R41" s="81">
        <v>1004</v>
      </c>
      <c r="S41" s="81">
        <v>1018</v>
      </c>
      <c r="T41" s="81">
        <v>1001</v>
      </c>
      <c r="U41" s="201">
        <v>936</v>
      </c>
      <c r="V41" s="201">
        <v>895</v>
      </c>
      <c r="W41" s="201">
        <v>835</v>
      </c>
      <c r="X41" s="82">
        <v>790</v>
      </c>
      <c r="Y41" s="201">
        <v>730</v>
      </c>
      <c r="Z41" s="201">
        <v>671</v>
      </c>
      <c r="AA41" s="201">
        <v>609</v>
      </c>
      <c r="AB41" s="201">
        <v>606</v>
      </c>
      <c r="AC41" s="201">
        <v>655</v>
      </c>
      <c r="AD41" s="201">
        <v>688</v>
      </c>
      <c r="AE41" s="201">
        <v>689</v>
      </c>
      <c r="AF41" s="201">
        <v>756</v>
      </c>
      <c r="AG41" s="201">
        <v>703</v>
      </c>
      <c r="AH41" s="201">
        <v>625</v>
      </c>
      <c r="AI41" s="201">
        <v>672</v>
      </c>
      <c r="AJ41" s="82">
        <v>662</v>
      </c>
      <c r="AK41" s="294">
        <v>671</v>
      </c>
      <c r="AL41" s="294">
        <v>558</v>
      </c>
      <c r="AM41" s="294">
        <v>612</v>
      </c>
      <c r="AN41" s="294">
        <v>571</v>
      </c>
      <c r="AO41" s="294">
        <v>625</v>
      </c>
      <c r="AP41" s="294">
        <v>655</v>
      </c>
      <c r="AQ41" s="64">
        <v>737</v>
      </c>
      <c r="AR41" s="294">
        <v>782</v>
      </c>
      <c r="AS41" s="294">
        <v>820</v>
      </c>
      <c r="AT41" s="294">
        <v>735</v>
      </c>
      <c r="AU41" s="294">
        <v>671</v>
      </c>
      <c r="AV41" s="311">
        <v>633</v>
      </c>
      <c r="AW41" s="83">
        <f t="shared" si="80"/>
        <v>40</v>
      </c>
      <c r="AX41" s="84">
        <f t="shared" si="80"/>
        <v>250</v>
      </c>
      <c r="AY41" s="84">
        <f t="shared" si="80"/>
        <v>380</v>
      </c>
      <c r="AZ41" s="84">
        <f t="shared" si="80"/>
        <v>498</v>
      </c>
      <c r="BA41" s="84">
        <f t="shared" si="80"/>
        <v>454</v>
      </c>
      <c r="BB41" s="84">
        <f t="shared" si="80"/>
        <v>444</v>
      </c>
      <c r="BC41" s="84">
        <f t="shared" si="80"/>
        <v>397</v>
      </c>
      <c r="BD41" s="84">
        <f t="shared" si="80"/>
        <v>386</v>
      </c>
      <c r="BE41" s="84">
        <f t="shared" si="80"/>
        <v>359</v>
      </c>
      <c r="BF41" s="84">
        <f t="shared" si="80"/>
        <v>298</v>
      </c>
      <c r="BG41" s="84">
        <f t="shared" si="81"/>
        <v>264</v>
      </c>
      <c r="BH41" s="84">
        <f t="shared" si="81"/>
        <v>275</v>
      </c>
      <c r="BI41" s="84">
        <f t="shared" si="81"/>
        <v>135</v>
      </c>
      <c r="BJ41" s="84">
        <f t="shared" si="81"/>
        <v>-66</v>
      </c>
      <c r="BK41" s="84">
        <f t="shared" si="81"/>
        <v>-206</v>
      </c>
      <c r="BL41" s="244">
        <f t="shared" si="81"/>
        <v>-316</v>
      </c>
      <c r="BM41" s="244">
        <f t="shared" si="81"/>
        <v>-329</v>
      </c>
      <c r="BN41" s="244">
        <f t="shared" si="81"/>
        <v>-245</v>
      </c>
      <c r="BO41" s="244">
        <f t="shared" si="81"/>
        <v>-233</v>
      </c>
      <c r="BP41" s="244">
        <f t="shared" si="81"/>
        <v>-270</v>
      </c>
      <c r="BQ41" s="244">
        <f t="shared" si="82"/>
        <v>-163</v>
      </c>
      <c r="BR41" s="270">
        <f t="shared" si="82"/>
        <v>-128</v>
      </c>
      <c r="BS41" s="270">
        <f t="shared" si="82"/>
        <v>-59</v>
      </c>
      <c r="BT41" s="270">
        <f t="shared" si="82"/>
        <v>-113</v>
      </c>
      <c r="BU41" s="270">
        <f t="shared" si="82"/>
        <v>3</v>
      </c>
      <c r="BV41" s="270">
        <f t="shared" si="82"/>
        <v>-35</v>
      </c>
      <c r="BW41" s="270">
        <f t="shared" si="82"/>
        <v>-30</v>
      </c>
      <c r="BX41" s="270">
        <f t="shared" si="82"/>
        <v>-33</v>
      </c>
      <c r="BY41" s="270">
        <f t="shared" si="82"/>
        <v>48</v>
      </c>
      <c r="BZ41" s="270">
        <f t="shared" si="82"/>
        <v>26</v>
      </c>
      <c r="CA41" s="270">
        <f t="shared" si="82"/>
        <v>117</v>
      </c>
      <c r="CB41" s="270">
        <f t="shared" si="82"/>
        <v>110</v>
      </c>
      <c r="CC41" s="270">
        <f t="shared" si="82"/>
        <v>-1</v>
      </c>
      <c r="CD41" s="270">
        <f t="shared" si="82"/>
        <v>-29</v>
      </c>
      <c r="CE41" s="349"/>
      <c r="CF41" s="64">
        <f>IF(ISERROR(GETPIVOTDATA("VALUE",'CRS WK pvt'!$I$2,"DT_FILE",CF$8,"CD_CO",CF$6,"TRIM_CAT",TRIM(B41),"TRIM_LINE",A37))=TRUE,0,GETPIVOTDATA("VALUE",'CRS WK pvt'!$I$2,"DT_FILE",CF$8,"CD_CO",CF$6,"TRIM_CAT",TRIM(B41),"TRIM_LINE",A37))</f>
        <v>633</v>
      </c>
    </row>
    <row r="42" spans="1:84" s="59" customFormat="1" x14ac:dyDescent="0.3">
      <c r="A42" s="147"/>
      <c r="B42" s="60" t="s">
        <v>41</v>
      </c>
      <c r="C42" s="80">
        <v>320</v>
      </c>
      <c r="D42" s="81">
        <v>342</v>
      </c>
      <c r="E42" s="81">
        <v>347</v>
      </c>
      <c r="F42" s="81">
        <v>401</v>
      </c>
      <c r="G42" s="81">
        <v>449</v>
      </c>
      <c r="H42" s="81">
        <v>477</v>
      </c>
      <c r="I42" s="81">
        <v>495</v>
      </c>
      <c r="J42" s="81">
        <v>429</v>
      </c>
      <c r="K42" s="81">
        <v>441</v>
      </c>
      <c r="L42" s="82">
        <v>419</v>
      </c>
      <c r="M42" s="81">
        <v>355</v>
      </c>
      <c r="N42" s="81">
        <v>332</v>
      </c>
      <c r="O42" s="81">
        <v>370</v>
      </c>
      <c r="P42" s="81">
        <v>487</v>
      </c>
      <c r="Q42" s="81">
        <v>689</v>
      </c>
      <c r="R42" s="81">
        <v>789</v>
      </c>
      <c r="S42" s="81">
        <v>809</v>
      </c>
      <c r="T42" s="81">
        <v>837</v>
      </c>
      <c r="U42" s="201">
        <v>795</v>
      </c>
      <c r="V42" s="201">
        <v>719</v>
      </c>
      <c r="W42" s="201">
        <v>687</v>
      </c>
      <c r="X42" s="82">
        <v>624</v>
      </c>
      <c r="Y42" s="201">
        <v>544</v>
      </c>
      <c r="Z42" s="201">
        <v>486</v>
      </c>
      <c r="AA42" s="201">
        <v>410</v>
      </c>
      <c r="AB42" s="201">
        <v>404</v>
      </c>
      <c r="AC42" s="201">
        <v>470</v>
      </c>
      <c r="AD42" s="201">
        <v>551</v>
      </c>
      <c r="AE42" s="201">
        <v>487</v>
      </c>
      <c r="AF42" s="201">
        <v>623</v>
      </c>
      <c r="AG42" s="201">
        <v>625</v>
      </c>
      <c r="AH42" s="201">
        <v>521</v>
      </c>
      <c r="AI42" s="201">
        <v>518</v>
      </c>
      <c r="AJ42" s="82">
        <v>597</v>
      </c>
      <c r="AK42" s="294">
        <v>585</v>
      </c>
      <c r="AL42" s="294">
        <v>452</v>
      </c>
      <c r="AM42" s="294">
        <v>488</v>
      </c>
      <c r="AN42" s="294">
        <v>389</v>
      </c>
      <c r="AO42" s="294">
        <v>468</v>
      </c>
      <c r="AP42" s="294">
        <v>543</v>
      </c>
      <c r="AQ42" s="64">
        <v>620</v>
      </c>
      <c r="AR42" s="294">
        <v>754</v>
      </c>
      <c r="AS42" s="294">
        <v>802</v>
      </c>
      <c r="AT42" s="294">
        <v>595</v>
      </c>
      <c r="AU42" s="294">
        <v>505</v>
      </c>
      <c r="AV42" s="311">
        <v>487</v>
      </c>
      <c r="AW42" s="83">
        <f t="shared" si="80"/>
        <v>50</v>
      </c>
      <c r="AX42" s="84">
        <f t="shared" si="80"/>
        <v>145</v>
      </c>
      <c r="AY42" s="84">
        <f t="shared" si="80"/>
        <v>342</v>
      </c>
      <c r="AZ42" s="84">
        <f t="shared" si="80"/>
        <v>388</v>
      </c>
      <c r="BA42" s="84">
        <f t="shared" si="80"/>
        <v>360</v>
      </c>
      <c r="BB42" s="84">
        <f t="shared" si="80"/>
        <v>360</v>
      </c>
      <c r="BC42" s="84">
        <f t="shared" si="80"/>
        <v>300</v>
      </c>
      <c r="BD42" s="84">
        <f t="shared" si="80"/>
        <v>290</v>
      </c>
      <c r="BE42" s="84">
        <f t="shared" si="80"/>
        <v>246</v>
      </c>
      <c r="BF42" s="84">
        <f t="shared" si="80"/>
        <v>205</v>
      </c>
      <c r="BG42" s="84">
        <f t="shared" si="81"/>
        <v>189</v>
      </c>
      <c r="BH42" s="84">
        <f t="shared" si="81"/>
        <v>154</v>
      </c>
      <c r="BI42" s="84">
        <f t="shared" si="81"/>
        <v>40</v>
      </c>
      <c r="BJ42" s="84">
        <f t="shared" si="81"/>
        <v>-83</v>
      </c>
      <c r="BK42" s="84">
        <f t="shared" si="81"/>
        <v>-219</v>
      </c>
      <c r="BL42" s="244">
        <f t="shared" si="81"/>
        <v>-238</v>
      </c>
      <c r="BM42" s="244">
        <f t="shared" si="81"/>
        <v>-322</v>
      </c>
      <c r="BN42" s="244">
        <f t="shared" si="81"/>
        <v>-214</v>
      </c>
      <c r="BO42" s="244">
        <f t="shared" si="81"/>
        <v>-170</v>
      </c>
      <c r="BP42" s="244">
        <f t="shared" si="81"/>
        <v>-198</v>
      </c>
      <c r="BQ42" s="244">
        <f t="shared" si="82"/>
        <v>-169</v>
      </c>
      <c r="BR42" s="270">
        <f t="shared" si="82"/>
        <v>-27</v>
      </c>
      <c r="BS42" s="270">
        <f t="shared" si="82"/>
        <v>41</v>
      </c>
      <c r="BT42" s="270">
        <f t="shared" si="82"/>
        <v>-34</v>
      </c>
      <c r="BU42" s="270">
        <f t="shared" si="82"/>
        <v>78</v>
      </c>
      <c r="BV42" s="270">
        <f t="shared" si="82"/>
        <v>-15</v>
      </c>
      <c r="BW42" s="270">
        <f t="shared" si="82"/>
        <v>-2</v>
      </c>
      <c r="BX42" s="270">
        <f t="shared" si="82"/>
        <v>-8</v>
      </c>
      <c r="BY42" s="270">
        <f t="shared" si="82"/>
        <v>133</v>
      </c>
      <c r="BZ42" s="270">
        <f t="shared" si="82"/>
        <v>131</v>
      </c>
      <c r="CA42" s="270">
        <f t="shared" si="82"/>
        <v>177</v>
      </c>
      <c r="CB42" s="270">
        <f t="shared" si="82"/>
        <v>74</v>
      </c>
      <c r="CC42" s="270">
        <f t="shared" si="82"/>
        <v>-13</v>
      </c>
      <c r="CD42" s="270">
        <f t="shared" si="82"/>
        <v>-110</v>
      </c>
      <c r="CE42" s="349"/>
      <c r="CF42" s="64">
        <f>IF(ISERROR(GETPIVOTDATA("VALUE",'CRS WK pvt'!$I$2,"DT_FILE",CF$8,"CD_CO",CF$6,"TRIM_CAT",TRIM(B42),"TRIM_LINE",A37))=TRUE,0,GETPIVOTDATA("VALUE",'CRS WK pvt'!$I$2,"DT_FILE",CF$8,"CD_CO",CF$6,"TRIM_CAT",TRIM(B42),"TRIM_LINE",A37))</f>
        <v>487</v>
      </c>
    </row>
    <row r="43" spans="1:84" s="73" customFormat="1" ht="15" thickBot="1" x14ac:dyDescent="0.35">
      <c r="A43" s="148"/>
      <c r="B43" s="67" t="s">
        <v>42</v>
      </c>
      <c r="C43" s="68">
        <f t="shared" ref="C43:V43" si="83">SUM(C38:C42)</f>
        <v>60923</v>
      </c>
      <c r="D43" s="69">
        <f t="shared" si="83"/>
        <v>61443</v>
      </c>
      <c r="E43" s="69">
        <f t="shared" si="83"/>
        <v>64991</v>
      </c>
      <c r="F43" s="69">
        <f t="shared" si="83"/>
        <v>68661</v>
      </c>
      <c r="G43" s="69">
        <f t="shared" si="83"/>
        <v>71069</v>
      </c>
      <c r="H43" s="69">
        <f t="shared" si="83"/>
        <v>72253</v>
      </c>
      <c r="I43" s="69">
        <f t="shared" si="83"/>
        <v>70932</v>
      </c>
      <c r="J43" s="69">
        <f t="shared" si="83"/>
        <v>67087</v>
      </c>
      <c r="K43" s="69">
        <f t="shared" si="83"/>
        <v>66232</v>
      </c>
      <c r="L43" s="70">
        <f t="shared" si="83"/>
        <v>65046</v>
      </c>
      <c r="M43" s="69">
        <f t="shared" si="83"/>
        <v>62268</v>
      </c>
      <c r="N43" s="69">
        <f t="shared" si="83"/>
        <v>58216</v>
      </c>
      <c r="O43" s="69">
        <f t="shared" si="83"/>
        <v>62323</v>
      </c>
      <c r="P43" s="69">
        <f t="shared" si="83"/>
        <v>69400</v>
      </c>
      <c r="Q43" s="69">
        <f t="shared" si="83"/>
        <v>78372</v>
      </c>
      <c r="R43" s="69">
        <f t="shared" si="83"/>
        <v>81811</v>
      </c>
      <c r="S43" s="69">
        <f t="shared" si="83"/>
        <v>84474</v>
      </c>
      <c r="T43" s="69">
        <f t="shared" si="83"/>
        <v>85210</v>
      </c>
      <c r="U43" s="69">
        <f t="shared" si="83"/>
        <v>82568</v>
      </c>
      <c r="V43" s="69">
        <f t="shared" si="83"/>
        <v>81240</v>
      </c>
      <c r="W43" s="69">
        <f>SUM(W38+W39+W40+W41+W42)</f>
        <v>80451</v>
      </c>
      <c r="X43" s="70">
        <f>SUM(X38+X39+X40+X41+X42)</f>
        <v>79389</v>
      </c>
      <c r="Y43" s="199">
        <v>74797</v>
      </c>
      <c r="Z43" s="199">
        <v>70268</v>
      </c>
      <c r="AA43" s="199">
        <v>67593</v>
      </c>
      <c r="AB43" s="199">
        <v>69982</v>
      </c>
      <c r="AC43" s="199">
        <v>72542</v>
      </c>
      <c r="AD43" s="199">
        <v>73091</v>
      </c>
      <c r="AE43" s="199">
        <v>71486</v>
      </c>
      <c r="AF43" s="199">
        <v>70766</v>
      </c>
      <c r="AG43" s="199">
        <v>68655</v>
      </c>
      <c r="AH43" s="199">
        <v>68776</v>
      </c>
      <c r="AI43" s="199">
        <v>67416</v>
      </c>
      <c r="AJ43" s="70">
        <v>65307</v>
      </c>
      <c r="AK43" s="292">
        <v>63458</v>
      </c>
      <c r="AL43" s="292">
        <v>61351</v>
      </c>
      <c r="AM43" s="292">
        <v>63211</v>
      </c>
      <c r="AN43" s="292">
        <v>67413</v>
      </c>
      <c r="AO43" s="292">
        <v>68455</v>
      </c>
      <c r="AP43" s="292">
        <v>70425</v>
      </c>
      <c r="AQ43" s="71">
        <v>71898</v>
      </c>
      <c r="AR43" s="292">
        <v>71747</v>
      </c>
      <c r="AS43" s="292">
        <v>71773</v>
      </c>
      <c r="AT43" s="292">
        <v>68785</v>
      </c>
      <c r="AU43" s="292">
        <v>68505</v>
      </c>
      <c r="AV43" s="309">
        <v>68468</v>
      </c>
      <c r="AW43" s="71">
        <f t="shared" ref="AW43:BA43" si="84">SUM(AW38:AW42)</f>
        <v>1400</v>
      </c>
      <c r="AX43" s="72">
        <f t="shared" si="84"/>
        <v>7957</v>
      </c>
      <c r="AY43" s="72">
        <f t="shared" si="84"/>
        <v>13381</v>
      </c>
      <c r="AZ43" s="72">
        <f t="shared" si="84"/>
        <v>13150</v>
      </c>
      <c r="BA43" s="72">
        <f t="shared" si="84"/>
        <v>13405</v>
      </c>
      <c r="BB43" s="72">
        <f t="shared" ref="BB43:BJ43" si="85">SUM(BB38:BB42)</f>
        <v>12957</v>
      </c>
      <c r="BC43" s="72">
        <f t="shared" si="85"/>
        <v>11636</v>
      </c>
      <c r="BD43" s="72">
        <f t="shared" si="85"/>
        <v>14153</v>
      </c>
      <c r="BE43" s="72">
        <f t="shared" si="85"/>
        <v>14219</v>
      </c>
      <c r="BF43" s="72">
        <f t="shared" si="85"/>
        <v>14343</v>
      </c>
      <c r="BG43" s="72">
        <f t="shared" si="85"/>
        <v>12529</v>
      </c>
      <c r="BH43" s="72">
        <f t="shared" si="85"/>
        <v>12052</v>
      </c>
      <c r="BI43" s="72">
        <f t="shared" si="85"/>
        <v>5270</v>
      </c>
      <c r="BJ43" s="72">
        <f t="shared" si="85"/>
        <v>582</v>
      </c>
      <c r="BK43" s="72">
        <f t="shared" ref="BK43:BL43" si="86">SUM(BK38:BK42)</f>
        <v>-5830</v>
      </c>
      <c r="BL43" s="242">
        <f t="shared" si="86"/>
        <v>-8720</v>
      </c>
      <c r="BM43" s="242">
        <f t="shared" ref="BM43:BN43" si="87">SUM(BM38:BM42)</f>
        <v>-12988</v>
      </c>
      <c r="BN43" s="242">
        <f t="shared" si="87"/>
        <v>-14444</v>
      </c>
      <c r="BO43" s="242">
        <f t="shared" ref="BO43:BP43" si="88">SUM(BO38:BO42)</f>
        <v>-13913</v>
      </c>
      <c r="BP43" s="242">
        <f t="shared" si="88"/>
        <v>-12464</v>
      </c>
      <c r="BQ43" s="242">
        <f t="shared" ref="BQ43:BS43" si="89">SUM(BQ38:BQ42)</f>
        <v>-13035</v>
      </c>
      <c r="BR43" s="268">
        <f t="shared" si="89"/>
        <v>-14082</v>
      </c>
      <c r="BS43" s="268">
        <f t="shared" si="89"/>
        <v>-11339</v>
      </c>
      <c r="BT43" s="268">
        <f t="shared" ref="BT43" si="90">SUM(BT38:BT42)</f>
        <v>-8917</v>
      </c>
      <c r="BU43" s="268">
        <f t="shared" ref="BU43" si="91">SUM(BU38:BU42)</f>
        <v>-4382</v>
      </c>
      <c r="BV43" s="268">
        <f t="shared" ref="BV43" si="92">SUM(BV38:BV42)</f>
        <v>-2569</v>
      </c>
      <c r="BW43" s="268">
        <f t="shared" ref="BW43" si="93">SUM(BW38:BW42)</f>
        <v>-4087</v>
      </c>
      <c r="BX43" s="268">
        <f t="shared" ref="BX43" si="94">SUM(BX38:BX42)</f>
        <v>-2666</v>
      </c>
      <c r="BY43" s="268">
        <f t="shared" ref="BY43" si="95">SUM(BY38:BY42)</f>
        <v>412</v>
      </c>
      <c r="BZ43" s="268">
        <f t="shared" ref="BZ43" si="96">SUM(BZ38:BZ42)</f>
        <v>981</v>
      </c>
      <c r="CA43" s="268">
        <f t="shared" ref="CA43" si="97">SUM(CA38:CA42)</f>
        <v>3118</v>
      </c>
      <c r="CB43" s="268">
        <f t="shared" ref="CB43:CD43" si="98">SUM(CB38:CB42)</f>
        <v>9</v>
      </c>
      <c r="CC43" s="268">
        <f t="shared" ref="CC43:CD43" si="99">SUM(CC38:CC42)</f>
        <v>1089</v>
      </c>
      <c r="CD43" s="268">
        <f t="shared" si="99"/>
        <v>3161</v>
      </c>
      <c r="CE43" s="350"/>
      <c r="CF43" s="71">
        <f>SUM(CF38:CF42)</f>
        <v>68468</v>
      </c>
    </row>
    <row r="44" spans="1:84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73"/>
      <c r="BP44" s="273"/>
      <c r="BQ44" s="273"/>
      <c r="BR44" s="273"/>
      <c r="BS44" s="273"/>
      <c r="BT44" s="273"/>
      <c r="BU44" s="273"/>
      <c r="BV44" s="273"/>
      <c r="BW44" s="273"/>
      <c r="BX44" s="273"/>
      <c r="BY44" s="273"/>
      <c r="BZ44" s="273"/>
      <c r="CA44" s="273"/>
      <c r="CB44" s="273"/>
      <c r="CC44" s="273"/>
      <c r="CD44" s="273"/>
      <c r="CE44" s="351"/>
      <c r="CF44" s="95"/>
    </row>
    <row r="45" spans="1:84" s="38" customFormat="1" x14ac:dyDescent="0.3">
      <c r="A45" s="147"/>
      <c r="B45" s="39" t="s">
        <v>37</v>
      </c>
      <c r="C45" s="40">
        <v>21880785.559999999</v>
      </c>
      <c r="D45" s="41">
        <v>21564638.920000002</v>
      </c>
      <c r="E45" s="41">
        <v>13325425.550000001</v>
      </c>
      <c r="F45" s="41">
        <v>7818557.75</v>
      </c>
      <c r="G45" s="41">
        <v>5968676.6600000001</v>
      </c>
      <c r="H45" s="41">
        <v>3812993.52</v>
      </c>
      <c r="I45" s="41">
        <v>3805018.21</v>
      </c>
      <c r="J45" s="41">
        <v>3261140.01</v>
      </c>
      <c r="K45" s="41">
        <v>4316807.24</v>
      </c>
      <c r="L45" s="42">
        <v>7700693.2000000002</v>
      </c>
      <c r="M45" s="41">
        <v>14558181.619999999</v>
      </c>
      <c r="N45" s="41">
        <v>16604301.810000001</v>
      </c>
      <c r="O45" s="41">
        <v>19132893.649999999</v>
      </c>
      <c r="P45" s="41">
        <v>16180857</v>
      </c>
      <c r="Q45" s="41">
        <v>12899637</v>
      </c>
      <c r="R45" s="41">
        <v>9823966</v>
      </c>
      <c r="S45" s="41">
        <v>4369945</v>
      </c>
      <c r="T45" s="41">
        <v>3810397</v>
      </c>
      <c r="U45" s="205">
        <v>3436849</v>
      </c>
      <c r="V45" s="205">
        <v>3605252</v>
      </c>
      <c r="W45" s="205">
        <v>4277686</v>
      </c>
      <c r="X45" s="42">
        <v>7052401</v>
      </c>
      <c r="Y45" s="205">
        <v>13628510</v>
      </c>
      <c r="Z45" s="205">
        <v>17881717</v>
      </c>
      <c r="AA45" s="205">
        <v>19737718</v>
      </c>
      <c r="AB45" s="205">
        <v>16795627</v>
      </c>
      <c r="AC45" s="205">
        <v>11757572</v>
      </c>
      <c r="AD45" s="205">
        <v>7891535</v>
      </c>
      <c r="AE45" s="205">
        <v>4368551</v>
      </c>
      <c r="AF45" s="205">
        <v>3431628</v>
      </c>
      <c r="AG45" s="205">
        <v>3204201</v>
      </c>
      <c r="AH45" s="205">
        <v>3347274</v>
      </c>
      <c r="AI45" s="205">
        <v>3894803</v>
      </c>
      <c r="AJ45" s="42">
        <v>6388822</v>
      </c>
      <c r="AK45" s="298">
        <v>16325639</v>
      </c>
      <c r="AL45" s="298">
        <v>19394551</v>
      </c>
      <c r="AM45" s="298">
        <v>23219945</v>
      </c>
      <c r="AN45" s="298">
        <v>20565774</v>
      </c>
      <c r="AO45" s="298">
        <v>15037107</v>
      </c>
      <c r="AP45" s="298">
        <v>9964660</v>
      </c>
      <c r="AQ45" s="64">
        <v>5755473</v>
      </c>
      <c r="AR45" s="298">
        <v>4701358</v>
      </c>
      <c r="AS45" s="298">
        <v>4511495</v>
      </c>
      <c r="AT45" s="298">
        <v>4103495</v>
      </c>
      <c r="AU45" s="298">
        <v>5965347</v>
      </c>
      <c r="AV45" s="315">
        <v>11162075</v>
      </c>
      <c r="AW45" s="43">
        <f t="shared" ref="AW45:BF49" si="100">O45-C45</f>
        <v>-2747891.91</v>
      </c>
      <c r="AX45" s="44">
        <f t="shared" si="100"/>
        <v>-5383781.9200000018</v>
      </c>
      <c r="AY45" s="44">
        <f t="shared" si="100"/>
        <v>-425788.55000000075</v>
      </c>
      <c r="AZ45" s="44">
        <f t="shared" si="100"/>
        <v>2005408.25</v>
      </c>
      <c r="BA45" s="44">
        <f t="shared" si="100"/>
        <v>-1598731.6600000001</v>
      </c>
      <c r="BB45" s="44">
        <f t="shared" si="100"/>
        <v>-2596.5200000000186</v>
      </c>
      <c r="BC45" s="44">
        <f t="shared" si="100"/>
        <v>-368169.20999999996</v>
      </c>
      <c r="BD45" s="44">
        <f t="shared" si="100"/>
        <v>344111.99000000022</v>
      </c>
      <c r="BE45" s="44">
        <f t="shared" si="100"/>
        <v>-39121.240000000224</v>
      </c>
      <c r="BF45" s="44">
        <f t="shared" si="100"/>
        <v>-648292.20000000019</v>
      </c>
      <c r="BG45" s="44">
        <f t="shared" ref="BG45:BP49" si="101">Y45-M45</f>
        <v>-929671.61999999918</v>
      </c>
      <c r="BH45" s="44">
        <f t="shared" si="101"/>
        <v>1277415.1899999995</v>
      </c>
      <c r="BI45" s="44">
        <f t="shared" si="101"/>
        <v>604824.35000000149</v>
      </c>
      <c r="BJ45" s="44">
        <f t="shared" si="101"/>
        <v>614770</v>
      </c>
      <c r="BK45" s="44">
        <f t="shared" si="101"/>
        <v>-1142065</v>
      </c>
      <c r="BL45" s="248">
        <f t="shared" si="101"/>
        <v>-1932431</v>
      </c>
      <c r="BM45" s="248">
        <f t="shared" si="101"/>
        <v>-1394</v>
      </c>
      <c r="BN45" s="248">
        <f t="shared" si="101"/>
        <v>-378769</v>
      </c>
      <c r="BO45" s="248">
        <f t="shared" si="101"/>
        <v>-232648</v>
      </c>
      <c r="BP45" s="248">
        <f t="shared" si="101"/>
        <v>-257978</v>
      </c>
      <c r="BQ45" s="248">
        <f t="shared" ref="BQ45:CD49" si="102">AI45-W45</f>
        <v>-382883</v>
      </c>
      <c r="BR45" s="274">
        <f t="shared" si="102"/>
        <v>-663579</v>
      </c>
      <c r="BS45" s="274">
        <f t="shared" si="102"/>
        <v>2697129</v>
      </c>
      <c r="BT45" s="274">
        <f t="shared" si="102"/>
        <v>1512834</v>
      </c>
      <c r="BU45" s="274">
        <f t="shared" si="102"/>
        <v>3482227</v>
      </c>
      <c r="BV45" s="274">
        <f t="shared" si="102"/>
        <v>3770147</v>
      </c>
      <c r="BW45" s="274">
        <f t="shared" si="102"/>
        <v>3279535</v>
      </c>
      <c r="BX45" s="274">
        <f t="shared" si="102"/>
        <v>2073125</v>
      </c>
      <c r="BY45" s="274">
        <f t="shared" si="102"/>
        <v>1386922</v>
      </c>
      <c r="BZ45" s="274">
        <f t="shared" si="102"/>
        <v>1269730</v>
      </c>
      <c r="CA45" s="274">
        <f t="shared" si="102"/>
        <v>1307294</v>
      </c>
      <c r="CB45" s="274">
        <f t="shared" si="102"/>
        <v>756221</v>
      </c>
      <c r="CC45" s="274">
        <f t="shared" si="102"/>
        <v>2070544</v>
      </c>
      <c r="CD45" s="274">
        <f t="shared" si="102"/>
        <v>4773253</v>
      </c>
      <c r="CE45" s="351"/>
      <c r="CF45" s="64">
        <f>IF(ISERROR(GETPIVOTDATA("VALUE",'CRS WK pvt'!$I$2,"DT_FILE",CF$8,"CD_CO",CF$6,"TRIM_CAT",TRIM(B45),"TRIM_LINE",A44))=TRUE,0,GETPIVOTDATA("VALUE",'CRS WK pvt'!$I$2,"DT_FILE",CF$8,"CD_CO",CF$6,"TRIM_CAT",TRIM(B45),"TRIM_LINE",A44))</f>
        <v>11162075</v>
      </c>
    </row>
    <row r="46" spans="1:84" s="38" customFormat="1" x14ac:dyDescent="0.3">
      <c r="A46" s="147"/>
      <c r="B46" s="39" t="s">
        <v>38</v>
      </c>
      <c r="C46" s="40">
        <v>4491391.99</v>
      </c>
      <c r="D46" s="41">
        <v>4298508.8</v>
      </c>
      <c r="E46" s="41">
        <v>3141380.23</v>
      </c>
      <c r="F46" s="41">
        <v>1917490.28</v>
      </c>
      <c r="G46" s="41">
        <v>1468315.69</v>
      </c>
      <c r="H46" s="41">
        <v>861465.08</v>
      </c>
      <c r="I46" s="41">
        <v>929584.72</v>
      </c>
      <c r="J46" s="41">
        <v>863301.75</v>
      </c>
      <c r="K46" s="41">
        <v>983969.87</v>
      </c>
      <c r="L46" s="42">
        <v>1659769.95</v>
      </c>
      <c r="M46" s="41">
        <v>3209532.33</v>
      </c>
      <c r="N46" s="41">
        <v>3331614.84</v>
      </c>
      <c r="O46" s="41">
        <v>3593724.08</v>
      </c>
      <c r="P46" s="41">
        <v>3147227</v>
      </c>
      <c r="Q46" s="41">
        <v>2528558</v>
      </c>
      <c r="R46" s="41">
        <v>1874818</v>
      </c>
      <c r="S46" s="41">
        <v>1009349</v>
      </c>
      <c r="T46" s="41">
        <v>811523</v>
      </c>
      <c r="U46" s="205">
        <v>778871</v>
      </c>
      <c r="V46" s="205">
        <v>817560</v>
      </c>
      <c r="W46" s="205">
        <v>985934</v>
      </c>
      <c r="X46" s="42">
        <v>1607822</v>
      </c>
      <c r="Y46" s="205">
        <v>2886686</v>
      </c>
      <c r="Z46" s="205">
        <v>4210137</v>
      </c>
      <c r="AA46" s="205">
        <v>4694079</v>
      </c>
      <c r="AB46" s="205">
        <v>3974764</v>
      </c>
      <c r="AC46" s="205">
        <v>3052446</v>
      </c>
      <c r="AD46" s="205">
        <v>2303479</v>
      </c>
      <c r="AE46" s="205">
        <v>1393477</v>
      </c>
      <c r="AF46" s="205">
        <v>1178549</v>
      </c>
      <c r="AG46" s="205">
        <v>942142</v>
      </c>
      <c r="AH46" s="205">
        <v>939942</v>
      </c>
      <c r="AI46" s="205">
        <v>1090237</v>
      </c>
      <c r="AJ46" s="42">
        <v>1832985</v>
      </c>
      <c r="AK46" s="298">
        <v>3909243</v>
      </c>
      <c r="AL46" s="298">
        <v>4754061</v>
      </c>
      <c r="AM46" s="298">
        <v>5973857</v>
      </c>
      <c r="AN46" s="298">
        <v>5253857</v>
      </c>
      <c r="AO46" s="298">
        <v>4065211</v>
      </c>
      <c r="AP46" s="298">
        <v>3033423</v>
      </c>
      <c r="AQ46" s="64">
        <v>1835725</v>
      </c>
      <c r="AR46" s="298">
        <v>1649673</v>
      </c>
      <c r="AS46" s="298">
        <v>1573470</v>
      </c>
      <c r="AT46" s="298">
        <v>1209236</v>
      </c>
      <c r="AU46" s="298">
        <v>1819297</v>
      </c>
      <c r="AV46" s="315">
        <v>3226717</v>
      </c>
      <c r="AW46" s="43">
        <f t="shared" si="100"/>
        <v>-897667.91000000015</v>
      </c>
      <c r="AX46" s="44">
        <f t="shared" si="100"/>
        <v>-1151281.7999999998</v>
      </c>
      <c r="AY46" s="44">
        <f t="shared" si="100"/>
        <v>-612822.23</v>
      </c>
      <c r="AZ46" s="44">
        <f t="shared" si="100"/>
        <v>-42672.280000000028</v>
      </c>
      <c r="BA46" s="44">
        <f t="shared" si="100"/>
        <v>-458966.68999999994</v>
      </c>
      <c r="BB46" s="44">
        <f t="shared" si="100"/>
        <v>-49942.079999999958</v>
      </c>
      <c r="BC46" s="44">
        <f t="shared" si="100"/>
        <v>-150713.71999999997</v>
      </c>
      <c r="BD46" s="44">
        <f t="shared" si="100"/>
        <v>-45741.75</v>
      </c>
      <c r="BE46" s="44">
        <f t="shared" si="100"/>
        <v>1964.1300000000047</v>
      </c>
      <c r="BF46" s="44">
        <f t="shared" si="100"/>
        <v>-51947.949999999953</v>
      </c>
      <c r="BG46" s="44">
        <f t="shared" si="101"/>
        <v>-322846.33000000007</v>
      </c>
      <c r="BH46" s="44">
        <f t="shared" si="101"/>
        <v>878522.16000000015</v>
      </c>
      <c r="BI46" s="44">
        <f t="shared" si="101"/>
        <v>1100354.92</v>
      </c>
      <c r="BJ46" s="44">
        <f t="shared" si="101"/>
        <v>827537</v>
      </c>
      <c r="BK46" s="44">
        <f t="shared" si="101"/>
        <v>523888</v>
      </c>
      <c r="BL46" s="248">
        <f t="shared" si="101"/>
        <v>428661</v>
      </c>
      <c r="BM46" s="248">
        <f t="shared" si="101"/>
        <v>384128</v>
      </c>
      <c r="BN46" s="248">
        <f t="shared" si="101"/>
        <v>367026</v>
      </c>
      <c r="BO46" s="248">
        <f t="shared" si="101"/>
        <v>163271</v>
      </c>
      <c r="BP46" s="248">
        <f t="shared" si="101"/>
        <v>122382</v>
      </c>
      <c r="BQ46" s="248">
        <f t="shared" si="102"/>
        <v>104303</v>
      </c>
      <c r="BR46" s="274">
        <f t="shared" si="102"/>
        <v>225163</v>
      </c>
      <c r="BS46" s="274">
        <f t="shared" si="102"/>
        <v>1022557</v>
      </c>
      <c r="BT46" s="274">
        <f t="shared" si="102"/>
        <v>543924</v>
      </c>
      <c r="BU46" s="274">
        <f t="shared" si="102"/>
        <v>1279778</v>
      </c>
      <c r="BV46" s="274">
        <f t="shared" si="102"/>
        <v>1279093</v>
      </c>
      <c r="BW46" s="274">
        <f t="shared" si="102"/>
        <v>1012765</v>
      </c>
      <c r="BX46" s="274">
        <f t="shared" si="102"/>
        <v>729944</v>
      </c>
      <c r="BY46" s="274">
        <f t="shared" si="102"/>
        <v>442248</v>
      </c>
      <c r="BZ46" s="274">
        <f t="shared" si="102"/>
        <v>471124</v>
      </c>
      <c r="CA46" s="274">
        <f t="shared" si="102"/>
        <v>631328</v>
      </c>
      <c r="CB46" s="274">
        <f t="shared" si="102"/>
        <v>269294</v>
      </c>
      <c r="CC46" s="274">
        <f t="shared" si="102"/>
        <v>729060</v>
      </c>
      <c r="CD46" s="274">
        <f t="shared" si="102"/>
        <v>1393732</v>
      </c>
      <c r="CE46" s="351"/>
      <c r="CF46" s="64">
        <f>IF(ISERROR(GETPIVOTDATA("VALUE",'CRS WK pvt'!$I$2,"DT_FILE",CF$8,"CD_CO",CF$6,"TRIM_CAT",TRIM(B46),"TRIM_LINE",A44))=TRUE,0,GETPIVOTDATA("VALUE",'CRS WK pvt'!$I$2,"DT_FILE",CF$8,"CD_CO",CF$6,"TRIM_CAT",TRIM(B46),"TRIM_LINE",A44))</f>
        <v>3226717</v>
      </c>
    </row>
    <row r="47" spans="1:84" s="38" customFormat="1" x14ac:dyDescent="0.3">
      <c r="A47" s="147"/>
      <c r="B47" s="39" t="s">
        <v>39</v>
      </c>
      <c r="C47" s="40">
        <v>2336339.2799999998</v>
      </c>
      <c r="D47" s="41">
        <v>2446494.38</v>
      </c>
      <c r="E47" s="41">
        <v>1287534.8600000001</v>
      </c>
      <c r="F47" s="41">
        <v>779127.49</v>
      </c>
      <c r="G47" s="41">
        <v>710322.3</v>
      </c>
      <c r="H47" s="41">
        <v>415111.92</v>
      </c>
      <c r="I47" s="41">
        <v>427610.49</v>
      </c>
      <c r="J47" s="41">
        <v>396160.78</v>
      </c>
      <c r="K47" s="41">
        <v>536887.91</v>
      </c>
      <c r="L47" s="42">
        <v>1034099.58</v>
      </c>
      <c r="M47" s="41">
        <v>1559846.08</v>
      </c>
      <c r="N47" s="41">
        <v>1876506.06</v>
      </c>
      <c r="O47" s="41">
        <v>2167851.34</v>
      </c>
      <c r="P47" s="41">
        <v>2355049</v>
      </c>
      <c r="Q47" s="41">
        <v>1540956</v>
      </c>
      <c r="R47" s="41">
        <v>998526</v>
      </c>
      <c r="S47" s="41">
        <v>478550</v>
      </c>
      <c r="T47" s="41">
        <v>429979</v>
      </c>
      <c r="U47" s="205">
        <v>376556</v>
      </c>
      <c r="V47" s="205">
        <v>430402</v>
      </c>
      <c r="W47" s="205">
        <v>539872</v>
      </c>
      <c r="X47" s="42">
        <v>860445</v>
      </c>
      <c r="Y47" s="205">
        <v>1723212</v>
      </c>
      <c r="Z47" s="205">
        <v>2087897</v>
      </c>
      <c r="AA47" s="205">
        <v>2026956</v>
      </c>
      <c r="AB47" s="205">
        <v>1704667</v>
      </c>
      <c r="AC47" s="205">
        <v>1093810</v>
      </c>
      <c r="AD47" s="205">
        <v>821407</v>
      </c>
      <c r="AE47" s="205">
        <v>500024</v>
      </c>
      <c r="AF47" s="205">
        <v>389956</v>
      </c>
      <c r="AG47" s="205">
        <v>378167</v>
      </c>
      <c r="AH47" s="205">
        <v>516132</v>
      </c>
      <c r="AI47" s="205">
        <v>628032</v>
      </c>
      <c r="AJ47" s="42">
        <v>1102641</v>
      </c>
      <c r="AK47" s="298">
        <v>3103568</v>
      </c>
      <c r="AL47" s="298">
        <v>3097534</v>
      </c>
      <c r="AM47" s="298">
        <v>3093386</v>
      </c>
      <c r="AN47" s="298">
        <v>2398230</v>
      </c>
      <c r="AO47" s="298">
        <v>1622686</v>
      </c>
      <c r="AP47" s="298">
        <v>1206498</v>
      </c>
      <c r="AQ47" s="64">
        <v>710565</v>
      </c>
      <c r="AR47" s="298">
        <v>622036</v>
      </c>
      <c r="AS47" s="298">
        <v>596531</v>
      </c>
      <c r="AT47" s="298">
        <v>540524</v>
      </c>
      <c r="AU47" s="298">
        <v>818468</v>
      </c>
      <c r="AV47" s="315">
        <v>1401921</v>
      </c>
      <c r="AW47" s="43">
        <f t="shared" si="100"/>
        <v>-168487.93999999994</v>
      </c>
      <c r="AX47" s="44">
        <f t="shared" si="100"/>
        <v>-91445.379999999888</v>
      </c>
      <c r="AY47" s="44">
        <f t="shared" si="100"/>
        <v>253421.1399999999</v>
      </c>
      <c r="AZ47" s="44">
        <f t="shared" si="100"/>
        <v>219398.51</v>
      </c>
      <c r="BA47" s="44">
        <f t="shared" si="100"/>
        <v>-231772.30000000005</v>
      </c>
      <c r="BB47" s="44">
        <f t="shared" si="100"/>
        <v>14867.080000000016</v>
      </c>
      <c r="BC47" s="44">
        <f t="shared" si="100"/>
        <v>-51054.489999999991</v>
      </c>
      <c r="BD47" s="44">
        <f t="shared" si="100"/>
        <v>34241.219999999972</v>
      </c>
      <c r="BE47" s="44">
        <f t="shared" si="100"/>
        <v>2984.0899999999674</v>
      </c>
      <c r="BF47" s="44">
        <f t="shared" si="100"/>
        <v>-173654.57999999996</v>
      </c>
      <c r="BG47" s="44">
        <f t="shared" si="101"/>
        <v>163365.91999999993</v>
      </c>
      <c r="BH47" s="44">
        <f t="shared" si="101"/>
        <v>211390.93999999994</v>
      </c>
      <c r="BI47" s="44">
        <f t="shared" si="101"/>
        <v>-140895.33999999985</v>
      </c>
      <c r="BJ47" s="44">
        <f t="shared" si="101"/>
        <v>-650382</v>
      </c>
      <c r="BK47" s="44">
        <f t="shared" si="101"/>
        <v>-447146</v>
      </c>
      <c r="BL47" s="248">
        <f t="shared" si="101"/>
        <v>-177119</v>
      </c>
      <c r="BM47" s="248">
        <f t="shared" si="101"/>
        <v>21474</v>
      </c>
      <c r="BN47" s="248">
        <f t="shared" si="101"/>
        <v>-40023</v>
      </c>
      <c r="BO47" s="248">
        <f t="shared" si="101"/>
        <v>1611</v>
      </c>
      <c r="BP47" s="248">
        <f t="shared" si="101"/>
        <v>85730</v>
      </c>
      <c r="BQ47" s="248">
        <f t="shared" si="102"/>
        <v>88160</v>
      </c>
      <c r="BR47" s="274">
        <f t="shared" si="102"/>
        <v>242196</v>
      </c>
      <c r="BS47" s="274">
        <f t="shared" si="102"/>
        <v>1380356</v>
      </c>
      <c r="BT47" s="274">
        <f t="shared" si="102"/>
        <v>1009637</v>
      </c>
      <c r="BU47" s="274">
        <f t="shared" si="102"/>
        <v>1066430</v>
      </c>
      <c r="BV47" s="274">
        <f t="shared" si="102"/>
        <v>693563</v>
      </c>
      <c r="BW47" s="274">
        <f t="shared" si="102"/>
        <v>528876</v>
      </c>
      <c r="BX47" s="274">
        <f t="shared" si="102"/>
        <v>385091</v>
      </c>
      <c r="BY47" s="274">
        <f t="shared" si="102"/>
        <v>210541</v>
      </c>
      <c r="BZ47" s="274">
        <f t="shared" si="102"/>
        <v>232080</v>
      </c>
      <c r="CA47" s="274">
        <f t="shared" si="102"/>
        <v>218364</v>
      </c>
      <c r="CB47" s="274">
        <f t="shared" si="102"/>
        <v>24392</v>
      </c>
      <c r="CC47" s="274">
        <f t="shared" si="102"/>
        <v>190436</v>
      </c>
      <c r="CD47" s="274">
        <f t="shared" si="102"/>
        <v>299280</v>
      </c>
      <c r="CE47" s="351"/>
      <c r="CF47" s="64">
        <f>IF(ISERROR(GETPIVOTDATA("VALUE",'CRS WK pvt'!$I$2,"DT_FILE",CF$8,"CD_CO",CF$6,"TRIM_CAT",TRIM(B47),"TRIM_LINE",A44))=TRUE,0,GETPIVOTDATA("VALUE",'CRS WK pvt'!$I$2,"DT_FILE",CF$8,"CD_CO",CF$6,"TRIM_CAT",TRIM(B47),"TRIM_LINE",A44))</f>
        <v>1401921</v>
      </c>
    </row>
    <row r="48" spans="1:84" s="38" customFormat="1" x14ac:dyDescent="0.3">
      <c r="A48" s="147"/>
      <c r="B48" s="39" t="s">
        <v>40</v>
      </c>
      <c r="C48" s="40">
        <v>1947579.23</v>
      </c>
      <c r="D48" s="41">
        <v>2115093.58</v>
      </c>
      <c r="E48" s="41">
        <v>1229343.4099999999</v>
      </c>
      <c r="F48" s="41">
        <v>825844.8</v>
      </c>
      <c r="G48" s="41">
        <v>616999.97</v>
      </c>
      <c r="H48" s="41">
        <v>444948.19</v>
      </c>
      <c r="I48" s="41">
        <v>393141</v>
      </c>
      <c r="J48" s="41">
        <v>413995.77</v>
      </c>
      <c r="K48" s="41">
        <v>494423.45</v>
      </c>
      <c r="L48" s="42">
        <v>959116.24</v>
      </c>
      <c r="M48" s="41">
        <v>1179561.3700000001</v>
      </c>
      <c r="N48" s="41">
        <v>1624155.59</v>
      </c>
      <c r="O48" s="41">
        <v>1663678.17</v>
      </c>
      <c r="P48" s="41">
        <v>2144153</v>
      </c>
      <c r="Q48" s="41">
        <v>1479888</v>
      </c>
      <c r="R48" s="41">
        <v>1000304</v>
      </c>
      <c r="S48" s="41">
        <v>461465</v>
      </c>
      <c r="T48" s="41">
        <v>380363</v>
      </c>
      <c r="U48" s="205">
        <v>344795</v>
      </c>
      <c r="V48" s="205">
        <v>413371</v>
      </c>
      <c r="W48" s="205">
        <v>518519</v>
      </c>
      <c r="X48" s="42">
        <v>869642</v>
      </c>
      <c r="Y48" s="205">
        <v>1776643</v>
      </c>
      <c r="Z48" s="205">
        <v>2239692</v>
      </c>
      <c r="AA48" s="205">
        <v>1754886</v>
      </c>
      <c r="AB48" s="205">
        <v>1649044</v>
      </c>
      <c r="AC48" s="205">
        <v>1108370</v>
      </c>
      <c r="AD48" s="205">
        <v>898642</v>
      </c>
      <c r="AE48" s="205">
        <v>470078</v>
      </c>
      <c r="AF48" s="205">
        <v>408076</v>
      </c>
      <c r="AG48" s="205">
        <v>369969</v>
      </c>
      <c r="AH48" s="205">
        <v>488502</v>
      </c>
      <c r="AI48" s="205">
        <v>753184</v>
      </c>
      <c r="AJ48" s="42">
        <v>1245546</v>
      </c>
      <c r="AK48" s="298">
        <v>3640707</v>
      </c>
      <c r="AL48" s="298">
        <v>3198545</v>
      </c>
      <c r="AM48" s="298">
        <v>3195047</v>
      </c>
      <c r="AN48" s="298">
        <v>2227807</v>
      </c>
      <c r="AO48" s="298">
        <v>1780242</v>
      </c>
      <c r="AP48" s="298">
        <v>1339976</v>
      </c>
      <c r="AQ48" s="64">
        <v>715968</v>
      </c>
      <c r="AR48" s="298">
        <v>561942</v>
      </c>
      <c r="AS48" s="298">
        <v>591087</v>
      </c>
      <c r="AT48" s="298">
        <v>579521</v>
      </c>
      <c r="AU48" s="298">
        <v>865961</v>
      </c>
      <c r="AV48" s="315">
        <v>1546621</v>
      </c>
      <c r="AW48" s="43">
        <f t="shared" si="100"/>
        <v>-283901.06000000006</v>
      </c>
      <c r="AX48" s="44">
        <f t="shared" si="100"/>
        <v>29059.419999999925</v>
      </c>
      <c r="AY48" s="44">
        <f t="shared" si="100"/>
        <v>250544.59000000008</v>
      </c>
      <c r="AZ48" s="44">
        <f t="shared" si="100"/>
        <v>174459.19999999995</v>
      </c>
      <c r="BA48" s="44">
        <f t="shared" si="100"/>
        <v>-155534.96999999997</v>
      </c>
      <c r="BB48" s="44">
        <f t="shared" si="100"/>
        <v>-64585.19</v>
      </c>
      <c r="BC48" s="44">
        <f t="shared" si="100"/>
        <v>-48346</v>
      </c>
      <c r="BD48" s="44">
        <f t="shared" si="100"/>
        <v>-624.77000000001863</v>
      </c>
      <c r="BE48" s="44">
        <f t="shared" si="100"/>
        <v>24095.549999999988</v>
      </c>
      <c r="BF48" s="44">
        <f t="shared" si="100"/>
        <v>-89474.239999999991</v>
      </c>
      <c r="BG48" s="44">
        <f t="shared" si="101"/>
        <v>597081.62999999989</v>
      </c>
      <c r="BH48" s="44">
        <f t="shared" si="101"/>
        <v>615536.40999999992</v>
      </c>
      <c r="BI48" s="44">
        <f t="shared" si="101"/>
        <v>91207.830000000075</v>
      </c>
      <c r="BJ48" s="44">
        <f t="shared" si="101"/>
        <v>-495109</v>
      </c>
      <c r="BK48" s="44">
        <f t="shared" si="101"/>
        <v>-371518</v>
      </c>
      <c r="BL48" s="248">
        <f t="shared" si="101"/>
        <v>-101662</v>
      </c>
      <c r="BM48" s="248">
        <f t="shared" si="101"/>
        <v>8613</v>
      </c>
      <c r="BN48" s="248">
        <f t="shared" si="101"/>
        <v>27713</v>
      </c>
      <c r="BO48" s="248">
        <f t="shared" si="101"/>
        <v>25174</v>
      </c>
      <c r="BP48" s="248">
        <f t="shared" si="101"/>
        <v>75131</v>
      </c>
      <c r="BQ48" s="248">
        <f t="shared" si="102"/>
        <v>234665</v>
      </c>
      <c r="BR48" s="274">
        <f t="shared" si="102"/>
        <v>375904</v>
      </c>
      <c r="BS48" s="274">
        <f t="shared" si="102"/>
        <v>1864064</v>
      </c>
      <c r="BT48" s="274">
        <f t="shared" si="102"/>
        <v>958853</v>
      </c>
      <c r="BU48" s="274">
        <f t="shared" si="102"/>
        <v>1440161</v>
      </c>
      <c r="BV48" s="274">
        <f t="shared" si="102"/>
        <v>578763</v>
      </c>
      <c r="BW48" s="274">
        <f t="shared" si="102"/>
        <v>671872</v>
      </c>
      <c r="BX48" s="274">
        <f t="shared" si="102"/>
        <v>441334</v>
      </c>
      <c r="BY48" s="274">
        <f t="shared" si="102"/>
        <v>245890</v>
      </c>
      <c r="BZ48" s="274">
        <f t="shared" si="102"/>
        <v>153866</v>
      </c>
      <c r="CA48" s="274">
        <f t="shared" si="102"/>
        <v>221118</v>
      </c>
      <c r="CB48" s="274">
        <f t="shared" si="102"/>
        <v>91019</v>
      </c>
      <c r="CC48" s="274">
        <f t="shared" si="102"/>
        <v>112777</v>
      </c>
      <c r="CD48" s="274">
        <f t="shared" si="102"/>
        <v>301075</v>
      </c>
      <c r="CE48" s="351"/>
      <c r="CF48" s="64">
        <f>IF(ISERROR(GETPIVOTDATA("VALUE",'CRS WK pvt'!$I$2,"DT_FILE",CF$8,"CD_CO",CF$6,"TRIM_CAT",TRIM(B48),"TRIM_LINE",A44))=TRUE,0,GETPIVOTDATA("VALUE",'CRS WK pvt'!$I$2,"DT_FILE",CF$8,"CD_CO",CF$6,"TRIM_CAT",TRIM(B48),"TRIM_LINE",A44))</f>
        <v>1546621</v>
      </c>
    </row>
    <row r="49" spans="1:84" s="38" customFormat="1" x14ac:dyDescent="0.3">
      <c r="A49" s="147"/>
      <c r="B49" s="39" t="s">
        <v>41</v>
      </c>
      <c r="C49" s="40">
        <v>6905434.9299999997</v>
      </c>
      <c r="D49" s="41">
        <v>6360126.8399999999</v>
      </c>
      <c r="E49" s="41">
        <v>5707216.2300000004</v>
      </c>
      <c r="F49" s="41">
        <v>3589170.27</v>
      </c>
      <c r="G49" s="41">
        <v>2661173.94</v>
      </c>
      <c r="H49" s="41">
        <v>1156973.23</v>
      </c>
      <c r="I49" s="41">
        <v>1429309.61</v>
      </c>
      <c r="J49" s="41">
        <v>1774812.39</v>
      </c>
      <c r="K49" s="41">
        <v>2017211.24</v>
      </c>
      <c r="L49" s="42">
        <v>3589679.31</v>
      </c>
      <c r="M49" s="41">
        <v>3976642.21</v>
      </c>
      <c r="N49" s="41">
        <v>6828277.2599999998</v>
      </c>
      <c r="O49" s="41">
        <v>6704220.3200000003</v>
      </c>
      <c r="P49" s="41">
        <v>8848994</v>
      </c>
      <c r="Q49" s="41">
        <v>6079410</v>
      </c>
      <c r="R49" s="41">
        <v>4951764</v>
      </c>
      <c r="S49" s="41">
        <v>2200292</v>
      </c>
      <c r="T49" s="41">
        <v>2282446</v>
      </c>
      <c r="U49" s="205">
        <v>1771767</v>
      </c>
      <c r="V49" s="205">
        <v>1511523</v>
      </c>
      <c r="W49" s="205">
        <v>2219866</v>
      </c>
      <c r="X49" s="42">
        <v>2893262</v>
      </c>
      <c r="Y49" s="205">
        <v>6555411</v>
      </c>
      <c r="Z49" s="205">
        <v>7489810</v>
      </c>
      <c r="AA49" s="205">
        <v>6462018</v>
      </c>
      <c r="AB49" s="205">
        <v>4961631</v>
      </c>
      <c r="AC49" s="205">
        <v>4302002</v>
      </c>
      <c r="AD49" s="205">
        <v>4021975</v>
      </c>
      <c r="AE49" s="205">
        <v>2195206</v>
      </c>
      <c r="AF49" s="205">
        <v>1520669</v>
      </c>
      <c r="AG49" s="205">
        <v>1271463</v>
      </c>
      <c r="AH49" s="205">
        <v>2057630</v>
      </c>
      <c r="AI49" s="205">
        <v>2627928</v>
      </c>
      <c r="AJ49" s="42">
        <v>4881524</v>
      </c>
      <c r="AK49" s="298">
        <v>13222289</v>
      </c>
      <c r="AL49" s="298">
        <v>11798025</v>
      </c>
      <c r="AM49" s="298">
        <v>10259032</v>
      </c>
      <c r="AN49" s="298">
        <v>8740266</v>
      </c>
      <c r="AO49" s="298">
        <v>6733465</v>
      </c>
      <c r="AP49" s="298">
        <v>5971092</v>
      </c>
      <c r="AQ49" s="64">
        <v>3011167</v>
      </c>
      <c r="AR49" s="298">
        <v>2581516</v>
      </c>
      <c r="AS49" s="298">
        <v>2832845</v>
      </c>
      <c r="AT49" s="298">
        <v>2098952</v>
      </c>
      <c r="AU49" s="298">
        <v>3859994</v>
      </c>
      <c r="AV49" s="315">
        <v>7547974</v>
      </c>
      <c r="AW49" s="43">
        <f t="shared" si="100"/>
        <v>-201214.6099999994</v>
      </c>
      <c r="AX49" s="44">
        <f t="shared" si="100"/>
        <v>2488867.16</v>
      </c>
      <c r="AY49" s="44">
        <f t="shared" si="100"/>
        <v>372193.76999999955</v>
      </c>
      <c r="AZ49" s="44">
        <f t="shared" si="100"/>
        <v>1362593.73</v>
      </c>
      <c r="BA49" s="44">
        <f t="shared" si="100"/>
        <v>-460881.93999999994</v>
      </c>
      <c r="BB49" s="44">
        <f t="shared" si="100"/>
        <v>1125472.77</v>
      </c>
      <c r="BC49" s="44">
        <f t="shared" si="100"/>
        <v>342457.3899999999</v>
      </c>
      <c r="BD49" s="44">
        <f t="shared" si="100"/>
        <v>-263289.3899999999</v>
      </c>
      <c r="BE49" s="44">
        <f t="shared" si="100"/>
        <v>202654.76</v>
      </c>
      <c r="BF49" s="44">
        <f t="shared" si="100"/>
        <v>-696417.31</v>
      </c>
      <c r="BG49" s="44">
        <f t="shared" si="101"/>
        <v>2578768.79</v>
      </c>
      <c r="BH49" s="44">
        <f t="shared" si="101"/>
        <v>661532.74000000022</v>
      </c>
      <c r="BI49" s="44">
        <f t="shared" si="101"/>
        <v>-242202.3200000003</v>
      </c>
      <c r="BJ49" s="44">
        <f t="shared" si="101"/>
        <v>-3887363</v>
      </c>
      <c r="BK49" s="44">
        <f t="shared" si="101"/>
        <v>-1777408</v>
      </c>
      <c r="BL49" s="248">
        <f t="shared" si="101"/>
        <v>-929789</v>
      </c>
      <c r="BM49" s="248">
        <f t="shared" si="101"/>
        <v>-5086</v>
      </c>
      <c r="BN49" s="248">
        <f t="shared" si="101"/>
        <v>-761777</v>
      </c>
      <c r="BO49" s="248">
        <f t="shared" si="101"/>
        <v>-500304</v>
      </c>
      <c r="BP49" s="248">
        <f t="shared" si="101"/>
        <v>546107</v>
      </c>
      <c r="BQ49" s="248">
        <f t="shared" si="102"/>
        <v>408062</v>
      </c>
      <c r="BR49" s="274">
        <f t="shared" si="102"/>
        <v>1988262</v>
      </c>
      <c r="BS49" s="274">
        <f t="shared" si="102"/>
        <v>6666878</v>
      </c>
      <c r="BT49" s="274">
        <f t="shared" si="102"/>
        <v>4308215</v>
      </c>
      <c r="BU49" s="274">
        <f t="shared" si="102"/>
        <v>3797014</v>
      </c>
      <c r="BV49" s="274">
        <f t="shared" si="102"/>
        <v>3778635</v>
      </c>
      <c r="BW49" s="274">
        <f t="shared" si="102"/>
        <v>2431463</v>
      </c>
      <c r="BX49" s="274">
        <f t="shared" si="102"/>
        <v>1949117</v>
      </c>
      <c r="BY49" s="274">
        <f t="shared" si="102"/>
        <v>815961</v>
      </c>
      <c r="BZ49" s="274">
        <f t="shared" si="102"/>
        <v>1060847</v>
      </c>
      <c r="CA49" s="274">
        <f t="shared" si="102"/>
        <v>1561382</v>
      </c>
      <c r="CB49" s="274">
        <f t="shared" si="102"/>
        <v>41322</v>
      </c>
      <c r="CC49" s="274">
        <f t="shared" si="102"/>
        <v>1232066</v>
      </c>
      <c r="CD49" s="274">
        <f t="shared" si="102"/>
        <v>2666450</v>
      </c>
      <c r="CE49" s="351"/>
      <c r="CF49" s="64">
        <f>IF(ISERROR(GETPIVOTDATA("VALUE",'CRS WK pvt'!$I$2,"DT_FILE",CF$8,"CD_CO",CF$6,"TRIM_CAT",TRIM(B49),"TRIM_LINE",A44))=TRUE,0,GETPIVOTDATA("VALUE",'CRS WK pvt'!$I$2,"DT_FILE",CF$8,"CD_CO",CF$6,"TRIM_CAT",TRIM(B49),"TRIM_LINE",A44))</f>
        <v>7547974</v>
      </c>
    </row>
    <row r="50" spans="1:84" s="131" customFormat="1" x14ac:dyDescent="0.3">
      <c r="A50" s="148"/>
      <c r="B50" s="39" t="s">
        <v>42</v>
      </c>
      <c r="C50" s="141">
        <f t="shared" ref="C50:V50" si="103">SUM(C45:C49)</f>
        <v>37561530.989999995</v>
      </c>
      <c r="D50" s="142">
        <f t="shared" si="103"/>
        <v>36784862.519999996</v>
      </c>
      <c r="E50" s="142">
        <f t="shared" si="103"/>
        <v>24690900.280000001</v>
      </c>
      <c r="F50" s="142">
        <f t="shared" si="103"/>
        <v>14930190.59</v>
      </c>
      <c r="G50" s="142">
        <f t="shared" si="103"/>
        <v>11425488.559999999</v>
      </c>
      <c r="H50" s="142">
        <f t="shared" si="103"/>
        <v>6691491.9399999995</v>
      </c>
      <c r="I50" s="142">
        <f t="shared" si="103"/>
        <v>6984664.0300000003</v>
      </c>
      <c r="J50" s="142">
        <f t="shared" si="103"/>
        <v>6709410.7000000002</v>
      </c>
      <c r="K50" s="142">
        <f t="shared" si="103"/>
        <v>8349299.7100000009</v>
      </c>
      <c r="L50" s="143">
        <f t="shared" si="103"/>
        <v>14943358.280000001</v>
      </c>
      <c r="M50" s="142">
        <f t="shared" si="103"/>
        <v>24483763.610000003</v>
      </c>
      <c r="N50" s="142">
        <f t="shared" si="103"/>
        <v>30264855.559999995</v>
      </c>
      <c r="O50" s="142">
        <f t="shared" si="103"/>
        <v>33262367.559999995</v>
      </c>
      <c r="P50" s="142">
        <f t="shared" si="103"/>
        <v>32676280</v>
      </c>
      <c r="Q50" s="142">
        <f t="shared" si="103"/>
        <v>24528449</v>
      </c>
      <c r="R50" s="142">
        <f t="shared" si="103"/>
        <v>18649378</v>
      </c>
      <c r="S50" s="142">
        <f t="shared" si="103"/>
        <v>8519601</v>
      </c>
      <c r="T50" s="142">
        <f t="shared" si="103"/>
        <v>7714708</v>
      </c>
      <c r="U50" s="142">
        <f t="shared" si="103"/>
        <v>6708838</v>
      </c>
      <c r="V50" s="142">
        <f t="shared" si="103"/>
        <v>6778108</v>
      </c>
      <c r="W50" s="142">
        <f>SUM(W45+W46+W47+W48+W49)</f>
        <v>8541877</v>
      </c>
      <c r="X50" s="143">
        <f>SUM(X45+X46+X47+X48+X49)</f>
        <v>13283572</v>
      </c>
      <c r="Y50" s="206">
        <v>26570462</v>
      </c>
      <c r="Z50" s="206">
        <v>33909253</v>
      </c>
      <c r="AA50" s="206">
        <v>34675657</v>
      </c>
      <c r="AB50" s="206">
        <v>29085733</v>
      </c>
      <c r="AC50" s="206">
        <v>21314200</v>
      </c>
      <c r="AD50" s="206">
        <v>15937038</v>
      </c>
      <c r="AE50" s="206">
        <v>8927336</v>
      </c>
      <c r="AF50" s="206">
        <v>6928878</v>
      </c>
      <c r="AG50" s="206">
        <v>6165942</v>
      </c>
      <c r="AH50" s="206">
        <v>7349480</v>
      </c>
      <c r="AI50" s="206">
        <v>8994184</v>
      </c>
      <c r="AJ50" s="143">
        <v>15451518</v>
      </c>
      <c r="AK50" s="299">
        <v>40201446</v>
      </c>
      <c r="AL50" s="299">
        <v>42242716</v>
      </c>
      <c r="AM50" s="299">
        <v>45741267</v>
      </c>
      <c r="AN50" s="299">
        <v>39185934</v>
      </c>
      <c r="AO50" s="299">
        <v>29238711</v>
      </c>
      <c r="AP50" s="299">
        <v>21515649</v>
      </c>
      <c r="AQ50" s="45">
        <v>12028898</v>
      </c>
      <c r="AR50" s="299">
        <v>10116525</v>
      </c>
      <c r="AS50" s="299">
        <v>10105428</v>
      </c>
      <c r="AT50" s="299">
        <v>8531728</v>
      </c>
      <c r="AU50" s="299">
        <v>13329067</v>
      </c>
      <c r="AV50" s="316">
        <v>24885308</v>
      </c>
      <c r="AW50" s="45">
        <f t="shared" ref="AW50:BA50" si="104">SUM(AW45:AW49)</f>
        <v>-4299163.43</v>
      </c>
      <c r="AX50" s="144">
        <f t="shared" si="104"/>
        <v>-4108582.5200000014</v>
      </c>
      <c r="AY50" s="144">
        <f t="shared" si="104"/>
        <v>-162451.28000000119</v>
      </c>
      <c r="AZ50" s="144">
        <f t="shared" si="104"/>
        <v>3719187.4099999997</v>
      </c>
      <c r="BA50" s="144">
        <f t="shared" si="104"/>
        <v>-2905887.56</v>
      </c>
      <c r="BB50" s="144">
        <f t="shared" ref="BB50:BJ50" si="105">SUM(BB45:BB49)</f>
        <v>1023216.06</v>
      </c>
      <c r="BC50" s="144">
        <f t="shared" si="105"/>
        <v>-275826.03000000003</v>
      </c>
      <c r="BD50" s="144">
        <f t="shared" si="105"/>
        <v>68697.300000000279</v>
      </c>
      <c r="BE50" s="144">
        <f t="shared" si="105"/>
        <v>192577.28999999975</v>
      </c>
      <c r="BF50" s="144">
        <f t="shared" si="105"/>
        <v>-1659786.2800000003</v>
      </c>
      <c r="BG50" s="144">
        <f t="shared" si="105"/>
        <v>2086698.3900000006</v>
      </c>
      <c r="BH50" s="144">
        <f t="shared" si="105"/>
        <v>3644397.4399999995</v>
      </c>
      <c r="BI50" s="144">
        <f t="shared" si="105"/>
        <v>1413289.4400000013</v>
      </c>
      <c r="BJ50" s="144">
        <f t="shared" si="105"/>
        <v>-3590547</v>
      </c>
      <c r="BK50" s="144">
        <f t="shared" ref="BK50:BL50" si="106">SUM(BK45:BK49)</f>
        <v>-3214249</v>
      </c>
      <c r="BL50" s="249">
        <f t="shared" si="106"/>
        <v>-2712340</v>
      </c>
      <c r="BM50" s="249">
        <f t="shared" ref="BM50:BN50" si="107">SUM(BM45:BM49)</f>
        <v>407735</v>
      </c>
      <c r="BN50" s="249">
        <f t="shared" si="107"/>
        <v>-785830</v>
      </c>
      <c r="BO50" s="249">
        <f t="shared" ref="BO50:BP50" si="108">SUM(BO45:BO49)</f>
        <v>-542896</v>
      </c>
      <c r="BP50" s="249">
        <f t="shared" si="108"/>
        <v>571372</v>
      </c>
      <c r="BQ50" s="249">
        <f t="shared" ref="BQ50:BS50" si="109">SUM(BQ45:BQ49)</f>
        <v>452307</v>
      </c>
      <c r="BR50" s="275">
        <f t="shared" si="109"/>
        <v>2167946</v>
      </c>
      <c r="BS50" s="275">
        <f t="shared" si="109"/>
        <v>13630984</v>
      </c>
      <c r="BT50" s="275">
        <f t="shared" ref="BT50" si="110">SUM(BT45:BT49)</f>
        <v>8333463</v>
      </c>
      <c r="BU50" s="275">
        <f t="shared" ref="BU50" si="111">SUM(BU45:BU49)</f>
        <v>11065610</v>
      </c>
      <c r="BV50" s="275">
        <f t="shared" ref="BV50" si="112">SUM(BV45:BV49)</f>
        <v>10100201</v>
      </c>
      <c r="BW50" s="275">
        <f t="shared" ref="BW50" si="113">SUM(BW45:BW49)</f>
        <v>7924511</v>
      </c>
      <c r="BX50" s="275">
        <f t="shared" ref="BX50" si="114">SUM(BX45:BX49)</f>
        <v>5578611</v>
      </c>
      <c r="BY50" s="275">
        <f t="shared" ref="BY50" si="115">SUM(BY45:BY49)</f>
        <v>3101562</v>
      </c>
      <c r="BZ50" s="275">
        <f t="shared" ref="BZ50" si="116">SUM(BZ45:BZ49)</f>
        <v>3187647</v>
      </c>
      <c r="CA50" s="275">
        <f t="shared" ref="CA50" si="117">SUM(CA45:CA49)</f>
        <v>3939486</v>
      </c>
      <c r="CB50" s="275">
        <f t="shared" ref="CB50:CD50" si="118">SUM(CB45:CB49)</f>
        <v>1182248</v>
      </c>
      <c r="CC50" s="275">
        <f t="shared" ref="CC50:CD50" si="119">SUM(CC45:CC49)</f>
        <v>4334883</v>
      </c>
      <c r="CD50" s="275">
        <f t="shared" si="119"/>
        <v>9433790</v>
      </c>
      <c r="CE50" s="352"/>
      <c r="CF50" s="45">
        <f>SUM(CF45:CF49)</f>
        <v>24885308</v>
      </c>
    </row>
    <row r="51" spans="1:84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76"/>
      <c r="BS51" s="276"/>
      <c r="BT51" s="276"/>
      <c r="BU51" s="276"/>
      <c r="BV51" s="276"/>
      <c r="BW51" s="276"/>
      <c r="BX51" s="276"/>
      <c r="BY51" s="276"/>
      <c r="BZ51" s="276"/>
      <c r="CA51" s="276"/>
      <c r="CB51" s="276"/>
      <c r="CC51" s="276"/>
      <c r="CD51" s="276"/>
      <c r="CE51" s="351"/>
      <c r="CF51" s="50"/>
    </row>
    <row r="52" spans="1:84" s="38" customFormat="1" x14ac:dyDescent="0.3">
      <c r="A52" s="147"/>
      <c r="B52" s="39" t="s">
        <v>37</v>
      </c>
      <c r="C52" s="40">
        <v>10930331.699999999</v>
      </c>
      <c r="D52" s="41">
        <v>13792683.279999999</v>
      </c>
      <c r="E52" s="41">
        <v>12843245.060000001</v>
      </c>
      <c r="F52" s="41">
        <v>8843459.4499999993</v>
      </c>
      <c r="G52" s="41">
        <v>5252446.6500000004</v>
      </c>
      <c r="H52" s="41">
        <v>3430545.68</v>
      </c>
      <c r="I52" s="41">
        <v>2169123.71</v>
      </c>
      <c r="J52" s="41">
        <v>2057938.14</v>
      </c>
      <c r="K52" s="41">
        <v>1986240.48</v>
      </c>
      <c r="L52" s="42">
        <v>2375897.15</v>
      </c>
      <c r="M52" s="41">
        <v>4643782.8499999996</v>
      </c>
      <c r="N52" s="41">
        <v>9221898.3399999999</v>
      </c>
      <c r="O52" s="41">
        <v>10021454.76</v>
      </c>
      <c r="P52" s="41">
        <v>12296225</v>
      </c>
      <c r="Q52" s="41">
        <v>10922407</v>
      </c>
      <c r="R52" s="41">
        <v>9366774</v>
      </c>
      <c r="S52" s="41">
        <v>6042261</v>
      </c>
      <c r="T52" s="41">
        <v>3006346</v>
      </c>
      <c r="U52" s="205">
        <v>2423252</v>
      </c>
      <c r="V52" s="205">
        <v>2293374</v>
      </c>
      <c r="W52" s="205">
        <v>2398955</v>
      </c>
      <c r="X52" s="42">
        <v>2531599</v>
      </c>
      <c r="Y52" s="205">
        <v>4633783</v>
      </c>
      <c r="Z52" s="205">
        <v>7740112</v>
      </c>
      <c r="AA52" s="205">
        <v>10192706</v>
      </c>
      <c r="AB52" s="205">
        <v>13228293</v>
      </c>
      <c r="AC52" s="205">
        <v>11251416</v>
      </c>
      <c r="AD52" s="205">
        <v>8016065</v>
      </c>
      <c r="AE52" s="205">
        <v>4476541</v>
      </c>
      <c r="AF52" s="205">
        <v>2621071</v>
      </c>
      <c r="AG52" s="205">
        <v>2033648</v>
      </c>
      <c r="AH52" s="205">
        <v>1923478</v>
      </c>
      <c r="AI52" s="205">
        <v>1932548</v>
      </c>
      <c r="AJ52" s="42">
        <v>1894120</v>
      </c>
      <c r="AK52" s="298">
        <v>3732823</v>
      </c>
      <c r="AL52" s="298">
        <v>8499275</v>
      </c>
      <c r="AM52" s="298">
        <v>10717164</v>
      </c>
      <c r="AN52" s="298">
        <v>14243292</v>
      </c>
      <c r="AO52" s="298">
        <v>12582301</v>
      </c>
      <c r="AP52" s="298">
        <v>9830566</v>
      </c>
      <c r="AQ52" s="64">
        <v>5277371</v>
      </c>
      <c r="AR52" s="298">
        <v>3206537</v>
      </c>
      <c r="AS52" s="298">
        <v>2830160</v>
      </c>
      <c r="AT52" s="298">
        <v>2244498</v>
      </c>
      <c r="AU52" s="298">
        <v>2295831</v>
      </c>
      <c r="AV52" s="315">
        <v>3640271</v>
      </c>
      <c r="AW52" s="43">
        <f t="shared" ref="AW52:BF56" si="120">O52-C52</f>
        <v>-908876.93999999948</v>
      </c>
      <c r="AX52" s="44">
        <f t="shared" si="120"/>
        <v>-1496458.2799999993</v>
      </c>
      <c r="AY52" s="44">
        <f t="shared" si="120"/>
        <v>-1920838.0600000005</v>
      </c>
      <c r="AZ52" s="44">
        <f t="shared" si="120"/>
        <v>523314.55000000075</v>
      </c>
      <c r="BA52" s="44">
        <f t="shared" si="120"/>
        <v>789814.34999999963</v>
      </c>
      <c r="BB52" s="44">
        <f t="shared" si="120"/>
        <v>-424199.68000000017</v>
      </c>
      <c r="BC52" s="44">
        <f t="shared" si="120"/>
        <v>254128.29000000004</v>
      </c>
      <c r="BD52" s="44">
        <f t="shared" si="120"/>
        <v>235435.8600000001</v>
      </c>
      <c r="BE52" s="44">
        <f t="shared" si="120"/>
        <v>412714.52</v>
      </c>
      <c r="BF52" s="44">
        <f t="shared" si="120"/>
        <v>155701.85000000009</v>
      </c>
      <c r="BG52" s="44">
        <f t="shared" ref="BG52:BP56" si="121">Y52-M52</f>
        <v>-9999.8499999996275</v>
      </c>
      <c r="BH52" s="44">
        <f t="shared" si="121"/>
        <v>-1481786.3399999999</v>
      </c>
      <c r="BI52" s="44">
        <f t="shared" si="121"/>
        <v>171251.24000000022</v>
      </c>
      <c r="BJ52" s="44">
        <f t="shared" si="121"/>
        <v>932068</v>
      </c>
      <c r="BK52" s="44">
        <f t="shared" si="121"/>
        <v>329009</v>
      </c>
      <c r="BL52" s="248">
        <f t="shared" si="121"/>
        <v>-1350709</v>
      </c>
      <c r="BM52" s="248">
        <f t="shared" si="121"/>
        <v>-1565720</v>
      </c>
      <c r="BN52" s="248">
        <f t="shared" si="121"/>
        <v>-385275</v>
      </c>
      <c r="BO52" s="248">
        <f t="shared" si="121"/>
        <v>-389604</v>
      </c>
      <c r="BP52" s="248">
        <f t="shared" si="121"/>
        <v>-369896</v>
      </c>
      <c r="BQ52" s="248">
        <f t="shared" ref="BQ52:CD56" si="122">AI52-W52</f>
        <v>-466407</v>
      </c>
      <c r="BR52" s="274">
        <f t="shared" si="122"/>
        <v>-637479</v>
      </c>
      <c r="BS52" s="274">
        <f t="shared" si="122"/>
        <v>-900960</v>
      </c>
      <c r="BT52" s="274">
        <f t="shared" si="122"/>
        <v>759163</v>
      </c>
      <c r="BU52" s="274">
        <f t="shared" si="122"/>
        <v>524458</v>
      </c>
      <c r="BV52" s="274">
        <f t="shared" si="122"/>
        <v>1014999</v>
      </c>
      <c r="BW52" s="274">
        <f t="shared" si="122"/>
        <v>1330885</v>
      </c>
      <c r="BX52" s="274">
        <f t="shared" si="122"/>
        <v>1814501</v>
      </c>
      <c r="BY52" s="274">
        <f t="shared" si="122"/>
        <v>800830</v>
      </c>
      <c r="BZ52" s="274">
        <f t="shared" si="122"/>
        <v>585466</v>
      </c>
      <c r="CA52" s="274">
        <f t="shared" si="122"/>
        <v>796512</v>
      </c>
      <c r="CB52" s="274">
        <f t="shared" si="122"/>
        <v>321020</v>
      </c>
      <c r="CC52" s="274">
        <f t="shared" si="122"/>
        <v>363283</v>
      </c>
      <c r="CD52" s="274">
        <f t="shared" si="122"/>
        <v>1746151</v>
      </c>
      <c r="CE52" s="351"/>
      <c r="CF52" s="64">
        <f>IF(ISERROR(GETPIVOTDATA("VALUE",'CRS WK pvt'!$I$2,"DT_FILE",CF$8,"CD_CO",CF$6,"TRIM_CAT",TRIM(B52),"TRIM_LINE",A51))=TRUE,0,GETPIVOTDATA("VALUE",'CRS WK pvt'!$I$2,"DT_FILE",CF$8,"CD_CO",CF$6,"TRIM_CAT",TRIM(B52),"TRIM_LINE",A51))</f>
        <v>3640271</v>
      </c>
    </row>
    <row r="53" spans="1:84" s="38" customFormat="1" x14ac:dyDescent="0.3">
      <c r="A53" s="147"/>
      <c r="B53" s="39" t="s">
        <v>38</v>
      </c>
      <c r="C53" s="40">
        <v>2959411.05</v>
      </c>
      <c r="D53" s="41">
        <v>3699568.5</v>
      </c>
      <c r="E53" s="41">
        <v>3336961.59</v>
      </c>
      <c r="F53" s="41">
        <v>2546764.2999999998</v>
      </c>
      <c r="G53" s="41">
        <v>1811401.87</v>
      </c>
      <c r="H53" s="41">
        <v>1127377.1399999999</v>
      </c>
      <c r="I53" s="41">
        <v>705522.11</v>
      </c>
      <c r="J53" s="41">
        <v>765034.23</v>
      </c>
      <c r="K53" s="41">
        <v>733065.08</v>
      </c>
      <c r="L53" s="42">
        <v>803164.96</v>
      </c>
      <c r="M53" s="41">
        <v>1419137.17</v>
      </c>
      <c r="N53" s="41">
        <v>2697420.92</v>
      </c>
      <c r="O53" s="41">
        <v>2679114.62</v>
      </c>
      <c r="P53" s="41">
        <v>2964559</v>
      </c>
      <c r="Q53" s="41">
        <v>2584815</v>
      </c>
      <c r="R53" s="41">
        <v>2173839</v>
      </c>
      <c r="S53" s="41">
        <v>1511204</v>
      </c>
      <c r="T53" s="41">
        <v>892614</v>
      </c>
      <c r="U53" s="205">
        <v>709609</v>
      </c>
      <c r="V53" s="205">
        <v>716152</v>
      </c>
      <c r="W53" s="205">
        <v>822018</v>
      </c>
      <c r="X53" s="42">
        <v>896548</v>
      </c>
      <c r="Y53" s="205">
        <v>1327584</v>
      </c>
      <c r="Z53" s="205">
        <v>2214829</v>
      </c>
      <c r="AA53" s="205">
        <v>3252557</v>
      </c>
      <c r="AB53" s="205">
        <v>3927030</v>
      </c>
      <c r="AC53" s="205">
        <v>3306046</v>
      </c>
      <c r="AD53" s="205">
        <v>2721368</v>
      </c>
      <c r="AE53" s="205">
        <v>1652267</v>
      </c>
      <c r="AF53" s="205">
        <v>1164518</v>
      </c>
      <c r="AG53" s="205">
        <v>997569</v>
      </c>
      <c r="AH53" s="205">
        <v>792212</v>
      </c>
      <c r="AI53" s="205">
        <v>759578</v>
      </c>
      <c r="AJ53" s="42">
        <v>759896</v>
      </c>
      <c r="AK53" s="298">
        <v>1540529</v>
      </c>
      <c r="AL53" s="298">
        <v>3138253</v>
      </c>
      <c r="AM53" s="298">
        <v>3905466</v>
      </c>
      <c r="AN53" s="298">
        <v>4858440</v>
      </c>
      <c r="AO53" s="298">
        <v>4472808</v>
      </c>
      <c r="AP53" s="298">
        <v>3536773</v>
      </c>
      <c r="AQ53" s="64">
        <v>2234312</v>
      </c>
      <c r="AR53" s="298">
        <v>1435711</v>
      </c>
      <c r="AS53" s="298">
        <v>1280091</v>
      </c>
      <c r="AT53" s="298">
        <v>1107472</v>
      </c>
      <c r="AU53" s="298">
        <v>1117186</v>
      </c>
      <c r="AV53" s="315">
        <v>1833845</v>
      </c>
      <c r="AW53" s="43">
        <f t="shared" si="120"/>
        <v>-280296.4299999997</v>
      </c>
      <c r="AX53" s="44">
        <f t="shared" si="120"/>
        <v>-735009.5</v>
      </c>
      <c r="AY53" s="44">
        <f t="shared" si="120"/>
        <v>-752146.58999999985</v>
      </c>
      <c r="AZ53" s="44">
        <f t="shared" si="120"/>
        <v>-372925.29999999981</v>
      </c>
      <c r="BA53" s="44">
        <f t="shared" si="120"/>
        <v>-300197.87000000011</v>
      </c>
      <c r="BB53" s="44">
        <f t="shared" si="120"/>
        <v>-234763.1399999999</v>
      </c>
      <c r="BC53" s="44">
        <f t="shared" si="120"/>
        <v>4086.890000000014</v>
      </c>
      <c r="BD53" s="44">
        <f t="shared" si="120"/>
        <v>-48882.229999999981</v>
      </c>
      <c r="BE53" s="44">
        <f t="shared" si="120"/>
        <v>88952.920000000042</v>
      </c>
      <c r="BF53" s="44">
        <f t="shared" si="120"/>
        <v>93383.040000000037</v>
      </c>
      <c r="BG53" s="44">
        <f t="shared" si="121"/>
        <v>-91553.169999999925</v>
      </c>
      <c r="BH53" s="44">
        <f t="shared" si="121"/>
        <v>-482591.91999999993</v>
      </c>
      <c r="BI53" s="44">
        <f t="shared" si="121"/>
        <v>573442.37999999989</v>
      </c>
      <c r="BJ53" s="44">
        <f t="shared" si="121"/>
        <v>962471</v>
      </c>
      <c r="BK53" s="44">
        <f t="shared" si="121"/>
        <v>721231</v>
      </c>
      <c r="BL53" s="248">
        <f t="shared" si="121"/>
        <v>547529</v>
      </c>
      <c r="BM53" s="248">
        <f t="shared" si="121"/>
        <v>141063</v>
      </c>
      <c r="BN53" s="248">
        <f t="shared" si="121"/>
        <v>271904</v>
      </c>
      <c r="BO53" s="248">
        <f t="shared" si="121"/>
        <v>287960</v>
      </c>
      <c r="BP53" s="248">
        <f t="shared" si="121"/>
        <v>76060</v>
      </c>
      <c r="BQ53" s="248">
        <f t="shared" si="122"/>
        <v>-62440</v>
      </c>
      <c r="BR53" s="274">
        <f t="shared" si="122"/>
        <v>-136652</v>
      </c>
      <c r="BS53" s="274">
        <f t="shared" si="122"/>
        <v>212945</v>
      </c>
      <c r="BT53" s="274">
        <f t="shared" si="122"/>
        <v>923424</v>
      </c>
      <c r="BU53" s="274">
        <f t="shared" si="122"/>
        <v>652909</v>
      </c>
      <c r="BV53" s="274">
        <f t="shared" si="122"/>
        <v>931410</v>
      </c>
      <c r="BW53" s="274">
        <f t="shared" si="122"/>
        <v>1166762</v>
      </c>
      <c r="BX53" s="274">
        <f t="shared" si="122"/>
        <v>815405</v>
      </c>
      <c r="BY53" s="274">
        <f t="shared" si="122"/>
        <v>582045</v>
      </c>
      <c r="BZ53" s="274">
        <f t="shared" si="122"/>
        <v>271193</v>
      </c>
      <c r="CA53" s="274">
        <f t="shared" si="122"/>
        <v>282522</v>
      </c>
      <c r="CB53" s="274">
        <f t="shared" si="122"/>
        <v>315260</v>
      </c>
      <c r="CC53" s="274">
        <f t="shared" si="122"/>
        <v>357608</v>
      </c>
      <c r="CD53" s="274">
        <f t="shared" si="122"/>
        <v>1073949</v>
      </c>
      <c r="CE53" s="351"/>
      <c r="CF53" s="64">
        <f>IF(ISERROR(GETPIVOTDATA("VALUE",'CRS WK pvt'!$I$2,"DT_FILE",CF$8,"CD_CO",CF$6,"TRIM_CAT",TRIM(B53),"TRIM_LINE",A51))=TRUE,0,GETPIVOTDATA("VALUE",'CRS WK pvt'!$I$2,"DT_FILE",CF$8,"CD_CO",CF$6,"TRIM_CAT",TRIM(B53),"TRIM_LINE",A51))</f>
        <v>1833845</v>
      </c>
    </row>
    <row r="54" spans="1:84" s="38" customFormat="1" x14ac:dyDescent="0.3">
      <c r="A54" s="147"/>
      <c r="B54" s="39" t="s">
        <v>39</v>
      </c>
      <c r="C54" s="40">
        <v>853056.81</v>
      </c>
      <c r="D54" s="41">
        <v>1013690.12</v>
      </c>
      <c r="E54" s="41">
        <v>1081116.8600000001</v>
      </c>
      <c r="F54" s="41">
        <v>723062.93</v>
      </c>
      <c r="G54" s="41">
        <v>450738.88</v>
      </c>
      <c r="H54" s="41">
        <v>416173.29</v>
      </c>
      <c r="I54" s="41">
        <v>211389.69</v>
      </c>
      <c r="J54" s="41">
        <v>232162.91</v>
      </c>
      <c r="K54" s="41">
        <v>220870.42</v>
      </c>
      <c r="L54" s="42">
        <v>274223.14</v>
      </c>
      <c r="M54" s="41">
        <v>384006.16</v>
      </c>
      <c r="N54" s="41">
        <v>824305.66</v>
      </c>
      <c r="O54" s="41">
        <v>885117.24</v>
      </c>
      <c r="P54" s="41">
        <v>1390865</v>
      </c>
      <c r="Q54" s="41">
        <v>1230593</v>
      </c>
      <c r="R54" s="41">
        <v>849968</v>
      </c>
      <c r="S54" s="41">
        <v>497437</v>
      </c>
      <c r="T54" s="41">
        <v>296165</v>
      </c>
      <c r="U54" s="205">
        <v>254609</v>
      </c>
      <c r="V54" s="205">
        <v>246516</v>
      </c>
      <c r="W54" s="205">
        <v>257825</v>
      </c>
      <c r="X54" s="42">
        <v>267914</v>
      </c>
      <c r="Y54" s="205">
        <v>409297</v>
      </c>
      <c r="Z54" s="205">
        <v>642250</v>
      </c>
      <c r="AA54" s="205">
        <v>796281</v>
      </c>
      <c r="AB54" s="205">
        <v>1051973</v>
      </c>
      <c r="AC54" s="205">
        <v>952064</v>
      </c>
      <c r="AD54" s="205">
        <v>672640</v>
      </c>
      <c r="AE54" s="205">
        <v>395622</v>
      </c>
      <c r="AF54" s="205">
        <v>266706</v>
      </c>
      <c r="AG54" s="205">
        <v>208149</v>
      </c>
      <c r="AH54" s="205">
        <v>212770</v>
      </c>
      <c r="AI54" s="205">
        <v>234333</v>
      </c>
      <c r="AJ54" s="42">
        <v>241452</v>
      </c>
      <c r="AK54" s="298">
        <v>597529</v>
      </c>
      <c r="AL54" s="298">
        <v>973115</v>
      </c>
      <c r="AM54" s="298">
        <v>1248953</v>
      </c>
      <c r="AN54" s="298">
        <v>1277241</v>
      </c>
      <c r="AO54" s="298">
        <v>1137503</v>
      </c>
      <c r="AP54" s="298">
        <v>928981</v>
      </c>
      <c r="AQ54" s="64">
        <v>586275</v>
      </c>
      <c r="AR54" s="298">
        <v>344280</v>
      </c>
      <c r="AS54" s="298">
        <v>366154</v>
      </c>
      <c r="AT54" s="298">
        <v>305835</v>
      </c>
      <c r="AU54" s="298">
        <v>295139</v>
      </c>
      <c r="AV54" s="315">
        <v>459208</v>
      </c>
      <c r="AW54" s="43">
        <f t="shared" si="120"/>
        <v>32060.429999999935</v>
      </c>
      <c r="AX54" s="44">
        <f t="shared" si="120"/>
        <v>377174.88</v>
      </c>
      <c r="AY54" s="44">
        <f t="shared" si="120"/>
        <v>149476.1399999999</v>
      </c>
      <c r="AZ54" s="44">
        <f t="shared" si="120"/>
        <v>126905.06999999995</v>
      </c>
      <c r="BA54" s="44">
        <f t="shared" si="120"/>
        <v>46698.119999999995</v>
      </c>
      <c r="BB54" s="44">
        <f t="shared" si="120"/>
        <v>-120008.28999999998</v>
      </c>
      <c r="BC54" s="44">
        <f t="shared" si="120"/>
        <v>43219.31</v>
      </c>
      <c r="BD54" s="44">
        <f t="shared" si="120"/>
        <v>14353.089999999997</v>
      </c>
      <c r="BE54" s="44">
        <f t="shared" si="120"/>
        <v>36954.579999999987</v>
      </c>
      <c r="BF54" s="44">
        <f t="shared" si="120"/>
        <v>-6309.140000000014</v>
      </c>
      <c r="BG54" s="44">
        <f t="shared" si="121"/>
        <v>25290.840000000026</v>
      </c>
      <c r="BH54" s="44">
        <f t="shared" si="121"/>
        <v>-182055.66000000003</v>
      </c>
      <c r="BI54" s="44">
        <f t="shared" si="121"/>
        <v>-88836.239999999991</v>
      </c>
      <c r="BJ54" s="44">
        <f t="shared" si="121"/>
        <v>-338892</v>
      </c>
      <c r="BK54" s="44">
        <f t="shared" si="121"/>
        <v>-278529</v>
      </c>
      <c r="BL54" s="248">
        <f t="shared" si="121"/>
        <v>-177328</v>
      </c>
      <c r="BM54" s="248">
        <f t="shared" si="121"/>
        <v>-101815</v>
      </c>
      <c r="BN54" s="248">
        <f t="shared" si="121"/>
        <v>-29459</v>
      </c>
      <c r="BO54" s="248">
        <f t="shared" si="121"/>
        <v>-46460</v>
      </c>
      <c r="BP54" s="248">
        <f t="shared" si="121"/>
        <v>-33746</v>
      </c>
      <c r="BQ54" s="248">
        <f t="shared" si="122"/>
        <v>-23492</v>
      </c>
      <c r="BR54" s="274">
        <f t="shared" si="122"/>
        <v>-26462</v>
      </c>
      <c r="BS54" s="274">
        <f t="shared" si="122"/>
        <v>188232</v>
      </c>
      <c r="BT54" s="274">
        <f t="shared" si="122"/>
        <v>330865</v>
      </c>
      <c r="BU54" s="274">
        <f t="shared" si="122"/>
        <v>452672</v>
      </c>
      <c r="BV54" s="274">
        <f t="shared" si="122"/>
        <v>225268</v>
      </c>
      <c r="BW54" s="274">
        <f t="shared" si="122"/>
        <v>185439</v>
      </c>
      <c r="BX54" s="274">
        <f t="shared" si="122"/>
        <v>256341</v>
      </c>
      <c r="BY54" s="274">
        <f t="shared" si="122"/>
        <v>190653</v>
      </c>
      <c r="BZ54" s="274">
        <f t="shared" si="122"/>
        <v>77574</v>
      </c>
      <c r="CA54" s="274">
        <f t="shared" si="122"/>
        <v>158005</v>
      </c>
      <c r="CB54" s="274">
        <f t="shared" si="122"/>
        <v>93065</v>
      </c>
      <c r="CC54" s="274">
        <f t="shared" si="122"/>
        <v>60806</v>
      </c>
      <c r="CD54" s="274">
        <f t="shared" si="122"/>
        <v>217756</v>
      </c>
      <c r="CE54" s="351"/>
      <c r="CF54" s="64">
        <f>IF(ISERROR(GETPIVOTDATA("VALUE",'CRS WK pvt'!$I$2,"DT_FILE",CF$8,"CD_CO",CF$6,"TRIM_CAT",TRIM(B54),"TRIM_LINE",A51))=TRUE,0,GETPIVOTDATA("VALUE",'CRS WK pvt'!$I$2,"DT_FILE",CF$8,"CD_CO",CF$6,"TRIM_CAT",TRIM(B54),"TRIM_LINE",A51))</f>
        <v>459208</v>
      </c>
    </row>
    <row r="55" spans="1:84" s="38" customFormat="1" x14ac:dyDescent="0.3">
      <c r="A55" s="147"/>
      <c r="B55" s="39" t="s">
        <v>40</v>
      </c>
      <c r="C55" s="40">
        <v>657313.34</v>
      </c>
      <c r="D55" s="41">
        <v>778810.95</v>
      </c>
      <c r="E55" s="41">
        <v>840216.21</v>
      </c>
      <c r="F55" s="41">
        <v>609890.5</v>
      </c>
      <c r="G55" s="41">
        <v>477366.82</v>
      </c>
      <c r="H55" s="41">
        <v>306988.36</v>
      </c>
      <c r="I55" s="41">
        <v>220033.98</v>
      </c>
      <c r="J55" s="41">
        <v>173586.85</v>
      </c>
      <c r="K55" s="41">
        <v>250072.91</v>
      </c>
      <c r="L55" s="42">
        <v>226505.5</v>
      </c>
      <c r="M55" s="41">
        <v>332619.78999999998</v>
      </c>
      <c r="N55" s="41">
        <v>541564.29</v>
      </c>
      <c r="O55" s="41">
        <v>603940.31999999995</v>
      </c>
      <c r="P55" s="41">
        <v>917917</v>
      </c>
      <c r="Q55" s="41">
        <v>1098427</v>
      </c>
      <c r="R55" s="41">
        <v>758957</v>
      </c>
      <c r="S55" s="41">
        <v>501882</v>
      </c>
      <c r="T55" s="41">
        <v>276480</v>
      </c>
      <c r="U55" s="205">
        <v>202509</v>
      </c>
      <c r="V55" s="205">
        <v>200460</v>
      </c>
      <c r="W55" s="205">
        <v>223795</v>
      </c>
      <c r="X55" s="42">
        <v>242493</v>
      </c>
      <c r="Y55" s="205">
        <v>368484</v>
      </c>
      <c r="Z55" s="205">
        <v>621869</v>
      </c>
      <c r="AA55" s="205">
        <v>639236</v>
      </c>
      <c r="AB55" s="205">
        <v>829199</v>
      </c>
      <c r="AC55" s="205">
        <v>818760</v>
      </c>
      <c r="AD55" s="205">
        <v>608927</v>
      </c>
      <c r="AE55" s="205">
        <v>372499</v>
      </c>
      <c r="AF55" s="205">
        <v>212740</v>
      </c>
      <c r="AG55" s="205">
        <v>203524</v>
      </c>
      <c r="AH55" s="205">
        <v>193261</v>
      </c>
      <c r="AI55" s="205">
        <v>190732</v>
      </c>
      <c r="AJ55" s="42">
        <v>243367</v>
      </c>
      <c r="AK55" s="298">
        <v>608040</v>
      </c>
      <c r="AL55" s="298">
        <v>963209</v>
      </c>
      <c r="AM55" s="298">
        <v>1028223</v>
      </c>
      <c r="AN55" s="298">
        <v>986839</v>
      </c>
      <c r="AO55" s="298">
        <v>916541</v>
      </c>
      <c r="AP55" s="298">
        <v>795113</v>
      </c>
      <c r="AQ55" s="64">
        <v>561736</v>
      </c>
      <c r="AR55" s="298">
        <v>327414</v>
      </c>
      <c r="AS55" s="298">
        <v>317574</v>
      </c>
      <c r="AT55" s="298">
        <v>246674</v>
      </c>
      <c r="AU55" s="298">
        <v>239147</v>
      </c>
      <c r="AV55" s="315">
        <v>383724</v>
      </c>
      <c r="AW55" s="43">
        <f t="shared" si="120"/>
        <v>-53373.020000000019</v>
      </c>
      <c r="AX55" s="44">
        <f t="shared" si="120"/>
        <v>139106.05000000005</v>
      </c>
      <c r="AY55" s="44">
        <f t="shared" si="120"/>
        <v>258210.79000000004</v>
      </c>
      <c r="AZ55" s="44">
        <f t="shared" si="120"/>
        <v>149066.5</v>
      </c>
      <c r="BA55" s="44">
        <f t="shared" si="120"/>
        <v>24515.179999999993</v>
      </c>
      <c r="BB55" s="44">
        <f t="shared" si="120"/>
        <v>-30508.359999999986</v>
      </c>
      <c r="BC55" s="44">
        <f t="shared" si="120"/>
        <v>-17524.98000000001</v>
      </c>
      <c r="BD55" s="44">
        <f t="shared" si="120"/>
        <v>26873.149999999994</v>
      </c>
      <c r="BE55" s="44">
        <f t="shared" si="120"/>
        <v>-26277.910000000003</v>
      </c>
      <c r="BF55" s="44">
        <f t="shared" si="120"/>
        <v>15987.5</v>
      </c>
      <c r="BG55" s="44">
        <f t="shared" si="121"/>
        <v>35864.210000000021</v>
      </c>
      <c r="BH55" s="44">
        <f t="shared" si="121"/>
        <v>80304.709999999963</v>
      </c>
      <c r="BI55" s="44">
        <f t="shared" si="121"/>
        <v>35295.680000000051</v>
      </c>
      <c r="BJ55" s="44">
        <f t="shared" si="121"/>
        <v>-88718</v>
      </c>
      <c r="BK55" s="44">
        <f t="shared" si="121"/>
        <v>-279667</v>
      </c>
      <c r="BL55" s="248">
        <f t="shared" si="121"/>
        <v>-150030</v>
      </c>
      <c r="BM55" s="248">
        <f t="shared" si="121"/>
        <v>-129383</v>
      </c>
      <c r="BN55" s="248">
        <f t="shared" si="121"/>
        <v>-63740</v>
      </c>
      <c r="BO55" s="248">
        <f t="shared" si="121"/>
        <v>1015</v>
      </c>
      <c r="BP55" s="248">
        <f t="shared" si="121"/>
        <v>-7199</v>
      </c>
      <c r="BQ55" s="248">
        <f t="shared" si="122"/>
        <v>-33063</v>
      </c>
      <c r="BR55" s="274">
        <f t="shared" si="122"/>
        <v>874</v>
      </c>
      <c r="BS55" s="274">
        <f t="shared" si="122"/>
        <v>239556</v>
      </c>
      <c r="BT55" s="274">
        <f t="shared" si="122"/>
        <v>341340</v>
      </c>
      <c r="BU55" s="274">
        <f t="shared" si="122"/>
        <v>388987</v>
      </c>
      <c r="BV55" s="274">
        <f t="shared" si="122"/>
        <v>157640</v>
      </c>
      <c r="BW55" s="274">
        <f t="shared" si="122"/>
        <v>97781</v>
      </c>
      <c r="BX55" s="274">
        <f t="shared" si="122"/>
        <v>186186</v>
      </c>
      <c r="BY55" s="274">
        <f t="shared" si="122"/>
        <v>189237</v>
      </c>
      <c r="BZ55" s="274">
        <f t="shared" si="122"/>
        <v>114674</v>
      </c>
      <c r="CA55" s="274">
        <f t="shared" si="122"/>
        <v>114050</v>
      </c>
      <c r="CB55" s="274">
        <f t="shared" si="122"/>
        <v>53413</v>
      </c>
      <c r="CC55" s="274">
        <f t="shared" si="122"/>
        <v>48415</v>
      </c>
      <c r="CD55" s="274">
        <f t="shared" si="122"/>
        <v>140357</v>
      </c>
      <c r="CE55" s="351"/>
      <c r="CF55" s="64">
        <f>IF(ISERROR(GETPIVOTDATA("VALUE",'CRS WK pvt'!$I$2,"DT_FILE",CF$8,"CD_CO",CF$6,"TRIM_CAT",TRIM(B55),"TRIM_LINE",A51))=TRUE,0,GETPIVOTDATA("VALUE",'CRS WK pvt'!$I$2,"DT_FILE",CF$8,"CD_CO",CF$6,"TRIM_CAT",TRIM(B55),"TRIM_LINE",A51))</f>
        <v>383724</v>
      </c>
    </row>
    <row r="56" spans="1:84" s="38" customFormat="1" x14ac:dyDescent="0.3">
      <c r="A56" s="147"/>
      <c r="B56" s="39" t="s">
        <v>41</v>
      </c>
      <c r="C56" s="40">
        <v>1758882.89</v>
      </c>
      <c r="D56" s="41">
        <v>2514247.39</v>
      </c>
      <c r="E56" s="41">
        <v>2608424.4</v>
      </c>
      <c r="F56" s="41">
        <v>2972311.61</v>
      </c>
      <c r="G56" s="41">
        <v>2073172.7</v>
      </c>
      <c r="H56" s="41">
        <v>1621235.71</v>
      </c>
      <c r="I56" s="41">
        <v>648878.86</v>
      </c>
      <c r="J56" s="41">
        <v>580939.05000000005</v>
      </c>
      <c r="K56" s="41">
        <v>870088.7</v>
      </c>
      <c r="L56" s="42">
        <v>662164.49</v>
      </c>
      <c r="M56" s="41">
        <v>1128908.42</v>
      </c>
      <c r="N56" s="41">
        <v>1454249.73</v>
      </c>
      <c r="O56" s="41">
        <v>1803788.9</v>
      </c>
      <c r="P56" s="41">
        <v>3140513</v>
      </c>
      <c r="Q56" s="41">
        <v>3349680</v>
      </c>
      <c r="R56" s="41">
        <v>3219159</v>
      </c>
      <c r="S56" s="41">
        <v>2633350</v>
      </c>
      <c r="T56" s="41">
        <v>1210771</v>
      </c>
      <c r="U56" s="205">
        <v>1414517</v>
      </c>
      <c r="V56" s="205">
        <v>1001434</v>
      </c>
      <c r="W56" s="205">
        <v>736313</v>
      </c>
      <c r="X56" s="42">
        <v>894217</v>
      </c>
      <c r="Y56" s="205">
        <v>1011100</v>
      </c>
      <c r="Z56" s="205">
        <v>2021654</v>
      </c>
      <c r="AA56" s="205">
        <v>1699068</v>
      </c>
      <c r="AB56" s="205">
        <v>2739273</v>
      </c>
      <c r="AC56" s="205">
        <v>2208417</v>
      </c>
      <c r="AD56" s="205">
        <v>2247038</v>
      </c>
      <c r="AE56" s="205">
        <v>1654192</v>
      </c>
      <c r="AF56" s="205">
        <v>1193482</v>
      </c>
      <c r="AG56" s="205">
        <v>921337</v>
      </c>
      <c r="AH56" s="205">
        <v>614629</v>
      </c>
      <c r="AI56" s="205">
        <v>992254</v>
      </c>
      <c r="AJ56" s="42">
        <v>899131</v>
      </c>
      <c r="AK56" s="298">
        <v>2172458</v>
      </c>
      <c r="AL56" s="298">
        <v>4059739</v>
      </c>
      <c r="AM56" s="298">
        <v>3641279</v>
      </c>
      <c r="AN56" s="298">
        <v>2696466</v>
      </c>
      <c r="AO56" s="298">
        <v>3009284</v>
      </c>
      <c r="AP56" s="298">
        <v>2968260</v>
      </c>
      <c r="AQ56" s="64">
        <v>2338772</v>
      </c>
      <c r="AR56" s="298">
        <v>1466326</v>
      </c>
      <c r="AS56" s="298">
        <v>1457717</v>
      </c>
      <c r="AT56" s="298">
        <v>964959</v>
      </c>
      <c r="AU56" s="298">
        <v>950641</v>
      </c>
      <c r="AV56" s="315">
        <v>1478618</v>
      </c>
      <c r="AW56" s="43">
        <f t="shared" si="120"/>
        <v>44906.010000000009</v>
      </c>
      <c r="AX56" s="44">
        <f t="shared" si="120"/>
        <v>626265.60999999987</v>
      </c>
      <c r="AY56" s="44">
        <f t="shared" si="120"/>
        <v>741255.60000000009</v>
      </c>
      <c r="AZ56" s="44">
        <f t="shared" si="120"/>
        <v>246847.39000000013</v>
      </c>
      <c r="BA56" s="44">
        <f t="shared" si="120"/>
        <v>560177.30000000005</v>
      </c>
      <c r="BB56" s="44">
        <f t="shared" si="120"/>
        <v>-410464.70999999996</v>
      </c>
      <c r="BC56" s="44">
        <f t="shared" si="120"/>
        <v>765638.14</v>
      </c>
      <c r="BD56" s="44">
        <f t="shared" si="120"/>
        <v>420494.94999999995</v>
      </c>
      <c r="BE56" s="44">
        <f t="shared" si="120"/>
        <v>-133775.69999999995</v>
      </c>
      <c r="BF56" s="44">
        <f t="shared" si="120"/>
        <v>232052.51</v>
      </c>
      <c r="BG56" s="44">
        <f t="shared" si="121"/>
        <v>-117808.41999999993</v>
      </c>
      <c r="BH56" s="44">
        <f t="shared" si="121"/>
        <v>567404.27</v>
      </c>
      <c r="BI56" s="44">
        <f t="shared" si="121"/>
        <v>-104720.89999999991</v>
      </c>
      <c r="BJ56" s="44">
        <f t="shared" si="121"/>
        <v>-401240</v>
      </c>
      <c r="BK56" s="44">
        <f t="shared" si="121"/>
        <v>-1141263</v>
      </c>
      <c r="BL56" s="248">
        <f t="shared" si="121"/>
        <v>-972121</v>
      </c>
      <c r="BM56" s="248">
        <f t="shared" si="121"/>
        <v>-979158</v>
      </c>
      <c r="BN56" s="248">
        <f t="shared" si="121"/>
        <v>-17289</v>
      </c>
      <c r="BO56" s="248">
        <f t="shared" si="121"/>
        <v>-493180</v>
      </c>
      <c r="BP56" s="248">
        <f t="shared" si="121"/>
        <v>-386805</v>
      </c>
      <c r="BQ56" s="248">
        <f t="shared" si="122"/>
        <v>255941</v>
      </c>
      <c r="BR56" s="274">
        <f t="shared" si="122"/>
        <v>4914</v>
      </c>
      <c r="BS56" s="274">
        <f t="shared" si="122"/>
        <v>1161358</v>
      </c>
      <c r="BT56" s="274">
        <f t="shared" si="122"/>
        <v>2038085</v>
      </c>
      <c r="BU56" s="274">
        <f t="shared" si="122"/>
        <v>1942211</v>
      </c>
      <c r="BV56" s="274">
        <f t="shared" si="122"/>
        <v>-42807</v>
      </c>
      <c r="BW56" s="274">
        <f t="shared" si="122"/>
        <v>800867</v>
      </c>
      <c r="BX56" s="274">
        <f t="shared" si="122"/>
        <v>721222</v>
      </c>
      <c r="BY56" s="274">
        <f t="shared" si="122"/>
        <v>684580</v>
      </c>
      <c r="BZ56" s="274">
        <f t="shared" si="122"/>
        <v>272844</v>
      </c>
      <c r="CA56" s="274">
        <f t="shared" si="122"/>
        <v>536380</v>
      </c>
      <c r="CB56" s="274">
        <f t="shared" si="122"/>
        <v>350330</v>
      </c>
      <c r="CC56" s="274">
        <f t="shared" si="122"/>
        <v>-41613</v>
      </c>
      <c r="CD56" s="274">
        <f t="shared" si="122"/>
        <v>579487</v>
      </c>
      <c r="CE56" s="351"/>
      <c r="CF56" s="64">
        <f>IF(ISERROR(GETPIVOTDATA("VALUE",'CRS WK pvt'!$I$2,"DT_FILE",CF$8,"CD_CO",CF$6,"TRIM_CAT",TRIM(B56),"TRIM_LINE",A51))=TRUE,0,GETPIVOTDATA("VALUE",'CRS WK pvt'!$I$2,"DT_FILE",CF$8,"CD_CO",CF$6,"TRIM_CAT",TRIM(B56),"TRIM_LINE",A51))</f>
        <v>1478618</v>
      </c>
    </row>
    <row r="57" spans="1:84" s="131" customFormat="1" x14ac:dyDescent="0.3">
      <c r="A57" s="148"/>
      <c r="B57" s="39" t="s">
        <v>42</v>
      </c>
      <c r="C57" s="141">
        <f t="shared" ref="C57:V57" si="123">SUM(C52:C56)</f>
        <v>17158995.789999999</v>
      </c>
      <c r="D57" s="142">
        <f t="shared" si="123"/>
        <v>21799000.240000002</v>
      </c>
      <c r="E57" s="142">
        <f t="shared" si="123"/>
        <v>20709964.120000001</v>
      </c>
      <c r="F57" s="142">
        <f t="shared" si="123"/>
        <v>15695488.789999999</v>
      </c>
      <c r="G57" s="142">
        <f t="shared" si="123"/>
        <v>10065126.92</v>
      </c>
      <c r="H57" s="142">
        <f t="shared" si="123"/>
        <v>6902320.1800000006</v>
      </c>
      <c r="I57" s="142">
        <f t="shared" si="123"/>
        <v>3954948.3499999996</v>
      </c>
      <c r="J57" s="142">
        <f t="shared" si="123"/>
        <v>3809661.1800000006</v>
      </c>
      <c r="K57" s="142">
        <f t="shared" si="123"/>
        <v>4060337.59</v>
      </c>
      <c r="L57" s="143">
        <f t="shared" si="123"/>
        <v>4341955.24</v>
      </c>
      <c r="M57" s="142">
        <f t="shared" si="123"/>
        <v>7908454.3899999997</v>
      </c>
      <c r="N57" s="142">
        <f t="shared" si="123"/>
        <v>14739438.940000001</v>
      </c>
      <c r="O57" s="142">
        <f t="shared" si="123"/>
        <v>15993415.84</v>
      </c>
      <c r="P57" s="142">
        <f t="shared" si="123"/>
        <v>20710079</v>
      </c>
      <c r="Q57" s="142">
        <f t="shared" si="123"/>
        <v>19185922</v>
      </c>
      <c r="R57" s="142">
        <f t="shared" si="123"/>
        <v>16368697</v>
      </c>
      <c r="S57" s="142">
        <f t="shared" si="123"/>
        <v>11186134</v>
      </c>
      <c r="T57" s="142">
        <f t="shared" si="123"/>
        <v>5682376</v>
      </c>
      <c r="U57" s="142">
        <f t="shared" si="123"/>
        <v>5004496</v>
      </c>
      <c r="V57" s="142">
        <f t="shared" si="123"/>
        <v>4457936</v>
      </c>
      <c r="W57" s="142">
        <f>SUM(W52+W53+W54+W55+W56)</f>
        <v>4438906</v>
      </c>
      <c r="X57" s="143">
        <f>SUM(X52+X53+X54+X55+X56)</f>
        <v>4832771</v>
      </c>
      <c r="Y57" s="206">
        <v>7750248</v>
      </c>
      <c r="Z57" s="206">
        <v>13240714</v>
      </c>
      <c r="AA57" s="206">
        <v>16579848</v>
      </c>
      <c r="AB57" s="206">
        <v>21775768</v>
      </c>
      <c r="AC57" s="206">
        <v>18536703</v>
      </c>
      <c r="AD57" s="206">
        <v>14266038</v>
      </c>
      <c r="AE57" s="206">
        <v>8551121</v>
      </c>
      <c r="AF57" s="206">
        <v>5458517</v>
      </c>
      <c r="AG57" s="206">
        <v>4364227</v>
      </c>
      <c r="AH57" s="206">
        <v>3736350</v>
      </c>
      <c r="AI57" s="206">
        <v>4109445</v>
      </c>
      <c r="AJ57" s="143">
        <v>4037966</v>
      </c>
      <c r="AK57" s="299">
        <v>8651379</v>
      </c>
      <c r="AL57" s="299">
        <v>17633591</v>
      </c>
      <c r="AM57" s="299">
        <v>20541085</v>
      </c>
      <c r="AN57" s="299">
        <v>24062278</v>
      </c>
      <c r="AO57" s="299">
        <v>22118437</v>
      </c>
      <c r="AP57" s="299">
        <v>18059693</v>
      </c>
      <c r="AQ57" s="45">
        <v>10998466</v>
      </c>
      <c r="AR57" s="299">
        <v>6780268</v>
      </c>
      <c r="AS57" s="299">
        <v>6251696</v>
      </c>
      <c r="AT57" s="299">
        <v>4869438</v>
      </c>
      <c r="AU57" s="299">
        <v>4897944</v>
      </c>
      <c r="AV57" s="316">
        <v>7795666</v>
      </c>
      <c r="AW57" s="45">
        <f t="shared" ref="AW57:BA57" si="124">SUM(AW52:AW56)</f>
        <v>-1165579.9499999993</v>
      </c>
      <c r="AX57" s="144">
        <f t="shared" si="124"/>
        <v>-1088921.2399999995</v>
      </c>
      <c r="AY57" s="144">
        <f t="shared" si="124"/>
        <v>-1524042.1200000006</v>
      </c>
      <c r="AZ57" s="144">
        <f t="shared" si="124"/>
        <v>673208.21000000101</v>
      </c>
      <c r="BA57" s="144">
        <f t="shared" si="124"/>
        <v>1121007.0799999996</v>
      </c>
      <c r="BB57" s="144">
        <f t="shared" ref="BB57:BJ57" si="125">SUM(BB52:BB56)</f>
        <v>-1219944.1800000002</v>
      </c>
      <c r="BC57" s="144">
        <f t="shared" si="125"/>
        <v>1049547.6499999999</v>
      </c>
      <c r="BD57" s="144">
        <f t="shared" si="125"/>
        <v>648274.82000000007</v>
      </c>
      <c r="BE57" s="144">
        <f t="shared" si="125"/>
        <v>378568.41000000003</v>
      </c>
      <c r="BF57" s="144">
        <f t="shared" si="125"/>
        <v>490815.76000000013</v>
      </c>
      <c r="BG57" s="144">
        <f t="shared" si="125"/>
        <v>-158206.38999999943</v>
      </c>
      <c r="BH57" s="144">
        <f t="shared" si="125"/>
        <v>-1498724.94</v>
      </c>
      <c r="BI57" s="144">
        <f t="shared" si="125"/>
        <v>586432.16000000027</v>
      </c>
      <c r="BJ57" s="144">
        <f t="shared" si="125"/>
        <v>1065689</v>
      </c>
      <c r="BK57" s="144">
        <f t="shared" ref="BK57:BL57" si="126">SUM(BK52:BK56)</f>
        <v>-649219</v>
      </c>
      <c r="BL57" s="249">
        <f t="shared" si="126"/>
        <v>-2102659</v>
      </c>
      <c r="BM57" s="249">
        <f t="shared" ref="BM57:BN57" si="127">SUM(BM52:BM56)</f>
        <v>-2635013</v>
      </c>
      <c r="BN57" s="249">
        <f t="shared" si="127"/>
        <v>-223859</v>
      </c>
      <c r="BO57" s="249">
        <f t="shared" ref="BO57:BP57" si="128">SUM(BO52:BO56)</f>
        <v>-640269</v>
      </c>
      <c r="BP57" s="249">
        <f t="shared" si="128"/>
        <v>-721586</v>
      </c>
      <c r="BQ57" s="249">
        <f t="shared" ref="BQ57:BS57" si="129">SUM(BQ52:BQ56)</f>
        <v>-329461</v>
      </c>
      <c r="BR57" s="275">
        <f t="shared" si="129"/>
        <v>-794805</v>
      </c>
      <c r="BS57" s="275">
        <f t="shared" si="129"/>
        <v>901131</v>
      </c>
      <c r="BT57" s="275">
        <f t="shared" ref="BT57" si="130">SUM(BT52:BT56)</f>
        <v>4392877</v>
      </c>
      <c r="BU57" s="275">
        <f t="shared" ref="BU57" si="131">SUM(BU52:BU56)</f>
        <v>3961237</v>
      </c>
      <c r="BV57" s="275">
        <f t="shared" ref="BV57" si="132">SUM(BV52:BV56)</f>
        <v>2286510</v>
      </c>
      <c r="BW57" s="275">
        <f t="shared" ref="BW57" si="133">SUM(BW52:BW56)</f>
        <v>3581734</v>
      </c>
      <c r="BX57" s="275">
        <f t="shared" ref="BX57" si="134">SUM(BX52:BX56)</f>
        <v>3793655</v>
      </c>
      <c r="BY57" s="275">
        <f t="shared" ref="BY57" si="135">SUM(BY52:BY56)</f>
        <v>2447345</v>
      </c>
      <c r="BZ57" s="275">
        <f t="shared" ref="BZ57" si="136">SUM(BZ52:BZ56)</f>
        <v>1321751</v>
      </c>
      <c r="CA57" s="275">
        <f t="shared" ref="CA57" si="137">SUM(CA52:CA56)</f>
        <v>1887469</v>
      </c>
      <c r="CB57" s="275">
        <f t="shared" ref="CB57:CD57" si="138">SUM(CB52:CB56)</f>
        <v>1133088</v>
      </c>
      <c r="CC57" s="275">
        <f t="shared" ref="CC57:CD57" si="139">SUM(CC52:CC56)</f>
        <v>788499</v>
      </c>
      <c r="CD57" s="275">
        <f t="shared" si="139"/>
        <v>3757700</v>
      </c>
      <c r="CE57" s="352"/>
      <c r="CF57" s="45">
        <f>SUM(CF52:CF56)</f>
        <v>7795666</v>
      </c>
    </row>
    <row r="58" spans="1:84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276"/>
      <c r="CE58" s="351"/>
      <c r="CF58" s="50"/>
    </row>
    <row r="59" spans="1:84" s="38" customFormat="1" x14ac:dyDescent="0.3">
      <c r="A59" s="147"/>
      <c r="B59" s="39" t="s">
        <v>37</v>
      </c>
      <c r="C59" s="40">
        <v>38993576.880000003</v>
      </c>
      <c r="D59" s="41">
        <v>42243104.119999997</v>
      </c>
      <c r="E59" s="41">
        <v>46501819.329999998</v>
      </c>
      <c r="F59" s="41">
        <v>49411178.789999999</v>
      </c>
      <c r="G59" s="41">
        <v>49751926.770000003</v>
      </c>
      <c r="H59" s="41">
        <v>46613056.82</v>
      </c>
      <c r="I59" s="41">
        <v>42225865.159999996</v>
      </c>
      <c r="J59" s="41">
        <v>37976729.039999999</v>
      </c>
      <c r="K59" s="41">
        <v>35891540.219999999</v>
      </c>
      <c r="L59" s="42">
        <v>35009902.960000001</v>
      </c>
      <c r="M59" s="41">
        <v>34189157.229999997</v>
      </c>
      <c r="N59" s="41">
        <v>34334330.299999997</v>
      </c>
      <c r="O59" s="41">
        <v>38148833.5</v>
      </c>
      <c r="P59" s="41">
        <v>43327961</v>
      </c>
      <c r="Q59" s="41">
        <v>50624226</v>
      </c>
      <c r="R59" s="41">
        <v>54605879</v>
      </c>
      <c r="S59" s="41">
        <v>57654498</v>
      </c>
      <c r="T59" s="41">
        <v>58444865</v>
      </c>
      <c r="U59" s="205">
        <v>56205722</v>
      </c>
      <c r="V59" s="205">
        <v>54203124</v>
      </c>
      <c r="W59" s="205">
        <v>52663359</v>
      </c>
      <c r="X59" s="42">
        <v>51623255</v>
      </c>
      <c r="Y59" s="205">
        <v>50288697</v>
      </c>
      <c r="Z59" s="205">
        <v>49976300</v>
      </c>
      <c r="AA59" s="205">
        <v>51722114</v>
      </c>
      <c r="AB59" s="205">
        <v>57426360</v>
      </c>
      <c r="AC59" s="205">
        <v>62538774</v>
      </c>
      <c r="AD59" s="205">
        <v>65160579</v>
      </c>
      <c r="AE59" s="205">
        <v>62970784</v>
      </c>
      <c r="AF59" s="205">
        <v>59744930</v>
      </c>
      <c r="AG59" s="205">
        <v>55846715</v>
      </c>
      <c r="AH59" s="205">
        <v>51600430</v>
      </c>
      <c r="AI59" s="205">
        <v>48795155</v>
      </c>
      <c r="AJ59" s="42">
        <v>47145184</v>
      </c>
      <c r="AK59" s="298">
        <v>45967546</v>
      </c>
      <c r="AL59" s="298">
        <v>45775914</v>
      </c>
      <c r="AM59" s="298">
        <v>48708483</v>
      </c>
      <c r="AN59" s="298">
        <v>54530966</v>
      </c>
      <c r="AO59" s="298">
        <v>56532781</v>
      </c>
      <c r="AP59" s="298">
        <v>59129370</v>
      </c>
      <c r="AQ59" s="64">
        <v>60226654</v>
      </c>
      <c r="AR59" s="298">
        <v>57808320</v>
      </c>
      <c r="AS59" s="298">
        <v>55138524</v>
      </c>
      <c r="AT59" s="298">
        <v>49215602</v>
      </c>
      <c r="AU59" s="298">
        <v>46292698</v>
      </c>
      <c r="AV59" s="315">
        <v>45355695</v>
      </c>
      <c r="AW59" s="43">
        <f t="shared" ref="AW59:BF63" si="140">O59-C59</f>
        <v>-844743.38000000268</v>
      </c>
      <c r="AX59" s="44">
        <f t="shared" si="140"/>
        <v>1084856.8800000027</v>
      </c>
      <c r="AY59" s="44">
        <f t="shared" si="140"/>
        <v>4122406.6700000018</v>
      </c>
      <c r="AZ59" s="44">
        <f t="shared" si="140"/>
        <v>5194700.2100000009</v>
      </c>
      <c r="BA59" s="44">
        <f t="shared" si="140"/>
        <v>7902571.2299999967</v>
      </c>
      <c r="BB59" s="44">
        <f t="shared" si="140"/>
        <v>11831808.18</v>
      </c>
      <c r="BC59" s="44">
        <f t="shared" si="140"/>
        <v>13979856.840000004</v>
      </c>
      <c r="BD59" s="44">
        <f t="shared" si="140"/>
        <v>16226394.960000001</v>
      </c>
      <c r="BE59" s="44">
        <f t="shared" si="140"/>
        <v>16771818.780000001</v>
      </c>
      <c r="BF59" s="44">
        <f t="shared" si="140"/>
        <v>16613352.039999999</v>
      </c>
      <c r="BG59" s="44">
        <f t="shared" ref="BG59:BP63" si="141">Y59-M59</f>
        <v>16099539.770000003</v>
      </c>
      <c r="BH59" s="44">
        <f t="shared" si="141"/>
        <v>15641969.700000003</v>
      </c>
      <c r="BI59" s="44">
        <f t="shared" si="141"/>
        <v>13573280.5</v>
      </c>
      <c r="BJ59" s="44">
        <f t="shared" si="141"/>
        <v>14098399</v>
      </c>
      <c r="BK59" s="44">
        <f t="shared" si="141"/>
        <v>11914548</v>
      </c>
      <c r="BL59" s="248">
        <f t="shared" si="141"/>
        <v>10554700</v>
      </c>
      <c r="BM59" s="248">
        <f t="shared" si="141"/>
        <v>5316286</v>
      </c>
      <c r="BN59" s="248">
        <f t="shared" si="141"/>
        <v>1300065</v>
      </c>
      <c r="BO59" s="248">
        <f t="shared" si="141"/>
        <v>-359007</v>
      </c>
      <c r="BP59" s="248">
        <f t="shared" si="141"/>
        <v>-2602694</v>
      </c>
      <c r="BQ59" s="248">
        <f t="shared" ref="BQ59:CD63" si="142">AI59-W59</f>
        <v>-3868204</v>
      </c>
      <c r="BR59" s="274">
        <f t="shared" si="142"/>
        <v>-4478071</v>
      </c>
      <c r="BS59" s="274">
        <f t="shared" si="142"/>
        <v>-4321151</v>
      </c>
      <c r="BT59" s="274">
        <f t="shared" si="142"/>
        <v>-4200386</v>
      </c>
      <c r="BU59" s="274">
        <f t="shared" si="142"/>
        <v>-3013631</v>
      </c>
      <c r="BV59" s="274">
        <f t="shared" si="142"/>
        <v>-2895394</v>
      </c>
      <c r="BW59" s="274">
        <f t="shared" si="142"/>
        <v>-6005993</v>
      </c>
      <c r="BX59" s="274">
        <f t="shared" si="142"/>
        <v>-6031209</v>
      </c>
      <c r="BY59" s="274">
        <f t="shared" si="142"/>
        <v>-2744130</v>
      </c>
      <c r="BZ59" s="274">
        <f t="shared" si="142"/>
        <v>-1936610</v>
      </c>
      <c r="CA59" s="274">
        <f t="shared" si="142"/>
        <v>-708191</v>
      </c>
      <c r="CB59" s="274">
        <f t="shared" si="142"/>
        <v>-2384828</v>
      </c>
      <c r="CC59" s="274">
        <f t="shared" si="142"/>
        <v>-2502457</v>
      </c>
      <c r="CD59" s="274">
        <f t="shared" si="142"/>
        <v>-1789489</v>
      </c>
      <c r="CE59" s="351"/>
      <c r="CF59" s="64">
        <f>IF(ISERROR(GETPIVOTDATA("VALUE",'CRS WK pvt'!$I$2,"DT_FILE",CF$8,"CD_CO",CF$6,"TRIM_CAT",TRIM(B59),"TRIM_LINE",A58))=TRUE,0,GETPIVOTDATA("VALUE",'CRS WK pvt'!$I$2,"DT_FILE",CF$8,"CD_CO",CF$6,"TRIM_CAT",TRIM(B59),"TRIM_LINE",A58))</f>
        <v>45355695</v>
      </c>
    </row>
    <row r="60" spans="1:84" s="38" customFormat="1" x14ac:dyDescent="0.3">
      <c r="A60" s="147"/>
      <c r="B60" s="39" t="s">
        <v>38</v>
      </c>
      <c r="C60" s="40">
        <v>24427364.59</v>
      </c>
      <c r="D60" s="41">
        <v>25315572.02</v>
      </c>
      <c r="E60" s="41">
        <v>26450426.899999999</v>
      </c>
      <c r="F60" s="41">
        <v>27215432.859999999</v>
      </c>
      <c r="G60" s="41">
        <v>27984349.84</v>
      </c>
      <c r="H60" s="41">
        <v>27976043.82</v>
      </c>
      <c r="I60" s="41">
        <v>27552672.829999998</v>
      </c>
      <c r="J60" s="41">
        <v>26796052.140000001</v>
      </c>
      <c r="K60" s="41">
        <v>26667658.550000001</v>
      </c>
      <c r="L60" s="42">
        <v>26829925.030000001</v>
      </c>
      <c r="M60" s="41">
        <v>26613509.530000001</v>
      </c>
      <c r="N60" s="41">
        <v>26591027.899999999</v>
      </c>
      <c r="O60" s="41">
        <v>27666119.780000001</v>
      </c>
      <c r="P60" s="41">
        <v>28904690</v>
      </c>
      <c r="Q60" s="41">
        <v>30490781</v>
      </c>
      <c r="R60" s="41">
        <v>31408405</v>
      </c>
      <c r="S60" s="41">
        <v>33773770</v>
      </c>
      <c r="T60" s="41">
        <v>34107002</v>
      </c>
      <c r="U60" s="205">
        <v>34265791</v>
      </c>
      <c r="V60" s="205">
        <v>34040552</v>
      </c>
      <c r="W60" s="205">
        <v>33875953</v>
      </c>
      <c r="X60" s="42">
        <v>33900119</v>
      </c>
      <c r="Y60" s="205">
        <v>33458292</v>
      </c>
      <c r="Z60" s="205">
        <v>33284434</v>
      </c>
      <c r="AA60" s="205">
        <v>33846085</v>
      </c>
      <c r="AB60" s="205">
        <v>35754570</v>
      </c>
      <c r="AC60" s="205">
        <v>37336517</v>
      </c>
      <c r="AD60" s="205">
        <v>38570290</v>
      </c>
      <c r="AE60" s="205">
        <v>38789833</v>
      </c>
      <c r="AF60" s="205">
        <v>37327724</v>
      </c>
      <c r="AG60" s="205">
        <v>35958380</v>
      </c>
      <c r="AH60" s="205">
        <v>34675373</v>
      </c>
      <c r="AI60" s="205">
        <v>34087316</v>
      </c>
      <c r="AJ60" s="42">
        <v>33219049</v>
      </c>
      <c r="AK60" s="298">
        <v>32698818</v>
      </c>
      <c r="AL60" s="298">
        <v>32883562</v>
      </c>
      <c r="AM60" s="298">
        <v>34020535</v>
      </c>
      <c r="AN60" s="298">
        <v>36570606</v>
      </c>
      <c r="AO60" s="298">
        <v>37633030</v>
      </c>
      <c r="AP60" s="298">
        <v>38688549</v>
      </c>
      <c r="AQ60" s="64">
        <v>39282361</v>
      </c>
      <c r="AR60" s="298">
        <v>39382783</v>
      </c>
      <c r="AS60" s="298">
        <v>38285637</v>
      </c>
      <c r="AT60" s="298">
        <v>36540143</v>
      </c>
      <c r="AU60" s="298">
        <v>36277319</v>
      </c>
      <c r="AV60" s="315">
        <v>36297648</v>
      </c>
      <c r="AW60" s="43">
        <f t="shared" si="140"/>
        <v>3238755.1900000013</v>
      </c>
      <c r="AX60" s="44">
        <f t="shared" si="140"/>
        <v>3589117.9800000004</v>
      </c>
      <c r="AY60" s="44">
        <f t="shared" si="140"/>
        <v>4040354.1000000015</v>
      </c>
      <c r="AZ60" s="44">
        <f t="shared" si="140"/>
        <v>4192972.1400000006</v>
      </c>
      <c r="BA60" s="44">
        <f t="shared" si="140"/>
        <v>5789420.1600000001</v>
      </c>
      <c r="BB60" s="44">
        <f t="shared" si="140"/>
        <v>6130958.1799999997</v>
      </c>
      <c r="BC60" s="44">
        <f t="shared" si="140"/>
        <v>6713118.1700000018</v>
      </c>
      <c r="BD60" s="44">
        <f t="shared" si="140"/>
        <v>7244499.8599999994</v>
      </c>
      <c r="BE60" s="44">
        <f t="shared" si="140"/>
        <v>7208294.4499999993</v>
      </c>
      <c r="BF60" s="44">
        <f t="shared" si="140"/>
        <v>7070193.9699999988</v>
      </c>
      <c r="BG60" s="44">
        <f t="shared" si="141"/>
        <v>6844782.4699999988</v>
      </c>
      <c r="BH60" s="44">
        <f t="shared" si="141"/>
        <v>6693406.1000000015</v>
      </c>
      <c r="BI60" s="44">
        <f t="shared" si="141"/>
        <v>6179965.2199999988</v>
      </c>
      <c r="BJ60" s="44">
        <f t="shared" si="141"/>
        <v>6849880</v>
      </c>
      <c r="BK60" s="44">
        <f t="shared" si="141"/>
        <v>6845736</v>
      </c>
      <c r="BL60" s="248">
        <f t="shared" si="141"/>
        <v>7161885</v>
      </c>
      <c r="BM60" s="248">
        <f t="shared" si="141"/>
        <v>5016063</v>
      </c>
      <c r="BN60" s="248">
        <f t="shared" si="141"/>
        <v>3220722</v>
      </c>
      <c r="BO60" s="248">
        <f t="shared" si="141"/>
        <v>1692589</v>
      </c>
      <c r="BP60" s="248">
        <f t="shared" si="141"/>
        <v>634821</v>
      </c>
      <c r="BQ60" s="248">
        <f t="shared" si="142"/>
        <v>211363</v>
      </c>
      <c r="BR60" s="274">
        <f t="shared" si="142"/>
        <v>-681070</v>
      </c>
      <c r="BS60" s="274">
        <f t="shared" si="142"/>
        <v>-759474</v>
      </c>
      <c r="BT60" s="274">
        <f t="shared" si="142"/>
        <v>-400872</v>
      </c>
      <c r="BU60" s="274">
        <f t="shared" si="142"/>
        <v>174450</v>
      </c>
      <c r="BV60" s="274">
        <f t="shared" si="142"/>
        <v>816036</v>
      </c>
      <c r="BW60" s="274">
        <f t="shared" si="142"/>
        <v>296513</v>
      </c>
      <c r="BX60" s="274">
        <f t="shared" si="142"/>
        <v>118259</v>
      </c>
      <c r="BY60" s="274">
        <f t="shared" si="142"/>
        <v>492528</v>
      </c>
      <c r="BZ60" s="274">
        <f t="shared" si="142"/>
        <v>2055059</v>
      </c>
      <c r="CA60" s="274">
        <f t="shared" si="142"/>
        <v>2327257</v>
      </c>
      <c r="CB60" s="274">
        <f t="shared" si="142"/>
        <v>1864770</v>
      </c>
      <c r="CC60" s="274">
        <f t="shared" si="142"/>
        <v>2190003</v>
      </c>
      <c r="CD60" s="274">
        <f t="shared" si="142"/>
        <v>3078599</v>
      </c>
      <c r="CE60" s="351"/>
      <c r="CF60" s="64">
        <f>IF(ISERROR(GETPIVOTDATA("VALUE",'CRS WK pvt'!$I$2,"DT_FILE",CF$8,"CD_CO",CF$6,"TRIM_CAT",TRIM(B60),"TRIM_LINE",A58))=TRUE,0,GETPIVOTDATA("VALUE",'CRS WK pvt'!$I$2,"DT_FILE",CF$8,"CD_CO",CF$6,"TRIM_CAT",TRIM(B60),"TRIM_LINE",A58))</f>
        <v>36297648</v>
      </c>
    </row>
    <row r="61" spans="1:84" s="38" customFormat="1" x14ac:dyDescent="0.3">
      <c r="A61" s="147"/>
      <c r="B61" s="39" t="s">
        <v>39</v>
      </c>
      <c r="C61" s="40">
        <v>1092892.23</v>
      </c>
      <c r="D61" s="41">
        <v>1096419.95</v>
      </c>
      <c r="E61" s="41">
        <v>1311260.02</v>
      </c>
      <c r="F61" s="41">
        <v>1547941.2</v>
      </c>
      <c r="G61" s="41">
        <v>1539553.15</v>
      </c>
      <c r="H61" s="41">
        <v>1415865.79</v>
      </c>
      <c r="I61" s="41">
        <v>1372272.22</v>
      </c>
      <c r="J61" s="41">
        <v>1194984.92</v>
      </c>
      <c r="K61" s="41">
        <v>1029563.6</v>
      </c>
      <c r="L61" s="42">
        <v>920188.49</v>
      </c>
      <c r="M61" s="41">
        <v>894586.79</v>
      </c>
      <c r="N61" s="41">
        <v>877885.43</v>
      </c>
      <c r="O61" s="41">
        <v>1184232.22</v>
      </c>
      <c r="P61" s="41">
        <v>1716565</v>
      </c>
      <c r="Q61" s="41">
        <v>2586674</v>
      </c>
      <c r="R61" s="41">
        <v>2991700</v>
      </c>
      <c r="S61" s="41">
        <v>3156631</v>
      </c>
      <c r="T61" s="41">
        <v>3174913</v>
      </c>
      <c r="U61" s="205">
        <v>3011686</v>
      </c>
      <c r="V61" s="205">
        <v>2803058</v>
      </c>
      <c r="W61" s="205">
        <v>2674070</v>
      </c>
      <c r="X61" s="42">
        <v>2503468</v>
      </c>
      <c r="Y61" s="205">
        <v>2368164</v>
      </c>
      <c r="Z61" s="205">
        <v>2333583</v>
      </c>
      <c r="AA61" s="205">
        <v>2373766</v>
      </c>
      <c r="AB61" s="205">
        <v>2737223</v>
      </c>
      <c r="AC61" s="205">
        <v>3080833</v>
      </c>
      <c r="AD61" s="205">
        <v>3418010</v>
      </c>
      <c r="AE61" s="205">
        <v>3519560</v>
      </c>
      <c r="AF61" s="205">
        <v>3393654</v>
      </c>
      <c r="AG61" s="205">
        <v>3045427</v>
      </c>
      <c r="AH61" s="205">
        <v>2651503</v>
      </c>
      <c r="AI61" s="205">
        <v>2451030</v>
      </c>
      <c r="AJ61" s="42">
        <v>2305450</v>
      </c>
      <c r="AK61" s="298">
        <v>2247371</v>
      </c>
      <c r="AL61" s="298">
        <v>2281355</v>
      </c>
      <c r="AM61" s="298">
        <v>2460547</v>
      </c>
      <c r="AN61" s="298">
        <v>2479729</v>
      </c>
      <c r="AO61" s="298">
        <v>2500340</v>
      </c>
      <c r="AP61" s="298">
        <v>2641729</v>
      </c>
      <c r="AQ61" s="64">
        <v>2694117</v>
      </c>
      <c r="AR61" s="298">
        <v>2626394</v>
      </c>
      <c r="AS61" s="298">
        <v>2489856</v>
      </c>
      <c r="AT61" s="298">
        <v>2236463</v>
      </c>
      <c r="AU61" s="298">
        <v>2096898</v>
      </c>
      <c r="AV61" s="315">
        <v>1967642</v>
      </c>
      <c r="AW61" s="43">
        <f t="shared" si="140"/>
        <v>91339.989999999991</v>
      </c>
      <c r="AX61" s="44">
        <f t="shared" si="140"/>
        <v>620145.05000000005</v>
      </c>
      <c r="AY61" s="44">
        <f t="shared" si="140"/>
        <v>1275413.98</v>
      </c>
      <c r="AZ61" s="44">
        <f t="shared" si="140"/>
        <v>1443758.8</v>
      </c>
      <c r="BA61" s="44">
        <f t="shared" si="140"/>
        <v>1617077.85</v>
      </c>
      <c r="BB61" s="44">
        <f t="shared" si="140"/>
        <v>1759047.21</v>
      </c>
      <c r="BC61" s="44">
        <f t="shared" si="140"/>
        <v>1639413.78</v>
      </c>
      <c r="BD61" s="44">
        <f t="shared" si="140"/>
        <v>1608073.08</v>
      </c>
      <c r="BE61" s="44">
        <f t="shared" si="140"/>
        <v>1644506.4</v>
      </c>
      <c r="BF61" s="44">
        <f t="shared" si="140"/>
        <v>1583279.51</v>
      </c>
      <c r="BG61" s="44">
        <f t="shared" si="141"/>
        <v>1473577.21</v>
      </c>
      <c r="BH61" s="44">
        <f t="shared" si="141"/>
        <v>1455697.5699999998</v>
      </c>
      <c r="BI61" s="44">
        <f t="shared" si="141"/>
        <v>1189533.78</v>
      </c>
      <c r="BJ61" s="44">
        <f t="shared" si="141"/>
        <v>1020658</v>
      </c>
      <c r="BK61" s="44">
        <f t="shared" si="141"/>
        <v>494159</v>
      </c>
      <c r="BL61" s="248">
        <f t="shared" si="141"/>
        <v>426310</v>
      </c>
      <c r="BM61" s="248">
        <f t="shared" si="141"/>
        <v>362929</v>
      </c>
      <c r="BN61" s="248">
        <f t="shared" si="141"/>
        <v>218741</v>
      </c>
      <c r="BO61" s="248">
        <f t="shared" si="141"/>
        <v>33741</v>
      </c>
      <c r="BP61" s="248">
        <f t="shared" si="141"/>
        <v>-151555</v>
      </c>
      <c r="BQ61" s="248">
        <f t="shared" si="142"/>
        <v>-223040</v>
      </c>
      <c r="BR61" s="274">
        <f t="shared" si="142"/>
        <v>-198018</v>
      </c>
      <c r="BS61" s="274">
        <f t="shared" si="142"/>
        <v>-120793</v>
      </c>
      <c r="BT61" s="274">
        <f t="shared" si="142"/>
        <v>-52228</v>
      </c>
      <c r="BU61" s="274">
        <f t="shared" si="142"/>
        <v>86781</v>
      </c>
      <c r="BV61" s="274">
        <f t="shared" si="142"/>
        <v>-257494</v>
      </c>
      <c r="BW61" s="274">
        <f t="shared" si="142"/>
        <v>-580493</v>
      </c>
      <c r="BX61" s="274">
        <f t="shared" si="142"/>
        <v>-776281</v>
      </c>
      <c r="BY61" s="274">
        <f t="shared" si="142"/>
        <v>-825443</v>
      </c>
      <c r="BZ61" s="274">
        <f t="shared" si="142"/>
        <v>-767260</v>
      </c>
      <c r="CA61" s="274">
        <f t="shared" si="142"/>
        <v>-555571</v>
      </c>
      <c r="CB61" s="274">
        <f t="shared" si="142"/>
        <v>-415040</v>
      </c>
      <c r="CC61" s="274">
        <f t="shared" si="142"/>
        <v>-354132</v>
      </c>
      <c r="CD61" s="274">
        <f t="shared" si="142"/>
        <v>-337808</v>
      </c>
      <c r="CE61" s="351"/>
      <c r="CF61" s="64">
        <f>IF(ISERROR(GETPIVOTDATA("VALUE",'CRS WK pvt'!$I$2,"DT_FILE",CF$8,"CD_CO",CF$6,"TRIM_CAT",TRIM(B61),"TRIM_LINE",A58))=TRUE,0,GETPIVOTDATA("VALUE",'CRS WK pvt'!$I$2,"DT_FILE",CF$8,"CD_CO",CF$6,"TRIM_CAT",TRIM(B61),"TRIM_LINE",A58))</f>
        <v>1967642</v>
      </c>
    </row>
    <row r="62" spans="1:84" s="38" customFormat="1" x14ac:dyDescent="0.3">
      <c r="A62" s="147"/>
      <c r="B62" s="39" t="s">
        <v>40</v>
      </c>
      <c r="C62" s="40">
        <v>835028.06</v>
      </c>
      <c r="D62" s="41">
        <v>825026.65</v>
      </c>
      <c r="E62" s="41">
        <v>1055434.3700000001</v>
      </c>
      <c r="F62" s="41">
        <v>1322461.75</v>
      </c>
      <c r="G62" s="41">
        <v>1473794.41</v>
      </c>
      <c r="H62" s="41">
        <v>1399234.45</v>
      </c>
      <c r="I62" s="41">
        <v>1022574.73</v>
      </c>
      <c r="J62" s="41">
        <v>884205.33</v>
      </c>
      <c r="K62" s="41">
        <v>817589.12</v>
      </c>
      <c r="L62" s="42">
        <v>850545.41</v>
      </c>
      <c r="M62" s="41">
        <v>767565.24</v>
      </c>
      <c r="N62" s="41">
        <v>718054.7</v>
      </c>
      <c r="O62" s="41">
        <v>910267.25</v>
      </c>
      <c r="P62" s="41">
        <v>1253306</v>
      </c>
      <c r="Q62" s="41">
        <v>1766859</v>
      </c>
      <c r="R62" s="41">
        <v>2208088</v>
      </c>
      <c r="S62" s="41">
        <v>2350670</v>
      </c>
      <c r="T62" s="41">
        <v>2442579</v>
      </c>
      <c r="U62" s="205">
        <v>2327468</v>
      </c>
      <c r="V62" s="205">
        <v>2081503</v>
      </c>
      <c r="W62" s="205">
        <v>1991809</v>
      </c>
      <c r="X62" s="42">
        <v>1873546</v>
      </c>
      <c r="Y62" s="205">
        <v>1764030</v>
      </c>
      <c r="Z62" s="205">
        <v>1788716</v>
      </c>
      <c r="AA62" s="205">
        <v>1689912</v>
      </c>
      <c r="AB62" s="205">
        <v>1924367</v>
      </c>
      <c r="AC62" s="205">
        <v>2212286</v>
      </c>
      <c r="AD62" s="205">
        <v>2506302</v>
      </c>
      <c r="AE62" s="205">
        <v>2376189</v>
      </c>
      <c r="AF62" s="205">
        <v>2310266</v>
      </c>
      <c r="AG62" s="205">
        <v>2122601</v>
      </c>
      <c r="AH62" s="205">
        <v>1867147</v>
      </c>
      <c r="AI62" s="205">
        <v>1848860</v>
      </c>
      <c r="AJ62" s="42">
        <v>1673768</v>
      </c>
      <c r="AK62" s="298">
        <v>1640397</v>
      </c>
      <c r="AL62" s="298">
        <v>1602611</v>
      </c>
      <c r="AM62" s="298">
        <v>1674579</v>
      </c>
      <c r="AN62" s="298">
        <v>1751134</v>
      </c>
      <c r="AO62" s="298">
        <v>1870138</v>
      </c>
      <c r="AP62" s="298">
        <v>1933514</v>
      </c>
      <c r="AQ62" s="64">
        <v>2030300</v>
      </c>
      <c r="AR62" s="298">
        <v>2059882</v>
      </c>
      <c r="AS62" s="298">
        <v>2049495</v>
      </c>
      <c r="AT62" s="298">
        <v>1787664</v>
      </c>
      <c r="AU62" s="298">
        <v>1661384</v>
      </c>
      <c r="AV62" s="315">
        <v>1581394</v>
      </c>
      <c r="AW62" s="43">
        <f t="shared" si="140"/>
        <v>75239.189999999944</v>
      </c>
      <c r="AX62" s="44">
        <f t="shared" si="140"/>
        <v>428279.35</v>
      </c>
      <c r="AY62" s="44">
        <f t="shared" si="140"/>
        <v>711424.62999999989</v>
      </c>
      <c r="AZ62" s="44">
        <f t="shared" si="140"/>
        <v>885626.25</v>
      </c>
      <c r="BA62" s="44">
        <f t="shared" si="140"/>
        <v>876875.59000000008</v>
      </c>
      <c r="BB62" s="44">
        <f t="shared" si="140"/>
        <v>1043344.55</v>
      </c>
      <c r="BC62" s="44">
        <f t="shared" si="140"/>
        <v>1304893.27</v>
      </c>
      <c r="BD62" s="44">
        <f t="shared" si="140"/>
        <v>1197297.67</v>
      </c>
      <c r="BE62" s="44">
        <f t="shared" si="140"/>
        <v>1174219.8799999999</v>
      </c>
      <c r="BF62" s="44">
        <f t="shared" si="140"/>
        <v>1023000.59</v>
      </c>
      <c r="BG62" s="44">
        <f t="shared" si="141"/>
        <v>996464.76</v>
      </c>
      <c r="BH62" s="44">
        <f t="shared" si="141"/>
        <v>1070661.3</v>
      </c>
      <c r="BI62" s="44">
        <f t="shared" si="141"/>
        <v>779644.75</v>
      </c>
      <c r="BJ62" s="44">
        <f t="shared" si="141"/>
        <v>671061</v>
      </c>
      <c r="BK62" s="44">
        <f t="shared" si="141"/>
        <v>445427</v>
      </c>
      <c r="BL62" s="248">
        <f t="shared" si="141"/>
        <v>298214</v>
      </c>
      <c r="BM62" s="248">
        <f t="shared" si="141"/>
        <v>25519</v>
      </c>
      <c r="BN62" s="248">
        <f t="shared" si="141"/>
        <v>-132313</v>
      </c>
      <c r="BO62" s="248">
        <f t="shared" si="141"/>
        <v>-204867</v>
      </c>
      <c r="BP62" s="248">
        <f t="shared" si="141"/>
        <v>-214356</v>
      </c>
      <c r="BQ62" s="248">
        <f t="shared" si="142"/>
        <v>-142949</v>
      </c>
      <c r="BR62" s="274">
        <f t="shared" si="142"/>
        <v>-199778</v>
      </c>
      <c r="BS62" s="274">
        <f t="shared" si="142"/>
        <v>-123633</v>
      </c>
      <c r="BT62" s="274">
        <f t="shared" si="142"/>
        <v>-186105</v>
      </c>
      <c r="BU62" s="274">
        <f t="shared" si="142"/>
        <v>-15333</v>
      </c>
      <c r="BV62" s="274">
        <f t="shared" si="142"/>
        <v>-173233</v>
      </c>
      <c r="BW62" s="274">
        <f t="shared" si="142"/>
        <v>-342148</v>
      </c>
      <c r="BX62" s="274">
        <f t="shared" si="142"/>
        <v>-572788</v>
      </c>
      <c r="BY62" s="274">
        <f t="shared" si="142"/>
        <v>-345889</v>
      </c>
      <c r="BZ62" s="274">
        <f t="shared" si="142"/>
        <v>-250384</v>
      </c>
      <c r="CA62" s="274">
        <f t="shared" si="142"/>
        <v>-73106</v>
      </c>
      <c r="CB62" s="274">
        <f t="shared" si="142"/>
        <v>-79483</v>
      </c>
      <c r="CC62" s="274">
        <f t="shared" si="142"/>
        <v>-187476</v>
      </c>
      <c r="CD62" s="274">
        <f t="shared" si="142"/>
        <v>-92374</v>
      </c>
      <c r="CE62" s="351"/>
      <c r="CF62" s="64">
        <f>IF(ISERROR(GETPIVOTDATA("VALUE",'CRS WK pvt'!$I$2,"DT_FILE",CF$8,"CD_CO",CF$6,"TRIM_CAT",TRIM(B62),"TRIM_LINE",A58))=TRUE,0,GETPIVOTDATA("VALUE",'CRS WK pvt'!$I$2,"DT_FILE",CF$8,"CD_CO",CF$6,"TRIM_CAT",TRIM(B62),"TRIM_LINE",A58))</f>
        <v>1581394</v>
      </c>
    </row>
    <row r="63" spans="1:84" s="38" customFormat="1" x14ac:dyDescent="0.3">
      <c r="A63" s="147"/>
      <c r="B63" s="39" t="s">
        <v>41</v>
      </c>
      <c r="C63" s="40">
        <v>3828360.68</v>
      </c>
      <c r="D63" s="41">
        <v>3729069.67</v>
      </c>
      <c r="E63" s="41">
        <v>4810650.8600000003</v>
      </c>
      <c r="F63" s="41">
        <v>5925889.1799999997</v>
      </c>
      <c r="G63" s="41">
        <v>6185417.1500000004</v>
      </c>
      <c r="H63" s="41">
        <v>7216661.0899999999</v>
      </c>
      <c r="I63" s="41">
        <v>5068966.46</v>
      </c>
      <c r="J63" s="41">
        <v>3260104.33</v>
      </c>
      <c r="K63" s="41">
        <v>3225708.09</v>
      </c>
      <c r="L63" s="42">
        <v>3654801.82</v>
      </c>
      <c r="M63" s="41">
        <v>3530073.57</v>
      </c>
      <c r="N63" s="41">
        <v>3628198</v>
      </c>
      <c r="O63" s="41">
        <v>4239000.8899999997</v>
      </c>
      <c r="P63" s="41">
        <v>5365958</v>
      </c>
      <c r="Q63" s="41">
        <v>6995825</v>
      </c>
      <c r="R63" s="41">
        <v>8103941</v>
      </c>
      <c r="S63" s="41">
        <v>9051717</v>
      </c>
      <c r="T63" s="41">
        <v>9433181</v>
      </c>
      <c r="U63" s="205">
        <v>9159078</v>
      </c>
      <c r="V63" s="205">
        <v>9250238</v>
      </c>
      <c r="W63" s="205">
        <v>8959532</v>
      </c>
      <c r="X63" s="42">
        <v>8543280</v>
      </c>
      <c r="Y63" s="205">
        <v>8091244</v>
      </c>
      <c r="Z63" s="205">
        <v>7946952</v>
      </c>
      <c r="AA63" s="205">
        <v>5899684</v>
      </c>
      <c r="AB63" s="205">
        <v>6229475</v>
      </c>
      <c r="AC63" s="205">
        <v>6777401</v>
      </c>
      <c r="AD63" s="205">
        <v>7576764</v>
      </c>
      <c r="AE63" s="205">
        <v>5989819</v>
      </c>
      <c r="AF63" s="205">
        <v>5678786</v>
      </c>
      <c r="AG63" s="205">
        <v>5831949</v>
      </c>
      <c r="AH63" s="205">
        <v>5134343</v>
      </c>
      <c r="AI63" s="205">
        <v>4809941</v>
      </c>
      <c r="AJ63" s="42">
        <v>4622924</v>
      </c>
      <c r="AK63" s="298">
        <v>4604955</v>
      </c>
      <c r="AL63" s="298">
        <v>4384863</v>
      </c>
      <c r="AM63" s="298">
        <v>4873568</v>
      </c>
      <c r="AN63" s="298">
        <v>5080699</v>
      </c>
      <c r="AO63" s="298">
        <v>5212913</v>
      </c>
      <c r="AP63" s="298">
        <v>5490406</v>
      </c>
      <c r="AQ63" s="64">
        <v>5793741</v>
      </c>
      <c r="AR63" s="298">
        <v>6476713</v>
      </c>
      <c r="AS63" s="298">
        <v>6664032</v>
      </c>
      <c r="AT63" s="298">
        <v>5193328</v>
      </c>
      <c r="AU63" s="298">
        <v>4754870</v>
      </c>
      <c r="AV63" s="315">
        <v>4866291</v>
      </c>
      <c r="AW63" s="43">
        <f t="shared" si="140"/>
        <v>410640.2099999995</v>
      </c>
      <c r="AX63" s="44">
        <f t="shared" si="140"/>
        <v>1636888.33</v>
      </c>
      <c r="AY63" s="44">
        <f t="shared" si="140"/>
        <v>2185174.1399999997</v>
      </c>
      <c r="AZ63" s="44">
        <f t="shared" si="140"/>
        <v>2178051.8200000003</v>
      </c>
      <c r="BA63" s="44">
        <f t="shared" si="140"/>
        <v>2866299.8499999996</v>
      </c>
      <c r="BB63" s="44">
        <f t="shared" si="140"/>
        <v>2216519.91</v>
      </c>
      <c r="BC63" s="44">
        <f t="shared" si="140"/>
        <v>4090111.54</v>
      </c>
      <c r="BD63" s="44">
        <f t="shared" si="140"/>
        <v>5990133.6699999999</v>
      </c>
      <c r="BE63" s="44">
        <f t="shared" si="140"/>
        <v>5733823.9100000001</v>
      </c>
      <c r="BF63" s="44">
        <f t="shared" si="140"/>
        <v>4888478.18</v>
      </c>
      <c r="BG63" s="44">
        <f t="shared" si="141"/>
        <v>4561170.43</v>
      </c>
      <c r="BH63" s="44">
        <f t="shared" si="141"/>
        <v>4318754</v>
      </c>
      <c r="BI63" s="44">
        <f t="shared" si="141"/>
        <v>1660683.1100000003</v>
      </c>
      <c r="BJ63" s="44">
        <f t="shared" si="141"/>
        <v>863517</v>
      </c>
      <c r="BK63" s="44">
        <f t="shared" si="141"/>
        <v>-218424</v>
      </c>
      <c r="BL63" s="248">
        <f t="shared" si="141"/>
        <v>-527177</v>
      </c>
      <c r="BM63" s="248">
        <f t="shared" si="141"/>
        <v>-3061898</v>
      </c>
      <c r="BN63" s="248">
        <f t="shared" si="141"/>
        <v>-3754395</v>
      </c>
      <c r="BO63" s="248">
        <f t="shared" si="141"/>
        <v>-3327129</v>
      </c>
      <c r="BP63" s="248">
        <f t="shared" si="141"/>
        <v>-4115895</v>
      </c>
      <c r="BQ63" s="248">
        <f t="shared" si="142"/>
        <v>-4149591</v>
      </c>
      <c r="BR63" s="274">
        <f t="shared" si="142"/>
        <v>-3920356</v>
      </c>
      <c r="BS63" s="274">
        <f t="shared" si="142"/>
        <v>-3486289</v>
      </c>
      <c r="BT63" s="274">
        <f t="shared" si="142"/>
        <v>-3562089</v>
      </c>
      <c r="BU63" s="274">
        <f t="shared" si="142"/>
        <v>-1026116</v>
      </c>
      <c r="BV63" s="274">
        <f t="shared" si="142"/>
        <v>-1148776</v>
      </c>
      <c r="BW63" s="274">
        <f t="shared" si="142"/>
        <v>-1564488</v>
      </c>
      <c r="BX63" s="274">
        <f t="shared" si="142"/>
        <v>-2086358</v>
      </c>
      <c r="BY63" s="274">
        <f t="shared" si="142"/>
        <v>-196078</v>
      </c>
      <c r="BZ63" s="274">
        <f t="shared" si="142"/>
        <v>797927</v>
      </c>
      <c r="CA63" s="274">
        <f t="shared" si="142"/>
        <v>832083</v>
      </c>
      <c r="CB63" s="274">
        <f t="shared" si="142"/>
        <v>58985</v>
      </c>
      <c r="CC63" s="274">
        <f t="shared" si="142"/>
        <v>-55071</v>
      </c>
      <c r="CD63" s="274">
        <f t="shared" si="142"/>
        <v>243367</v>
      </c>
      <c r="CE63" s="351"/>
      <c r="CF63" s="64">
        <f>IF(ISERROR(GETPIVOTDATA("VALUE",'CRS WK pvt'!$I$2,"DT_FILE",CF$8,"CD_CO",CF$6,"TRIM_CAT",TRIM(B63),"TRIM_LINE",A58))=TRUE,0,GETPIVOTDATA("VALUE",'CRS WK pvt'!$I$2,"DT_FILE",CF$8,"CD_CO",CF$6,"TRIM_CAT",TRIM(B63),"TRIM_LINE",A58))</f>
        <v>4866291</v>
      </c>
    </row>
    <row r="64" spans="1:84" s="131" customFormat="1" x14ac:dyDescent="0.3">
      <c r="A64" s="148"/>
      <c r="B64" s="39" t="s">
        <v>42</v>
      </c>
      <c r="C64" s="141">
        <f t="shared" ref="C64:V64" si="143">SUM(C59:C63)</f>
        <v>69177222.439999998</v>
      </c>
      <c r="D64" s="142">
        <f t="shared" si="143"/>
        <v>73209192.410000011</v>
      </c>
      <c r="E64" s="142">
        <f t="shared" si="143"/>
        <v>80129591.479999989</v>
      </c>
      <c r="F64" s="142">
        <f t="shared" si="143"/>
        <v>85422903.780000001</v>
      </c>
      <c r="G64" s="142">
        <f t="shared" si="143"/>
        <v>86935041.320000008</v>
      </c>
      <c r="H64" s="142">
        <f t="shared" si="143"/>
        <v>84620861.970000014</v>
      </c>
      <c r="I64" s="142">
        <f t="shared" si="143"/>
        <v>77242351.399999991</v>
      </c>
      <c r="J64" s="142">
        <f t="shared" si="143"/>
        <v>70112075.760000005</v>
      </c>
      <c r="K64" s="142">
        <f t="shared" si="143"/>
        <v>67632059.579999998</v>
      </c>
      <c r="L64" s="143">
        <f t="shared" si="143"/>
        <v>67265363.709999993</v>
      </c>
      <c r="M64" s="142">
        <f t="shared" si="143"/>
        <v>65994892.359999999</v>
      </c>
      <c r="N64" s="142">
        <f t="shared" si="143"/>
        <v>66149496.329999998</v>
      </c>
      <c r="O64" s="142">
        <f t="shared" si="143"/>
        <v>72148453.640000001</v>
      </c>
      <c r="P64" s="142">
        <f t="shared" si="143"/>
        <v>80568480</v>
      </c>
      <c r="Q64" s="142">
        <f t="shared" si="143"/>
        <v>92464365</v>
      </c>
      <c r="R64" s="142">
        <f t="shared" si="143"/>
        <v>99318013</v>
      </c>
      <c r="S64" s="142">
        <f t="shared" si="143"/>
        <v>105987286</v>
      </c>
      <c r="T64" s="142">
        <f t="shared" si="143"/>
        <v>107602540</v>
      </c>
      <c r="U64" s="142">
        <f t="shared" si="143"/>
        <v>104969745</v>
      </c>
      <c r="V64" s="142">
        <f t="shared" si="143"/>
        <v>102378475</v>
      </c>
      <c r="W64" s="142">
        <f>SUM(W59+W60+W61+W62+W63)</f>
        <v>100164723</v>
      </c>
      <c r="X64" s="143">
        <f>SUM(X59+X60+X61+X62+X63)</f>
        <v>98443668</v>
      </c>
      <c r="Y64" s="206">
        <v>95970427</v>
      </c>
      <c r="Z64" s="206">
        <v>95329985</v>
      </c>
      <c r="AA64" s="206">
        <v>95531561</v>
      </c>
      <c r="AB64" s="206">
        <v>104071995</v>
      </c>
      <c r="AC64" s="206">
        <v>111945811</v>
      </c>
      <c r="AD64" s="206">
        <v>117231945</v>
      </c>
      <c r="AE64" s="206">
        <v>113646185</v>
      </c>
      <c r="AF64" s="206">
        <v>108455360</v>
      </c>
      <c r="AG64" s="206">
        <v>102805072</v>
      </c>
      <c r="AH64" s="206">
        <v>95928796</v>
      </c>
      <c r="AI64" s="206">
        <v>91992302</v>
      </c>
      <c r="AJ64" s="143">
        <v>88966375</v>
      </c>
      <c r="AK64" s="299">
        <v>87159087</v>
      </c>
      <c r="AL64" s="299">
        <v>86928305</v>
      </c>
      <c r="AM64" s="299">
        <v>91737712</v>
      </c>
      <c r="AN64" s="299">
        <v>100413134</v>
      </c>
      <c r="AO64" s="299">
        <v>103749202</v>
      </c>
      <c r="AP64" s="299">
        <v>107883568</v>
      </c>
      <c r="AQ64" s="45">
        <v>110027173</v>
      </c>
      <c r="AR64" s="299">
        <v>108354092</v>
      </c>
      <c r="AS64" s="299">
        <v>104627544</v>
      </c>
      <c r="AT64" s="299">
        <v>94973200</v>
      </c>
      <c r="AU64" s="299">
        <v>91083169</v>
      </c>
      <c r="AV64" s="316">
        <v>90068670</v>
      </c>
      <c r="AW64" s="45">
        <f t="shared" ref="AW64:BA64" si="144">SUM(AW59:AW63)</f>
        <v>2971231.1999999983</v>
      </c>
      <c r="AX64" s="144">
        <f t="shared" si="144"/>
        <v>7359287.5900000026</v>
      </c>
      <c r="AY64" s="144">
        <f t="shared" si="144"/>
        <v>12334773.520000003</v>
      </c>
      <c r="AZ64" s="144">
        <f t="shared" si="144"/>
        <v>13895109.220000003</v>
      </c>
      <c r="BA64" s="144">
        <f t="shared" si="144"/>
        <v>19052244.679999996</v>
      </c>
      <c r="BB64" s="144">
        <f t="shared" ref="BB64:BJ64" si="145">SUM(BB59:BB63)</f>
        <v>22981678.030000001</v>
      </c>
      <c r="BC64" s="144">
        <f t="shared" si="145"/>
        <v>27727393.600000005</v>
      </c>
      <c r="BD64" s="144">
        <f t="shared" si="145"/>
        <v>32266399.240000002</v>
      </c>
      <c r="BE64" s="144">
        <f t="shared" si="145"/>
        <v>32532663.419999998</v>
      </c>
      <c r="BF64" s="144">
        <f t="shared" si="145"/>
        <v>31178304.289999999</v>
      </c>
      <c r="BG64" s="144">
        <f t="shared" si="145"/>
        <v>29975534.640000004</v>
      </c>
      <c r="BH64" s="144">
        <f t="shared" si="145"/>
        <v>29180488.670000006</v>
      </c>
      <c r="BI64" s="144">
        <f t="shared" si="145"/>
        <v>23383107.359999999</v>
      </c>
      <c r="BJ64" s="144">
        <f t="shared" si="145"/>
        <v>23503515</v>
      </c>
      <c r="BK64" s="144">
        <f t="shared" ref="BK64:BL64" si="146">SUM(BK59:BK63)</f>
        <v>19481446</v>
      </c>
      <c r="BL64" s="249">
        <f t="shared" si="146"/>
        <v>17913932</v>
      </c>
      <c r="BM64" s="249">
        <f t="shared" ref="BM64:BN64" si="147">SUM(BM59:BM63)</f>
        <v>7658899</v>
      </c>
      <c r="BN64" s="249">
        <f t="shared" si="147"/>
        <v>852820</v>
      </c>
      <c r="BO64" s="249">
        <f t="shared" ref="BO64:BP64" si="148">SUM(BO59:BO63)</f>
        <v>-2164673</v>
      </c>
      <c r="BP64" s="249">
        <f t="shared" si="148"/>
        <v>-6449679</v>
      </c>
      <c r="BQ64" s="249">
        <f t="shared" ref="BQ64:BS64" si="149">SUM(BQ59:BQ63)</f>
        <v>-8172421</v>
      </c>
      <c r="BR64" s="275">
        <f t="shared" si="149"/>
        <v>-9477293</v>
      </c>
      <c r="BS64" s="275">
        <f t="shared" si="149"/>
        <v>-8811340</v>
      </c>
      <c r="BT64" s="275">
        <f t="shared" ref="BT64" si="150">SUM(BT59:BT63)</f>
        <v>-8401680</v>
      </c>
      <c r="BU64" s="275">
        <f t="shared" ref="BU64" si="151">SUM(BU59:BU63)</f>
        <v>-3793849</v>
      </c>
      <c r="BV64" s="275">
        <f t="shared" ref="BV64" si="152">SUM(BV59:BV63)</f>
        <v>-3658861</v>
      </c>
      <c r="BW64" s="275">
        <f t="shared" ref="BW64" si="153">SUM(BW59:BW63)</f>
        <v>-8196609</v>
      </c>
      <c r="BX64" s="275">
        <f t="shared" ref="BX64" si="154">SUM(BX59:BX63)</f>
        <v>-9348377</v>
      </c>
      <c r="BY64" s="275">
        <f t="shared" ref="BY64" si="155">SUM(BY59:BY63)</f>
        <v>-3619012</v>
      </c>
      <c r="BZ64" s="275">
        <f t="shared" ref="BZ64" si="156">SUM(BZ59:BZ63)</f>
        <v>-101268</v>
      </c>
      <c r="CA64" s="275">
        <f t="shared" ref="CA64" si="157">SUM(CA59:CA63)</f>
        <v>1822472</v>
      </c>
      <c r="CB64" s="275">
        <f t="shared" ref="CB64:CD64" si="158">SUM(CB59:CB63)</f>
        <v>-955596</v>
      </c>
      <c r="CC64" s="275">
        <f t="shared" ref="CC64:CD64" si="159">SUM(CC59:CC63)</f>
        <v>-909133</v>
      </c>
      <c r="CD64" s="275">
        <f t="shared" si="159"/>
        <v>1102295</v>
      </c>
      <c r="CE64" s="352"/>
      <c r="CF64" s="45">
        <f>SUM(CF59:CF63)</f>
        <v>90068670</v>
      </c>
    </row>
    <row r="65" spans="1:84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351"/>
      <c r="CF65" s="50"/>
    </row>
    <row r="66" spans="1:84" s="38" customFormat="1" x14ac:dyDescent="0.3">
      <c r="A66" s="147"/>
      <c r="B66" s="39" t="s">
        <v>37</v>
      </c>
      <c r="C66" s="40">
        <v>71804694.140000001</v>
      </c>
      <c r="D66" s="41">
        <v>77600426.319999993</v>
      </c>
      <c r="E66" s="41">
        <v>72670489.939999998</v>
      </c>
      <c r="F66" s="41">
        <v>66073195.990000002</v>
      </c>
      <c r="G66" s="41">
        <v>60973050.079999998</v>
      </c>
      <c r="H66" s="41">
        <v>53856596.020000003</v>
      </c>
      <c r="I66" s="41">
        <v>48200007.079999998</v>
      </c>
      <c r="J66" s="41">
        <v>43295807.189999998</v>
      </c>
      <c r="K66" s="41">
        <v>42194587.939999998</v>
      </c>
      <c r="L66" s="42">
        <v>45086493.310000002</v>
      </c>
      <c r="M66" s="41">
        <v>53391121.700000003</v>
      </c>
      <c r="N66" s="41">
        <v>60160530.450000003</v>
      </c>
      <c r="O66" s="41">
        <v>67303181.909999996</v>
      </c>
      <c r="P66" s="41">
        <v>71805043</v>
      </c>
      <c r="Q66" s="41">
        <v>74446270</v>
      </c>
      <c r="R66" s="41">
        <v>73796618</v>
      </c>
      <c r="S66" s="41">
        <v>68066704</v>
      </c>
      <c r="T66" s="41">
        <v>65261607</v>
      </c>
      <c r="U66" s="205">
        <v>62065823</v>
      </c>
      <c r="V66" s="205">
        <v>60101750</v>
      </c>
      <c r="W66" s="205">
        <v>59340000</v>
      </c>
      <c r="X66" s="42">
        <v>61207255</v>
      </c>
      <c r="Y66" s="205">
        <v>68550989</v>
      </c>
      <c r="Z66" s="205">
        <v>75598129</v>
      </c>
      <c r="AA66" s="205">
        <v>81652537</v>
      </c>
      <c r="AB66" s="205">
        <v>87450280</v>
      </c>
      <c r="AC66" s="205">
        <v>85547762</v>
      </c>
      <c r="AD66" s="205">
        <v>81068179</v>
      </c>
      <c r="AE66" s="205">
        <v>71815876</v>
      </c>
      <c r="AF66" s="205">
        <v>65797630</v>
      </c>
      <c r="AG66" s="205">
        <v>61084566</v>
      </c>
      <c r="AH66" s="205">
        <v>56871183</v>
      </c>
      <c r="AI66" s="205">
        <v>54622507</v>
      </c>
      <c r="AJ66" s="42">
        <v>55428127</v>
      </c>
      <c r="AK66" s="298">
        <v>66026010</v>
      </c>
      <c r="AL66" s="298">
        <v>73669741</v>
      </c>
      <c r="AM66" s="298">
        <v>82645592</v>
      </c>
      <c r="AN66" s="298">
        <v>89340033</v>
      </c>
      <c r="AO66" s="298">
        <v>84152190</v>
      </c>
      <c r="AP66" s="298">
        <v>78924596</v>
      </c>
      <c r="AQ66" s="64">
        <v>71259500</v>
      </c>
      <c r="AR66" s="298">
        <v>65716216</v>
      </c>
      <c r="AS66" s="298">
        <v>62480180</v>
      </c>
      <c r="AT66" s="298">
        <v>55563595</v>
      </c>
      <c r="AU66" s="298">
        <v>54553877</v>
      </c>
      <c r="AV66" s="315">
        <v>60158042</v>
      </c>
      <c r="AW66" s="43">
        <f t="shared" ref="AW66:BF70" si="160">O66-C66</f>
        <v>-4501512.2300000042</v>
      </c>
      <c r="AX66" s="44">
        <f t="shared" si="160"/>
        <v>-5795383.3199999928</v>
      </c>
      <c r="AY66" s="44">
        <f t="shared" si="160"/>
        <v>1775780.0600000024</v>
      </c>
      <c r="AZ66" s="44">
        <f t="shared" si="160"/>
        <v>7723422.0099999979</v>
      </c>
      <c r="BA66" s="44">
        <f t="shared" si="160"/>
        <v>7093653.9200000018</v>
      </c>
      <c r="BB66" s="44">
        <f t="shared" si="160"/>
        <v>11405010.979999997</v>
      </c>
      <c r="BC66" s="44">
        <f t="shared" si="160"/>
        <v>13865815.920000002</v>
      </c>
      <c r="BD66" s="44">
        <f t="shared" si="160"/>
        <v>16805942.810000002</v>
      </c>
      <c r="BE66" s="44">
        <f t="shared" si="160"/>
        <v>17145412.060000002</v>
      </c>
      <c r="BF66" s="44">
        <f t="shared" si="160"/>
        <v>16120761.689999998</v>
      </c>
      <c r="BG66" s="44">
        <f t="shared" ref="BG66:BP70" si="161">Y66-M66</f>
        <v>15159867.299999997</v>
      </c>
      <c r="BH66" s="44">
        <f t="shared" si="161"/>
        <v>15437598.549999997</v>
      </c>
      <c r="BI66" s="44">
        <f t="shared" si="161"/>
        <v>14349355.090000004</v>
      </c>
      <c r="BJ66" s="44">
        <f t="shared" si="161"/>
        <v>15645237</v>
      </c>
      <c r="BK66" s="44">
        <f t="shared" si="161"/>
        <v>11101492</v>
      </c>
      <c r="BL66" s="248">
        <f t="shared" si="161"/>
        <v>7271561</v>
      </c>
      <c r="BM66" s="248">
        <f t="shared" si="161"/>
        <v>3749172</v>
      </c>
      <c r="BN66" s="248">
        <f t="shared" si="161"/>
        <v>536023</v>
      </c>
      <c r="BO66" s="248">
        <f t="shared" si="161"/>
        <v>-981257</v>
      </c>
      <c r="BP66" s="248">
        <f t="shared" si="161"/>
        <v>-3230567</v>
      </c>
      <c r="BQ66" s="248">
        <f t="shared" ref="BQ66:CD70" si="162">AI66-W66</f>
        <v>-4717493</v>
      </c>
      <c r="BR66" s="274">
        <f t="shared" si="162"/>
        <v>-5779128</v>
      </c>
      <c r="BS66" s="274">
        <f t="shared" si="162"/>
        <v>-2524979</v>
      </c>
      <c r="BT66" s="274">
        <f t="shared" si="162"/>
        <v>-1928388</v>
      </c>
      <c r="BU66" s="274">
        <f t="shared" si="162"/>
        <v>993055</v>
      </c>
      <c r="BV66" s="274">
        <f t="shared" si="162"/>
        <v>1889753</v>
      </c>
      <c r="BW66" s="274">
        <f t="shared" si="162"/>
        <v>-1395572</v>
      </c>
      <c r="BX66" s="274">
        <f t="shared" si="162"/>
        <v>-2143583</v>
      </c>
      <c r="BY66" s="274">
        <f t="shared" si="162"/>
        <v>-556376</v>
      </c>
      <c r="BZ66" s="274">
        <f t="shared" si="162"/>
        <v>-81414</v>
      </c>
      <c r="CA66" s="274">
        <f t="shared" si="162"/>
        <v>1395614</v>
      </c>
      <c r="CB66" s="274">
        <f t="shared" si="162"/>
        <v>-1307588</v>
      </c>
      <c r="CC66" s="274">
        <f t="shared" si="162"/>
        <v>-68630</v>
      </c>
      <c r="CD66" s="274">
        <f t="shared" si="162"/>
        <v>4729915</v>
      </c>
      <c r="CE66" s="351"/>
      <c r="CF66" s="64">
        <f>IF(ISERROR(GETPIVOTDATA("VALUE",'CRS WK pvt'!$I$2,"DT_FILE",CF$8,"CD_CO",CF$6,"TRIM_CAT",TRIM(B66),"TRIM_LINE",A65))=TRUE,0,GETPIVOTDATA("VALUE",'CRS WK pvt'!$I$2,"DT_FILE",CF$8,"CD_CO",CF$6,"TRIM_CAT",TRIM(B66),"TRIM_LINE",A65))</f>
        <v>60158042</v>
      </c>
    </row>
    <row r="67" spans="1:84" s="38" customFormat="1" x14ac:dyDescent="0.3">
      <c r="A67" s="147"/>
      <c r="B67" s="39" t="s">
        <v>38</v>
      </c>
      <c r="C67" s="40">
        <v>31878167.629999999</v>
      </c>
      <c r="D67" s="41">
        <v>33313649.32</v>
      </c>
      <c r="E67" s="41">
        <v>32928768.719999999</v>
      </c>
      <c r="F67" s="41">
        <v>31679687.440000001</v>
      </c>
      <c r="G67" s="41">
        <v>31264067.399999999</v>
      </c>
      <c r="H67" s="41">
        <v>29964886.039999999</v>
      </c>
      <c r="I67" s="41">
        <v>29187779.66</v>
      </c>
      <c r="J67" s="41">
        <v>28424388.120000001</v>
      </c>
      <c r="K67" s="41">
        <v>28384693.5</v>
      </c>
      <c r="L67" s="42">
        <v>29292859.940000001</v>
      </c>
      <c r="M67" s="41">
        <v>31242179.030000001</v>
      </c>
      <c r="N67" s="41">
        <v>32620063.66</v>
      </c>
      <c r="O67" s="41">
        <v>33938958.479999997</v>
      </c>
      <c r="P67" s="41">
        <v>35016477</v>
      </c>
      <c r="Q67" s="41">
        <v>35604154</v>
      </c>
      <c r="R67" s="41">
        <v>35457062</v>
      </c>
      <c r="S67" s="41">
        <v>36294323</v>
      </c>
      <c r="T67" s="41">
        <v>35811139</v>
      </c>
      <c r="U67" s="205">
        <v>35754271</v>
      </c>
      <c r="V67" s="205">
        <v>35574264</v>
      </c>
      <c r="W67" s="205">
        <v>35683905</v>
      </c>
      <c r="X67" s="42">
        <v>36404489</v>
      </c>
      <c r="Y67" s="205">
        <v>37672562</v>
      </c>
      <c r="Z67" s="205">
        <v>39709401</v>
      </c>
      <c r="AA67" s="205">
        <v>41792722</v>
      </c>
      <c r="AB67" s="205">
        <v>43656364</v>
      </c>
      <c r="AC67" s="205">
        <v>43695009</v>
      </c>
      <c r="AD67" s="205">
        <v>43595137</v>
      </c>
      <c r="AE67" s="205">
        <v>41835577</v>
      </c>
      <c r="AF67" s="205">
        <v>39670791</v>
      </c>
      <c r="AG67" s="205">
        <v>37898092</v>
      </c>
      <c r="AH67" s="205">
        <v>36407529</v>
      </c>
      <c r="AI67" s="205">
        <v>35937132</v>
      </c>
      <c r="AJ67" s="42">
        <v>35811931</v>
      </c>
      <c r="AK67" s="298">
        <v>38148592</v>
      </c>
      <c r="AL67" s="298">
        <v>40775878</v>
      </c>
      <c r="AM67" s="298">
        <v>43899859</v>
      </c>
      <c r="AN67" s="298">
        <v>46682904</v>
      </c>
      <c r="AO67" s="298">
        <v>46171050</v>
      </c>
      <c r="AP67" s="298">
        <v>45258745</v>
      </c>
      <c r="AQ67" s="64">
        <v>43352400</v>
      </c>
      <c r="AR67" s="298">
        <v>42468168</v>
      </c>
      <c r="AS67" s="298">
        <v>41139198</v>
      </c>
      <c r="AT67" s="298">
        <v>38856853</v>
      </c>
      <c r="AU67" s="298">
        <v>39213802</v>
      </c>
      <c r="AV67" s="315">
        <v>41358211</v>
      </c>
      <c r="AW67" s="43">
        <f t="shared" si="160"/>
        <v>2060790.8499999978</v>
      </c>
      <c r="AX67" s="44">
        <f t="shared" si="160"/>
        <v>1702827.6799999997</v>
      </c>
      <c r="AY67" s="44">
        <f t="shared" si="160"/>
        <v>2675385.2800000012</v>
      </c>
      <c r="AZ67" s="44">
        <f t="shared" si="160"/>
        <v>3777374.5599999987</v>
      </c>
      <c r="BA67" s="44">
        <f t="shared" si="160"/>
        <v>5030255.6000000015</v>
      </c>
      <c r="BB67" s="44">
        <f t="shared" si="160"/>
        <v>5846252.9600000009</v>
      </c>
      <c r="BC67" s="44">
        <f t="shared" si="160"/>
        <v>6566491.3399999999</v>
      </c>
      <c r="BD67" s="44">
        <f t="shared" si="160"/>
        <v>7149875.879999999</v>
      </c>
      <c r="BE67" s="44">
        <f t="shared" si="160"/>
        <v>7299211.5</v>
      </c>
      <c r="BF67" s="44">
        <f t="shared" si="160"/>
        <v>7111629.0599999987</v>
      </c>
      <c r="BG67" s="44">
        <f t="shared" si="161"/>
        <v>6430382.9699999988</v>
      </c>
      <c r="BH67" s="44">
        <f t="shared" si="161"/>
        <v>7089337.3399999999</v>
      </c>
      <c r="BI67" s="44">
        <f t="shared" si="161"/>
        <v>7853763.5200000033</v>
      </c>
      <c r="BJ67" s="44">
        <f t="shared" si="161"/>
        <v>8639887</v>
      </c>
      <c r="BK67" s="44">
        <f t="shared" si="161"/>
        <v>8090855</v>
      </c>
      <c r="BL67" s="248">
        <f t="shared" si="161"/>
        <v>8138075</v>
      </c>
      <c r="BM67" s="248">
        <f t="shared" si="161"/>
        <v>5541254</v>
      </c>
      <c r="BN67" s="248">
        <f t="shared" si="161"/>
        <v>3859652</v>
      </c>
      <c r="BO67" s="248">
        <f t="shared" si="161"/>
        <v>2143821</v>
      </c>
      <c r="BP67" s="248">
        <f t="shared" si="161"/>
        <v>833265</v>
      </c>
      <c r="BQ67" s="248">
        <f t="shared" si="162"/>
        <v>253227</v>
      </c>
      <c r="BR67" s="274">
        <f t="shared" si="162"/>
        <v>-592558</v>
      </c>
      <c r="BS67" s="274">
        <f t="shared" si="162"/>
        <v>476030</v>
      </c>
      <c r="BT67" s="274">
        <f t="shared" si="162"/>
        <v>1066477</v>
      </c>
      <c r="BU67" s="274">
        <f t="shared" si="162"/>
        <v>2107137</v>
      </c>
      <c r="BV67" s="274">
        <f t="shared" si="162"/>
        <v>3026540</v>
      </c>
      <c r="BW67" s="274">
        <f t="shared" si="162"/>
        <v>2476041</v>
      </c>
      <c r="BX67" s="274">
        <f t="shared" si="162"/>
        <v>1663608</v>
      </c>
      <c r="BY67" s="274">
        <f t="shared" si="162"/>
        <v>1516823</v>
      </c>
      <c r="BZ67" s="274">
        <f t="shared" si="162"/>
        <v>2797377</v>
      </c>
      <c r="CA67" s="274">
        <f t="shared" si="162"/>
        <v>3241106</v>
      </c>
      <c r="CB67" s="274">
        <f t="shared" si="162"/>
        <v>2449324</v>
      </c>
      <c r="CC67" s="274">
        <f t="shared" si="162"/>
        <v>3276670</v>
      </c>
      <c r="CD67" s="274">
        <f t="shared" si="162"/>
        <v>5546280</v>
      </c>
      <c r="CE67" s="351"/>
      <c r="CF67" s="64">
        <f>IF(ISERROR(GETPIVOTDATA("VALUE",'CRS WK pvt'!$I$2,"DT_FILE",CF$8,"CD_CO",CF$6,"TRIM_CAT",TRIM(B67),"TRIM_LINE",A65))=TRUE,0,GETPIVOTDATA("VALUE",'CRS WK pvt'!$I$2,"DT_FILE",CF$8,"CD_CO",CF$6,"TRIM_CAT",TRIM(B67),"TRIM_LINE",A65))</f>
        <v>41358211</v>
      </c>
    </row>
    <row r="68" spans="1:84" s="38" customFormat="1" x14ac:dyDescent="0.3">
      <c r="A68" s="147"/>
      <c r="B68" s="39" t="s">
        <v>39</v>
      </c>
      <c r="C68" s="40">
        <v>4282288.32</v>
      </c>
      <c r="D68" s="41">
        <v>4556604.45</v>
      </c>
      <c r="E68" s="41">
        <v>3679911.74</v>
      </c>
      <c r="F68" s="41">
        <v>3050131.62</v>
      </c>
      <c r="G68" s="41">
        <v>2700614.33</v>
      </c>
      <c r="H68" s="41">
        <v>2247151</v>
      </c>
      <c r="I68" s="41">
        <v>2011272.4</v>
      </c>
      <c r="J68" s="41">
        <v>1823308.61</v>
      </c>
      <c r="K68" s="41">
        <v>1787321.93</v>
      </c>
      <c r="L68" s="42">
        <v>2228511.21</v>
      </c>
      <c r="M68" s="41">
        <v>2838439.03</v>
      </c>
      <c r="N68" s="41">
        <v>3578697.15</v>
      </c>
      <c r="O68" s="41">
        <v>4237200.8</v>
      </c>
      <c r="P68" s="41">
        <v>5462480</v>
      </c>
      <c r="Q68" s="41">
        <v>5358223</v>
      </c>
      <c r="R68" s="41">
        <v>4840193</v>
      </c>
      <c r="S68" s="41">
        <v>4132618</v>
      </c>
      <c r="T68" s="41">
        <v>3901057</v>
      </c>
      <c r="U68" s="205">
        <v>3642851</v>
      </c>
      <c r="V68" s="205">
        <v>3479976</v>
      </c>
      <c r="W68" s="205">
        <v>3471766</v>
      </c>
      <c r="X68" s="42">
        <v>3631826</v>
      </c>
      <c r="Y68" s="205">
        <v>4500674</v>
      </c>
      <c r="Z68" s="205">
        <v>5063730</v>
      </c>
      <c r="AA68" s="205">
        <v>5197002</v>
      </c>
      <c r="AB68" s="205">
        <v>5493863</v>
      </c>
      <c r="AC68" s="205">
        <v>5126707</v>
      </c>
      <c r="AD68" s="205">
        <v>4912057</v>
      </c>
      <c r="AE68" s="205">
        <v>4415206</v>
      </c>
      <c r="AF68" s="205">
        <v>4050317</v>
      </c>
      <c r="AG68" s="205">
        <v>3631744</v>
      </c>
      <c r="AH68" s="205">
        <v>3380405</v>
      </c>
      <c r="AI68" s="205">
        <v>3313395</v>
      </c>
      <c r="AJ68" s="42">
        <v>3649544</v>
      </c>
      <c r="AK68" s="298">
        <v>5948470</v>
      </c>
      <c r="AL68" s="298">
        <v>6352005</v>
      </c>
      <c r="AM68" s="298">
        <v>6802887</v>
      </c>
      <c r="AN68" s="298">
        <v>6155202</v>
      </c>
      <c r="AO68" s="298">
        <v>5260531</v>
      </c>
      <c r="AP68" s="298">
        <v>4777209</v>
      </c>
      <c r="AQ68" s="64">
        <v>3990958</v>
      </c>
      <c r="AR68" s="298">
        <v>3592711</v>
      </c>
      <c r="AS68" s="298">
        <v>3452541</v>
      </c>
      <c r="AT68" s="298">
        <v>3082822</v>
      </c>
      <c r="AU68" s="298">
        <v>3210506</v>
      </c>
      <c r="AV68" s="315">
        <v>3828772</v>
      </c>
      <c r="AW68" s="43">
        <f t="shared" si="160"/>
        <v>-45087.520000000484</v>
      </c>
      <c r="AX68" s="44">
        <f t="shared" si="160"/>
        <v>905875.54999999981</v>
      </c>
      <c r="AY68" s="44">
        <f t="shared" si="160"/>
        <v>1678311.2599999998</v>
      </c>
      <c r="AZ68" s="44">
        <f t="shared" si="160"/>
        <v>1790061.38</v>
      </c>
      <c r="BA68" s="44">
        <f t="shared" si="160"/>
        <v>1432003.67</v>
      </c>
      <c r="BB68" s="44">
        <f t="shared" si="160"/>
        <v>1653906</v>
      </c>
      <c r="BC68" s="44">
        <f t="shared" si="160"/>
        <v>1631578.6</v>
      </c>
      <c r="BD68" s="44">
        <f t="shared" si="160"/>
        <v>1656667.39</v>
      </c>
      <c r="BE68" s="44">
        <f t="shared" si="160"/>
        <v>1684444.07</v>
      </c>
      <c r="BF68" s="44">
        <f t="shared" si="160"/>
        <v>1403314.79</v>
      </c>
      <c r="BG68" s="44">
        <f t="shared" si="161"/>
        <v>1662234.9700000002</v>
      </c>
      <c r="BH68" s="44">
        <f t="shared" si="161"/>
        <v>1485032.85</v>
      </c>
      <c r="BI68" s="44">
        <f t="shared" si="161"/>
        <v>959801.20000000019</v>
      </c>
      <c r="BJ68" s="44">
        <f t="shared" si="161"/>
        <v>31383</v>
      </c>
      <c r="BK68" s="44">
        <f t="shared" si="161"/>
        <v>-231516</v>
      </c>
      <c r="BL68" s="248">
        <f t="shared" si="161"/>
        <v>71864</v>
      </c>
      <c r="BM68" s="248">
        <f t="shared" si="161"/>
        <v>282588</v>
      </c>
      <c r="BN68" s="248">
        <f t="shared" si="161"/>
        <v>149260</v>
      </c>
      <c r="BO68" s="248">
        <f t="shared" si="161"/>
        <v>-11107</v>
      </c>
      <c r="BP68" s="248">
        <f t="shared" si="161"/>
        <v>-99571</v>
      </c>
      <c r="BQ68" s="248">
        <f t="shared" si="162"/>
        <v>-158371</v>
      </c>
      <c r="BR68" s="274">
        <f t="shared" si="162"/>
        <v>17718</v>
      </c>
      <c r="BS68" s="274">
        <f t="shared" si="162"/>
        <v>1447796</v>
      </c>
      <c r="BT68" s="274">
        <f t="shared" si="162"/>
        <v>1288275</v>
      </c>
      <c r="BU68" s="274">
        <f t="shared" si="162"/>
        <v>1605885</v>
      </c>
      <c r="BV68" s="274">
        <f t="shared" si="162"/>
        <v>661339</v>
      </c>
      <c r="BW68" s="274">
        <f t="shared" si="162"/>
        <v>133824</v>
      </c>
      <c r="BX68" s="274">
        <f t="shared" si="162"/>
        <v>-134848</v>
      </c>
      <c r="BY68" s="274">
        <f t="shared" si="162"/>
        <v>-424248</v>
      </c>
      <c r="BZ68" s="274">
        <f t="shared" si="162"/>
        <v>-457606</v>
      </c>
      <c r="CA68" s="274">
        <f t="shared" si="162"/>
        <v>-179203</v>
      </c>
      <c r="CB68" s="274">
        <f t="shared" si="162"/>
        <v>-297583</v>
      </c>
      <c r="CC68" s="274">
        <f t="shared" si="162"/>
        <v>-102889</v>
      </c>
      <c r="CD68" s="274">
        <f t="shared" si="162"/>
        <v>179228</v>
      </c>
      <c r="CE68" s="351"/>
      <c r="CF68" s="64">
        <f>IF(ISERROR(GETPIVOTDATA("VALUE",'CRS WK pvt'!$I$2,"DT_FILE",CF$8,"CD_CO",CF$6,"TRIM_CAT",TRIM(B68),"TRIM_LINE",A65))=TRUE,0,GETPIVOTDATA("VALUE",'CRS WK pvt'!$I$2,"DT_FILE",CF$8,"CD_CO",CF$6,"TRIM_CAT",TRIM(B68),"TRIM_LINE",A65))</f>
        <v>3828772</v>
      </c>
    </row>
    <row r="69" spans="1:84" s="38" customFormat="1" x14ac:dyDescent="0.3">
      <c r="A69" s="147"/>
      <c r="B69" s="39" t="s">
        <v>40</v>
      </c>
      <c r="C69" s="40">
        <v>3439920.63</v>
      </c>
      <c r="D69" s="41">
        <v>3718931.18</v>
      </c>
      <c r="E69" s="41">
        <v>3124993.99</v>
      </c>
      <c r="F69" s="41">
        <v>2758197.05</v>
      </c>
      <c r="G69" s="41">
        <v>2568161.2000000002</v>
      </c>
      <c r="H69" s="41">
        <v>2151171</v>
      </c>
      <c r="I69" s="41">
        <v>1635749.71</v>
      </c>
      <c r="J69" s="41">
        <v>1471787.95</v>
      </c>
      <c r="K69" s="41">
        <v>1562085.48</v>
      </c>
      <c r="L69" s="42">
        <v>2036167.15</v>
      </c>
      <c r="M69" s="41">
        <v>2279746.4</v>
      </c>
      <c r="N69" s="41">
        <v>2883774.58</v>
      </c>
      <c r="O69" s="41">
        <v>3177885.74</v>
      </c>
      <c r="P69" s="41">
        <v>4315378</v>
      </c>
      <c r="Q69" s="41">
        <v>4345173</v>
      </c>
      <c r="R69" s="41">
        <v>3967349</v>
      </c>
      <c r="S69" s="41">
        <v>3314017</v>
      </c>
      <c r="T69" s="41">
        <v>3099423</v>
      </c>
      <c r="U69" s="205">
        <v>2874771</v>
      </c>
      <c r="V69" s="205">
        <v>2695334</v>
      </c>
      <c r="W69" s="205">
        <v>2734123</v>
      </c>
      <c r="X69" s="42">
        <v>2985681</v>
      </c>
      <c r="Y69" s="205">
        <v>3909157</v>
      </c>
      <c r="Z69" s="205">
        <v>4650276</v>
      </c>
      <c r="AA69" s="205">
        <v>4084034</v>
      </c>
      <c r="AB69" s="205">
        <v>4402611</v>
      </c>
      <c r="AC69" s="205">
        <v>4139417</v>
      </c>
      <c r="AD69" s="205">
        <v>4013871</v>
      </c>
      <c r="AE69" s="205">
        <v>3218766</v>
      </c>
      <c r="AF69" s="205">
        <v>2931082</v>
      </c>
      <c r="AG69" s="205">
        <v>2696095</v>
      </c>
      <c r="AH69" s="205">
        <v>2548910</v>
      </c>
      <c r="AI69" s="205">
        <v>2792777</v>
      </c>
      <c r="AJ69" s="42">
        <v>3162682</v>
      </c>
      <c r="AK69" s="298">
        <v>5889145</v>
      </c>
      <c r="AL69" s="298">
        <v>5764366</v>
      </c>
      <c r="AM69" s="298">
        <v>5897849</v>
      </c>
      <c r="AN69" s="298">
        <v>4965781</v>
      </c>
      <c r="AO69" s="298">
        <v>4566922</v>
      </c>
      <c r="AP69" s="298">
        <v>4068604</v>
      </c>
      <c r="AQ69" s="64">
        <v>3308004</v>
      </c>
      <c r="AR69" s="298">
        <v>2949239</v>
      </c>
      <c r="AS69" s="298">
        <v>2958157</v>
      </c>
      <c r="AT69" s="298">
        <v>2613860</v>
      </c>
      <c r="AU69" s="298">
        <v>2766492</v>
      </c>
      <c r="AV69" s="315">
        <v>3511740</v>
      </c>
      <c r="AW69" s="43">
        <f t="shared" si="160"/>
        <v>-262034.88999999966</v>
      </c>
      <c r="AX69" s="44">
        <f t="shared" si="160"/>
        <v>596446.81999999983</v>
      </c>
      <c r="AY69" s="44">
        <f t="shared" si="160"/>
        <v>1220179.0099999998</v>
      </c>
      <c r="AZ69" s="44">
        <f t="shared" si="160"/>
        <v>1209151.9500000002</v>
      </c>
      <c r="BA69" s="44">
        <f t="shared" si="160"/>
        <v>745855.79999999981</v>
      </c>
      <c r="BB69" s="44">
        <f t="shared" si="160"/>
        <v>948252</v>
      </c>
      <c r="BC69" s="44">
        <f t="shared" si="160"/>
        <v>1239021.29</v>
      </c>
      <c r="BD69" s="44">
        <f t="shared" si="160"/>
        <v>1223546.05</v>
      </c>
      <c r="BE69" s="44">
        <f t="shared" si="160"/>
        <v>1172037.52</v>
      </c>
      <c r="BF69" s="44">
        <f t="shared" si="160"/>
        <v>949513.85000000009</v>
      </c>
      <c r="BG69" s="44">
        <f t="shared" si="161"/>
        <v>1629410.6</v>
      </c>
      <c r="BH69" s="44">
        <f t="shared" si="161"/>
        <v>1766501.42</v>
      </c>
      <c r="BI69" s="44">
        <f t="shared" si="161"/>
        <v>906148.25999999978</v>
      </c>
      <c r="BJ69" s="44">
        <f t="shared" si="161"/>
        <v>87233</v>
      </c>
      <c r="BK69" s="44">
        <f t="shared" si="161"/>
        <v>-205756</v>
      </c>
      <c r="BL69" s="248">
        <f t="shared" si="161"/>
        <v>46522</v>
      </c>
      <c r="BM69" s="248">
        <f t="shared" si="161"/>
        <v>-95251</v>
      </c>
      <c r="BN69" s="248">
        <f t="shared" si="161"/>
        <v>-168341</v>
      </c>
      <c r="BO69" s="248">
        <f t="shared" si="161"/>
        <v>-178676</v>
      </c>
      <c r="BP69" s="248">
        <f t="shared" si="161"/>
        <v>-146424</v>
      </c>
      <c r="BQ69" s="248">
        <f t="shared" si="162"/>
        <v>58654</v>
      </c>
      <c r="BR69" s="274">
        <f t="shared" si="162"/>
        <v>177001</v>
      </c>
      <c r="BS69" s="274">
        <f t="shared" si="162"/>
        <v>1979988</v>
      </c>
      <c r="BT69" s="274">
        <f t="shared" si="162"/>
        <v>1114090</v>
      </c>
      <c r="BU69" s="274">
        <f t="shared" si="162"/>
        <v>1813815</v>
      </c>
      <c r="BV69" s="274">
        <f t="shared" si="162"/>
        <v>563170</v>
      </c>
      <c r="BW69" s="274">
        <f t="shared" si="162"/>
        <v>427505</v>
      </c>
      <c r="BX69" s="274">
        <f t="shared" si="162"/>
        <v>54733</v>
      </c>
      <c r="BY69" s="274">
        <f t="shared" si="162"/>
        <v>89238</v>
      </c>
      <c r="BZ69" s="274">
        <f t="shared" si="162"/>
        <v>18157</v>
      </c>
      <c r="CA69" s="274">
        <f t="shared" si="162"/>
        <v>262062</v>
      </c>
      <c r="CB69" s="274">
        <f t="shared" si="162"/>
        <v>64950</v>
      </c>
      <c r="CC69" s="274">
        <f t="shared" si="162"/>
        <v>-26285</v>
      </c>
      <c r="CD69" s="274">
        <f t="shared" si="162"/>
        <v>349058</v>
      </c>
      <c r="CE69" s="351"/>
      <c r="CF69" s="64">
        <f>IF(ISERROR(GETPIVOTDATA("VALUE",'CRS WK pvt'!$I$2,"DT_FILE",CF$8,"CD_CO",CF$6,"TRIM_CAT",TRIM(B69),"TRIM_LINE",A65))=TRUE,0,GETPIVOTDATA("VALUE",'CRS WK pvt'!$I$2,"DT_FILE",CF$8,"CD_CO",CF$6,"TRIM_CAT",TRIM(B69),"TRIM_LINE",A65))</f>
        <v>3511740</v>
      </c>
    </row>
    <row r="70" spans="1:84" s="38" customFormat="1" x14ac:dyDescent="0.3">
      <c r="A70" s="147"/>
      <c r="B70" s="39" t="s">
        <v>41</v>
      </c>
      <c r="C70" s="40">
        <v>12492678.5</v>
      </c>
      <c r="D70" s="41">
        <v>12603443.9</v>
      </c>
      <c r="E70" s="41">
        <v>13126291.49</v>
      </c>
      <c r="F70" s="41">
        <v>12487371.060000001</v>
      </c>
      <c r="G70" s="41">
        <v>10919763.789999999</v>
      </c>
      <c r="H70" s="41">
        <v>9994870.0299999993</v>
      </c>
      <c r="I70" s="41">
        <v>7147154.9299999997</v>
      </c>
      <c r="J70" s="41">
        <v>5615855.7699999996</v>
      </c>
      <c r="K70" s="41">
        <v>6113008.0300000003</v>
      </c>
      <c r="L70" s="42">
        <v>7906645.6200000001</v>
      </c>
      <c r="M70" s="41">
        <v>8635624.1999999993</v>
      </c>
      <c r="N70" s="41">
        <v>11910724.99</v>
      </c>
      <c r="O70" s="41">
        <v>12747010.109999999</v>
      </c>
      <c r="P70" s="41">
        <v>17355466</v>
      </c>
      <c r="Q70" s="41">
        <v>16424915</v>
      </c>
      <c r="R70" s="41">
        <v>16274864</v>
      </c>
      <c r="S70" s="41">
        <v>13885359</v>
      </c>
      <c r="T70" s="41">
        <v>12926399</v>
      </c>
      <c r="U70" s="205">
        <v>12345362</v>
      </c>
      <c r="V70" s="205">
        <v>11763195</v>
      </c>
      <c r="W70" s="205">
        <v>11915710</v>
      </c>
      <c r="X70" s="42">
        <v>12330759</v>
      </c>
      <c r="Y70" s="205">
        <v>15657756</v>
      </c>
      <c r="Z70" s="205">
        <v>17458415</v>
      </c>
      <c r="AA70" s="205">
        <v>14060771</v>
      </c>
      <c r="AB70" s="205">
        <v>13930379</v>
      </c>
      <c r="AC70" s="205">
        <v>13287821</v>
      </c>
      <c r="AD70" s="205">
        <v>13845777</v>
      </c>
      <c r="AE70" s="205">
        <v>9839217</v>
      </c>
      <c r="AF70" s="205">
        <v>8392938</v>
      </c>
      <c r="AG70" s="205">
        <v>8024750</v>
      </c>
      <c r="AH70" s="205">
        <v>7806602</v>
      </c>
      <c r="AI70" s="205">
        <v>8430124</v>
      </c>
      <c r="AJ70" s="42">
        <v>10403579</v>
      </c>
      <c r="AK70" s="298">
        <v>19999703</v>
      </c>
      <c r="AL70" s="298">
        <v>20242629</v>
      </c>
      <c r="AM70" s="298">
        <v>18773880</v>
      </c>
      <c r="AN70" s="298">
        <v>16517432</v>
      </c>
      <c r="AO70" s="298">
        <v>14955663</v>
      </c>
      <c r="AP70" s="298">
        <v>14429759</v>
      </c>
      <c r="AQ70" s="64">
        <v>11143681</v>
      </c>
      <c r="AR70" s="298">
        <v>10524556</v>
      </c>
      <c r="AS70" s="298">
        <v>10954596</v>
      </c>
      <c r="AT70" s="298">
        <v>8257239</v>
      </c>
      <c r="AU70" s="298">
        <v>9565506</v>
      </c>
      <c r="AV70" s="315">
        <v>13892885</v>
      </c>
      <c r="AW70" s="43">
        <f t="shared" si="160"/>
        <v>254331.6099999994</v>
      </c>
      <c r="AX70" s="44">
        <f t="shared" si="160"/>
        <v>4752022.0999999996</v>
      </c>
      <c r="AY70" s="44">
        <f t="shared" si="160"/>
        <v>3298623.51</v>
      </c>
      <c r="AZ70" s="44">
        <f t="shared" si="160"/>
        <v>3787492.9399999995</v>
      </c>
      <c r="BA70" s="44">
        <f t="shared" si="160"/>
        <v>2965595.2100000009</v>
      </c>
      <c r="BB70" s="44">
        <f t="shared" si="160"/>
        <v>2931528.9700000007</v>
      </c>
      <c r="BC70" s="44">
        <f t="shared" si="160"/>
        <v>5198207.07</v>
      </c>
      <c r="BD70" s="44">
        <f t="shared" si="160"/>
        <v>6147339.2300000004</v>
      </c>
      <c r="BE70" s="44">
        <f t="shared" si="160"/>
        <v>5802701.9699999997</v>
      </c>
      <c r="BF70" s="44">
        <f t="shared" si="160"/>
        <v>4424113.38</v>
      </c>
      <c r="BG70" s="44">
        <f t="shared" si="161"/>
        <v>7022131.8000000007</v>
      </c>
      <c r="BH70" s="44">
        <f t="shared" si="161"/>
        <v>5547690.0099999998</v>
      </c>
      <c r="BI70" s="44">
        <f t="shared" si="161"/>
        <v>1313760.8900000006</v>
      </c>
      <c r="BJ70" s="44">
        <f t="shared" si="161"/>
        <v>-3425087</v>
      </c>
      <c r="BK70" s="44">
        <f t="shared" si="161"/>
        <v>-3137094</v>
      </c>
      <c r="BL70" s="248">
        <f t="shared" si="161"/>
        <v>-2429087</v>
      </c>
      <c r="BM70" s="248">
        <f t="shared" si="161"/>
        <v>-4046142</v>
      </c>
      <c r="BN70" s="248">
        <f t="shared" si="161"/>
        <v>-4533461</v>
      </c>
      <c r="BO70" s="248">
        <f t="shared" si="161"/>
        <v>-4320612</v>
      </c>
      <c r="BP70" s="248">
        <f t="shared" si="161"/>
        <v>-3956593</v>
      </c>
      <c r="BQ70" s="248">
        <f t="shared" si="162"/>
        <v>-3485586</v>
      </c>
      <c r="BR70" s="274">
        <f t="shared" si="162"/>
        <v>-1927180</v>
      </c>
      <c r="BS70" s="274">
        <f t="shared" si="162"/>
        <v>4341947</v>
      </c>
      <c r="BT70" s="274">
        <f t="shared" si="162"/>
        <v>2784214</v>
      </c>
      <c r="BU70" s="274">
        <f t="shared" si="162"/>
        <v>4713109</v>
      </c>
      <c r="BV70" s="274">
        <f t="shared" si="162"/>
        <v>2587053</v>
      </c>
      <c r="BW70" s="274">
        <f t="shared" si="162"/>
        <v>1667842</v>
      </c>
      <c r="BX70" s="274">
        <f t="shared" si="162"/>
        <v>583982</v>
      </c>
      <c r="BY70" s="274">
        <f t="shared" si="162"/>
        <v>1304464</v>
      </c>
      <c r="BZ70" s="274">
        <f t="shared" si="162"/>
        <v>2131618</v>
      </c>
      <c r="CA70" s="274">
        <f t="shared" si="162"/>
        <v>2929846</v>
      </c>
      <c r="CB70" s="274">
        <f t="shared" si="162"/>
        <v>450637</v>
      </c>
      <c r="CC70" s="274">
        <f t="shared" si="162"/>
        <v>1135382</v>
      </c>
      <c r="CD70" s="274">
        <f t="shared" si="162"/>
        <v>3489306</v>
      </c>
      <c r="CE70" s="351"/>
      <c r="CF70" s="64">
        <f>IF(ISERROR(GETPIVOTDATA("VALUE",'CRS WK pvt'!$I$2,"DT_FILE",CF$8,"CD_CO",CF$6,"TRIM_CAT",TRIM(B70),"TRIM_LINE",A65))=TRUE,0,GETPIVOTDATA("VALUE",'CRS WK pvt'!$I$2,"DT_FILE",CF$8,"CD_CO",CF$6,"TRIM_CAT",TRIM(B70),"TRIM_LINE",A65))</f>
        <v>13892885</v>
      </c>
    </row>
    <row r="71" spans="1:84" s="131" customFormat="1" ht="15" thickBot="1" x14ac:dyDescent="0.35">
      <c r="A71" s="148"/>
      <c r="B71" s="52" t="s">
        <v>42</v>
      </c>
      <c r="C71" s="127">
        <f t="shared" ref="C71:V71" si="163">SUM(C66:C70)</f>
        <v>123897749.22</v>
      </c>
      <c r="D71" s="128">
        <f t="shared" si="163"/>
        <v>131793055.17</v>
      </c>
      <c r="E71" s="128">
        <f t="shared" si="163"/>
        <v>125530455.87999998</v>
      </c>
      <c r="F71" s="128">
        <f t="shared" si="163"/>
        <v>116048583.16000001</v>
      </c>
      <c r="G71" s="128">
        <f t="shared" si="163"/>
        <v>108425656.79999998</v>
      </c>
      <c r="H71" s="128">
        <f t="shared" si="163"/>
        <v>98214674.090000004</v>
      </c>
      <c r="I71" s="128">
        <f t="shared" si="163"/>
        <v>88181963.780000001</v>
      </c>
      <c r="J71" s="128">
        <f t="shared" si="163"/>
        <v>80631147.640000001</v>
      </c>
      <c r="K71" s="128">
        <f t="shared" si="163"/>
        <v>80041696.88000001</v>
      </c>
      <c r="L71" s="129">
        <f t="shared" si="163"/>
        <v>86550677.230000004</v>
      </c>
      <c r="M71" s="128">
        <f t="shared" si="163"/>
        <v>98387110.360000014</v>
      </c>
      <c r="N71" s="128">
        <f t="shared" si="163"/>
        <v>111153790.83</v>
      </c>
      <c r="O71" s="128">
        <f t="shared" si="163"/>
        <v>121404237.03999998</v>
      </c>
      <c r="P71" s="128">
        <f t="shared" si="163"/>
        <v>133954844</v>
      </c>
      <c r="Q71" s="128">
        <f t="shared" si="163"/>
        <v>136178735</v>
      </c>
      <c r="R71" s="128">
        <f t="shared" si="163"/>
        <v>134336086</v>
      </c>
      <c r="S71" s="128">
        <f t="shared" si="163"/>
        <v>125693021</v>
      </c>
      <c r="T71" s="128">
        <f t="shared" si="163"/>
        <v>120999625</v>
      </c>
      <c r="U71" s="128">
        <f t="shared" si="163"/>
        <v>116683078</v>
      </c>
      <c r="V71" s="128">
        <f t="shared" si="163"/>
        <v>113614519</v>
      </c>
      <c r="W71" s="128">
        <f>SUM(W66+W67+W68+W69+W70)</f>
        <v>113145504</v>
      </c>
      <c r="X71" s="129">
        <f>SUM(X66+X67+X68+X69+X70)</f>
        <v>116560010</v>
      </c>
      <c r="Y71" s="208">
        <v>130291138</v>
      </c>
      <c r="Z71" s="208">
        <v>142479951</v>
      </c>
      <c r="AA71" s="208">
        <v>146787066</v>
      </c>
      <c r="AB71" s="208">
        <v>154933497</v>
      </c>
      <c r="AC71" s="208">
        <v>151796716</v>
      </c>
      <c r="AD71" s="208">
        <v>147435021</v>
      </c>
      <c r="AE71" s="208">
        <v>131124642</v>
      </c>
      <c r="AF71" s="208">
        <v>120842758</v>
      </c>
      <c r="AG71" s="208">
        <v>113335247</v>
      </c>
      <c r="AH71" s="208">
        <v>107014629</v>
      </c>
      <c r="AI71" s="208">
        <v>105095935</v>
      </c>
      <c r="AJ71" s="129">
        <v>108455863</v>
      </c>
      <c r="AK71" s="219">
        <v>136011920</v>
      </c>
      <c r="AL71" s="219">
        <v>146804619</v>
      </c>
      <c r="AM71" s="219">
        <v>158020067</v>
      </c>
      <c r="AN71" s="219">
        <v>163661352</v>
      </c>
      <c r="AO71" s="219">
        <v>155106356</v>
      </c>
      <c r="AP71" s="219">
        <v>147458913</v>
      </c>
      <c r="AQ71" s="36">
        <v>133054543</v>
      </c>
      <c r="AR71" s="219">
        <v>125250890</v>
      </c>
      <c r="AS71" s="219">
        <v>120984672</v>
      </c>
      <c r="AT71" s="219">
        <v>108374369</v>
      </c>
      <c r="AU71" s="219">
        <v>109310183</v>
      </c>
      <c r="AV71" s="318">
        <v>122749650</v>
      </c>
      <c r="AW71" s="36">
        <f t="shared" ref="AW71:BA71" si="164">SUM(AW66:AW70)</f>
        <v>-2493512.1800000072</v>
      </c>
      <c r="AX71" s="130">
        <f t="shared" si="164"/>
        <v>2161788.8300000061</v>
      </c>
      <c r="AY71" s="130">
        <f t="shared" si="164"/>
        <v>10648279.120000003</v>
      </c>
      <c r="AZ71" s="130">
        <f t="shared" si="164"/>
        <v>18287502.839999996</v>
      </c>
      <c r="BA71" s="130">
        <f t="shared" si="164"/>
        <v>17267364.200000003</v>
      </c>
      <c r="BB71" s="130">
        <f t="shared" ref="BB71:BJ71" si="165">SUM(BB66:BB70)</f>
        <v>22784950.909999996</v>
      </c>
      <c r="BC71" s="130">
        <f t="shared" si="165"/>
        <v>28501114.220000003</v>
      </c>
      <c r="BD71" s="130">
        <f t="shared" si="165"/>
        <v>32983371.360000003</v>
      </c>
      <c r="BE71" s="130">
        <f t="shared" si="165"/>
        <v>33103807.120000001</v>
      </c>
      <c r="BF71" s="130">
        <f t="shared" si="165"/>
        <v>30009332.769999996</v>
      </c>
      <c r="BG71" s="130">
        <f t="shared" si="165"/>
        <v>31904027.639999997</v>
      </c>
      <c r="BH71" s="130">
        <f t="shared" si="165"/>
        <v>31326160.169999994</v>
      </c>
      <c r="BI71" s="130">
        <f t="shared" si="165"/>
        <v>25382828.960000008</v>
      </c>
      <c r="BJ71" s="130">
        <f t="shared" si="165"/>
        <v>20978653</v>
      </c>
      <c r="BK71" s="130">
        <f t="shared" ref="BK71:BL71" si="166">SUM(BK66:BK70)</f>
        <v>15617981</v>
      </c>
      <c r="BL71" s="251">
        <f t="shared" si="166"/>
        <v>13098935</v>
      </c>
      <c r="BM71" s="251">
        <f t="shared" ref="BM71:BN71" si="167">SUM(BM66:BM70)</f>
        <v>5431621</v>
      </c>
      <c r="BN71" s="251">
        <f t="shared" si="167"/>
        <v>-156867</v>
      </c>
      <c r="BO71" s="251">
        <f t="shared" ref="BO71:BP71" si="168">SUM(BO66:BO70)</f>
        <v>-3347831</v>
      </c>
      <c r="BP71" s="251">
        <f t="shared" si="168"/>
        <v>-6599890</v>
      </c>
      <c r="BQ71" s="251">
        <f t="shared" ref="BQ71:BS71" si="169">SUM(BQ66:BQ70)</f>
        <v>-8049569</v>
      </c>
      <c r="BR71" s="277">
        <f t="shared" si="169"/>
        <v>-8104147</v>
      </c>
      <c r="BS71" s="277">
        <f t="shared" si="169"/>
        <v>5720782</v>
      </c>
      <c r="BT71" s="277">
        <f t="shared" ref="BT71" si="170">SUM(BT66:BT70)</f>
        <v>4324668</v>
      </c>
      <c r="BU71" s="277">
        <f t="shared" ref="BU71" si="171">SUM(BU66:BU70)</f>
        <v>11233001</v>
      </c>
      <c r="BV71" s="277">
        <f t="shared" ref="BV71" si="172">SUM(BV66:BV70)</f>
        <v>8727855</v>
      </c>
      <c r="BW71" s="277">
        <f t="shared" ref="BW71" si="173">SUM(BW66:BW70)</f>
        <v>3309640</v>
      </c>
      <c r="BX71" s="277">
        <f t="shared" ref="BX71" si="174">SUM(BX66:BX70)</f>
        <v>23892</v>
      </c>
      <c r="BY71" s="277">
        <f t="shared" ref="BY71" si="175">SUM(BY66:BY70)</f>
        <v>1929901</v>
      </c>
      <c r="BZ71" s="277">
        <f t="shared" ref="BZ71" si="176">SUM(BZ66:BZ70)</f>
        <v>4408132</v>
      </c>
      <c r="CA71" s="277">
        <f t="shared" ref="CA71" si="177">SUM(CA66:CA70)</f>
        <v>7649425</v>
      </c>
      <c r="CB71" s="277">
        <f t="shared" ref="CB71:CD71" si="178">SUM(CB66:CB70)</f>
        <v>1359740</v>
      </c>
      <c r="CC71" s="277">
        <f t="shared" ref="CC71:CD71" si="179">SUM(CC66:CC70)</f>
        <v>4214248</v>
      </c>
      <c r="CD71" s="277">
        <f t="shared" si="179"/>
        <v>14293787</v>
      </c>
      <c r="CE71" s="352"/>
      <c r="CF71" s="36">
        <f>SUM(CF66:CF70)</f>
        <v>122749650</v>
      </c>
    </row>
    <row r="72" spans="1:84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349"/>
      <c r="CF72" s="78"/>
    </row>
    <row r="73" spans="1:84" s="59" customFormat="1" x14ac:dyDescent="0.3">
      <c r="A73" s="147"/>
      <c r="B73" s="60" t="s">
        <v>37</v>
      </c>
      <c r="C73" s="80">
        <v>74075689</v>
      </c>
      <c r="D73" s="81">
        <v>45987191</v>
      </c>
      <c r="E73" s="81">
        <v>28469958</v>
      </c>
      <c r="F73" s="81">
        <v>15264615</v>
      </c>
      <c r="G73" s="81">
        <v>9854112</v>
      </c>
      <c r="H73" s="81">
        <v>8938402</v>
      </c>
      <c r="I73" s="81">
        <v>8911838</v>
      </c>
      <c r="J73" s="81">
        <v>17015871</v>
      </c>
      <c r="K73" s="81">
        <v>32426752</v>
      </c>
      <c r="L73" s="82">
        <v>76063248</v>
      </c>
      <c r="M73" s="81">
        <v>81848923</v>
      </c>
      <c r="N73" s="81">
        <v>72100598</v>
      </c>
      <c r="O73" s="81">
        <v>64978120</v>
      </c>
      <c r="P73" s="81">
        <v>50966775</v>
      </c>
      <c r="Q73" s="81">
        <v>38429598</v>
      </c>
      <c r="R73" s="81">
        <v>16441993</v>
      </c>
      <c r="S73" s="81">
        <v>11566768</v>
      </c>
      <c r="T73" s="81">
        <v>9070145</v>
      </c>
      <c r="U73" s="201">
        <v>10677268</v>
      </c>
      <c r="V73" s="201">
        <v>15791491</v>
      </c>
      <c r="W73" s="201">
        <v>31569412</v>
      </c>
      <c r="X73" s="82">
        <v>62736646</v>
      </c>
      <c r="Y73" s="201">
        <v>77979549</v>
      </c>
      <c r="Z73" s="201">
        <v>84089769</v>
      </c>
      <c r="AA73" s="201">
        <v>79189762</v>
      </c>
      <c r="AB73" s="201">
        <v>47498661</v>
      </c>
      <c r="AC73" s="201">
        <v>25683955</v>
      </c>
      <c r="AD73" s="201">
        <v>16024637</v>
      </c>
      <c r="AE73" s="201">
        <v>10619378</v>
      </c>
      <c r="AF73" s="201">
        <v>9637577</v>
      </c>
      <c r="AG73" s="201">
        <v>9690285</v>
      </c>
      <c r="AH73" s="201">
        <v>12171838</v>
      </c>
      <c r="AI73" s="201">
        <v>29344504</v>
      </c>
      <c r="AJ73" s="82">
        <v>62866426</v>
      </c>
      <c r="AK73" s="294">
        <v>81044525</v>
      </c>
      <c r="AL73" s="294">
        <v>82336363</v>
      </c>
      <c r="AM73" s="294">
        <v>78012934</v>
      </c>
      <c r="AN73" s="294">
        <v>45079409</v>
      </c>
      <c r="AO73" s="294">
        <v>27200483</v>
      </c>
      <c r="AP73" s="294">
        <v>14312242</v>
      </c>
      <c r="AQ73" s="83">
        <v>10052605</v>
      </c>
      <c r="AR73" s="294">
        <v>9018256</v>
      </c>
      <c r="AS73" s="294">
        <v>9580024</v>
      </c>
      <c r="AT73" s="294">
        <v>14369076</v>
      </c>
      <c r="AU73" s="294">
        <v>4569536</v>
      </c>
      <c r="AV73" s="311">
        <v>12472891</v>
      </c>
      <c r="AW73" s="83">
        <f t="shared" ref="AW73:BF77" si="180">O73-C73</f>
        <v>-9097569</v>
      </c>
      <c r="AX73" s="84">
        <f t="shared" si="180"/>
        <v>4979584</v>
      </c>
      <c r="AY73" s="84">
        <f t="shared" si="180"/>
        <v>9959640</v>
      </c>
      <c r="AZ73" s="84">
        <f t="shared" si="180"/>
        <v>1177378</v>
      </c>
      <c r="BA73" s="84">
        <f t="shared" si="180"/>
        <v>1712656</v>
      </c>
      <c r="BB73" s="84">
        <f t="shared" si="180"/>
        <v>131743</v>
      </c>
      <c r="BC73" s="84">
        <f t="shared" si="180"/>
        <v>1765430</v>
      </c>
      <c r="BD73" s="84">
        <f t="shared" si="180"/>
        <v>-1224380</v>
      </c>
      <c r="BE73" s="84">
        <f t="shared" si="180"/>
        <v>-857340</v>
      </c>
      <c r="BF73" s="84">
        <f t="shared" si="180"/>
        <v>-13326602</v>
      </c>
      <c r="BG73" s="84">
        <f t="shared" ref="BG73:BP77" si="181">Y73-M73</f>
        <v>-3869374</v>
      </c>
      <c r="BH73" s="84">
        <f t="shared" si="181"/>
        <v>11989171</v>
      </c>
      <c r="BI73" s="84">
        <f t="shared" si="181"/>
        <v>14211642</v>
      </c>
      <c r="BJ73" s="84">
        <f t="shared" si="181"/>
        <v>-3468114</v>
      </c>
      <c r="BK73" s="84">
        <f t="shared" si="181"/>
        <v>-12745643</v>
      </c>
      <c r="BL73" s="244">
        <f t="shared" si="181"/>
        <v>-417356</v>
      </c>
      <c r="BM73" s="244">
        <f t="shared" si="181"/>
        <v>-947390</v>
      </c>
      <c r="BN73" s="244">
        <f t="shared" si="181"/>
        <v>567432</v>
      </c>
      <c r="BO73" s="244">
        <f t="shared" si="181"/>
        <v>-986983</v>
      </c>
      <c r="BP73" s="244">
        <f t="shared" si="181"/>
        <v>-3619653</v>
      </c>
      <c r="BQ73" s="244">
        <f t="shared" ref="BQ73:CD77" si="182">AI73-W73</f>
        <v>-2224908</v>
      </c>
      <c r="BR73" s="270">
        <f t="shared" si="182"/>
        <v>129780</v>
      </c>
      <c r="BS73" s="270">
        <f t="shared" si="182"/>
        <v>3064976</v>
      </c>
      <c r="BT73" s="270">
        <f t="shared" si="182"/>
        <v>-1753406</v>
      </c>
      <c r="BU73" s="270">
        <f t="shared" si="182"/>
        <v>-1176828</v>
      </c>
      <c r="BV73" s="270">
        <f t="shared" si="182"/>
        <v>-2419252</v>
      </c>
      <c r="BW73" s="270">
        <f t="shared" si="182"/>
        <v>1516528</v>
      </c>
      <c r="BX73" s="270">
        <f t="shared" si="182"/>
        <v>-1712395</v>
      </c>
      <c r="BY73" s="270">
        <f t="shared" si="182"/>
        <v>-566773</v>
      </c>
      <c r="BZ73" s="270">
        <f t="shared" si="182"/>
        <v>-619321</v>
      </c>
      <c r="CA73" s="270">
        <f t="shared" si="182"/>
        <v>-110261</v>
      </c>
      <c r="CB73" s="270">
        <f t="shared" si="182"/>
        <v>2197238</v>
      </c>
      <c r="CC73" s="270">
        <f t="shared" si="182"/>
        <v>-24774968</v>
      </c>
      <c r="CD73" s="270">
        <f t="shared" si="182"/>
        <v>-50393535</v>
      </c>
      <c r="CE73" s="349"/>
      <c r="CF73" s="83">
        <f>IF(ISERROR(GETPIVOTDATA("VALUE",'CRS WK pvt'!$I$2,"DT_FILE",CF$8,"CD_CO",CF$6,"TRIM_CAT",TRIM(B73),"TRIM_LINE",A72))=TRUE,0,GETPIVOTDATA("VALUE",'CRS WK pvt'!$I$2,"DT_FILE",CF$8,"CD_CO",CF$6,"TRIM_CAT",TRIM(B73),"TRIM_LINE",A72))</f>
        <v>12472891</v>
      </c>
    </row>
    <row r="74" spans="1:84" s="59" customFormat="1" x14ac:dyDescent="0.3">
      <c r="A74" s="147"/>
      <c r="B74" s="60" t="s">
        <v>38</v>
      </c>
      <c r="C74" s="80">
        <v>7161361</v>
      </c>
      <c r="D74" s="81">
        <v>4905365</v>
      </c>
      <c r="E74" s="81">
        <v>3295956</v>
      </c>
      <c r="F74" s="81">
        <v>1628824</v>
      </c>
      <c r="G74" s="81">
        <v>988713</v>
      </c>
      <c r="H74" s="81">
        <v>874139</v>
      </c>
      <c r="I74" s="81">
        <v>805788</v>
      </c>
      <c r="J74" s="81">
        <v>1535595</v>
      </c>
      <c r="K74" s="81">
        <v>2715809</v>
      </c>
      <c r="L74" s="82">
        <v>6390883</v>
      </c>
      <c r="M74" s="81">
        <v>6792958</v>
      </c>
      <c r="N74" s="81">
        <v>6276093</v>
      </c>
      <c r="O74" s="81">
        <v>5773197</v>
      </c>
      <c r="P74" s="81">
        <v>4800464</v>
      </c>
      <c r="Q74" s="81">
        <v>3379222</v>
      </c>
      <c r="R74" s="81">
        <v>1718457</v>
      </c>
      <c r="S74" s="81">
        <v>1303197</v>
      </c>
      <c r="T74" s="81">
        <v>862691</v>
      </c>
      <c r="U74" s="201">
        <v>977332</v>
      </c>
      <c r="V74" s="201">
        <v>1433269</v>
      </c>
      <c r="W74" s="201">
        <v>2935831</v>
      </c>
      <c r="X74" s="82">
        <v>5671729</v>
      </c>
      <c r="Y74" s="201">
        <v>7953104</v>
      </c>
      <c r="Z74" s="201">
        <v>8017500</v>
      </c>
      <c r="AA74" s="201">
        <v>8012148</v>
      </c>
      <c r="AB74" s="201">
        <v>5721792</v>
      </c>
      <c r="AC74" s="201">
        <v>3050400</v>
      </c>
      <c r="AD74" s="201">
        <v>2234832</v>
      </c>
      <c r="AE74" s="201">
        <v>1733007</v>
      </c>
      <c r="AF74" s="201">
        <v>1111020</v>
      </c>
      <c r="AG74" s="201">
        <v>1034691</v>
      </c>
      <c r="AH74" s="201">
        <v>1321634</v>
      </c>
      <c r="AI74" s="201">
        <v>3001666</v>
      </c>
      <c r="AJ74" s="82">
        <v>6675770</v>
      </c>
      <c r="AK74" s="294">
        <v>8250960</v>
      </c>
      <c r="AL74" s="294">
        <v>8890289</v>
      </c>
      <c r="AM74" s="294">
        <v>8867364</v>
      </c>
      <c r="AN74" s="294">
        <v>5815939</v>
      </c>
      <c r="AO74" s="294">
        <v>3936998</v>
      </c>
      <c r="AP74" s="294">
        <v>2309749</v>
      </c>
      <c r="AQ74" s="83">
        <v>1545486</v>
      </c>
      <c r="AR74" s="294">
        <v>1138152</v>
      </c>
      <c r="AS74" s="294">
        <v>1088832</v>
      </c>
      <c r="AT74" s="294">
        <v>1687719</v>
      </c>
      <c r="AU74" s="294">
        <v>408882</v>
      </c>
      <c r="AV74" s="311">
        <v>1543359</v>
      </c>
      <c r="AW74" s="83">
        <f t="shared" si="180"/>
        <v>-1388164</v>
      </c>
      <c r="AX74" s="84">
        <f t="shared" si="180"/>
        <v>-104901</v>
      </c>
      <c r="AY74" s="84">
        <f t="shared" si="180"/>
        <v>83266</v>
      </c>
      <c r="AZ74" s="84">
        <f t="shared" si="180"/>
        <v>89633</v>
      </c>
      <c r="BA74" s="84">
        <f t="shared" si="180"/>
        <v>314484</v>
      </c>
      <c r="BB74" s="84">
        <f t="shared" si="180"/>
        <v>-11448</v>
      </c>
      <c r="BC74" s="84">
        <f t="shared" si="180"/>
        <v>171544</v>
      </c>
      <c r="BD74" s="84">
        <f t="shared" si="180"/>
        <v>-102326</v>
      </c>
      <c r="BE74" s="84">
        <f t="shared" si="180"/>
        <v>220022</v>
      </c>
      <c r="BF74" s="84">
        <f t="shared" si="180"/>
        <v>-719154</v>
      </c>
      <c r="BG74" s="84">
        <f t="shared" si="181"/>
        <v>1160146</v>
      </c>
      <c r="BH74" s="84">
        <f t="shared" si="181"/>
        <v>1741407</v>
      </c>
      <c r="BI74" s="84">
        <f t="shared" si="181"/>
        <v>2238951</v>
      </c>
      <c r="BJ74" s="84">
        <f t="shared" si="181"/>
        <v>921328</v>
      </c>
      <c r="BK74" s="84">
        <f t="shared" si="181"/>
        <v>-328822</v>
      </c>
      <c r="BL74" s="244">
        <f t="shared" si="181"/>
        <v>516375</v>
      </c>
      <c r="BM74" s="244">
        <f t="shared" si="181"/>
        <v>429810</v>
      </c>
      <c r="BN74" s="244">
        <f t="shared" si="181"/>
        <v>248329</v>
      </c>
      <c r="BO74" s="244">
        <f t="shared" si="181"/>
        <v>57359</v>
      </c>
      <c r="BP74" s="244">
        <f t="shared" si="181"/>
        <v>-111635</v>
      </c>
      <c r="BQ74" s="244">
        <f t="shared" si="182"/>
        <v>65835</v>
      </c>
      <c r="BR74" s="270">
        <f t="shared" si="182"/>
        <v>1004041</v>
      </c>
      <c r="BS74" s="270">
        <f t="shared" si="182"/>
        <v>297856</v>
      </c>
      <c r="BT74" s="270">
        <f t="shared" si="182"/>
        <v>872789</v>
      </c>
      <c r="BU74" s="270">
        <f t="shared" si="182"/>
        <v>855216</v>
      </c>
      <c r="BV74" s="270">
        <f t="shared" si="182"/>
        <v>94147</v>
      </c>
      <c r="BW74" s="270">
        <f t="shared" si="182"/>
        <v>886598</v>
      </c>
      <c r="BX74" s="270">
        <f t="shared" si="182"/>
        <v>74917</v>
      </c>
      <c r="BY74" s="270">
        <f t="shared" si="182"/>
        <v>-187521</v>
      </c>
      <c r="BZ74" s="270">
        <f t="shared" si="182"/>
        <v>27132</v>
      </c>
      <c r="CA74" s="270">
        <f t="shared" si="182"/>
        <v>54141</v>
      </c>
      <c r="CB74" s="270">
        <f t="shared" si="182"/>
        <v>366085</v>
      </c>
      <c r="CC74" s="270">
        <f t="shared" si="182"/>
        <v>-2592784</v>
      </c>
      <c r="CD74" s="270">
        <f t="shared" si="182"/>
        <v>-5132411</v>
      </c>
      <c r="CE74" s="349"/>
      <c r="CF74" s="83">
        <f>IF(ISERROR(GETPIVOTDATA("VALUE",'CRS WK pvt'!$I$2,"DT_FILE",CF$8,"CD_CO",CF$6,"TRIM_CAT",TRIM(B74),"TRIM_LINE",A72))=TRUE,0,GETPIVOTDATA("VALUE",'CRS WK pvt'!$I$2,"DT_FILE",CF$8,"CD_CO",CF$6,"TRIM_CAT",TRIM(B74),"TRIM_LINE",A72))</f>
        <v>1543359</v>
      </c>
    </row>
    <row r="75" spans="1:84" s="59" customFormat="1" x14ac:dyDescent="0.3">
      <c r="A75" s="147"/>
      <c r="B75" s="60" t="s">
        <v>39</v>
      </c>
      <c r="C75" s="80">
        <v>10575854</v>
      </c>
      <c r="D75" s="81">
        <v>6917941</v>
      </c>
      <c r="E75" s="81">
        <v>4315718</v>
      </c>
      <c r="F75" s="81">
        <v>2666421</v>
      </c>
      <c r="G75" s="81">
        <v>1792459</v>
      </c>
      <c r="H75" s="81">
        <v>1744469</v>
      </c>
      <c r="I75" s="81">
        <v>1687122</v>
      </c>
      <c r="J75" s="81">
        <v>2656008</v>
      </c>
      <c r="K75" s="81">
        <v>4349593</v>
      </c>
      <c r="L75" s="82">
        <v>10229619</v>
      </c>
      <c r="M75" s="81">
        <v>11280645</v>
      </c>
      <c r="N75" s="81">
        <v>9632991</v>
      </c>
      <c r="O75" s="81">
        <v>8777451</v>
      </c>
      <c r="P75" s="81">
        <v>6042737</v>
      </c>
      <c r="Q75" s="81">
        <v>4307770</v>
      </c>
      <c r="R75" s="81">
        <v>2104362</v>
      </c>
      <c r="S75" s="81">
        <v>1666795</v>
      </c>
      <c r="T75" s="81">
        <v>1468143</v>
      </c>
      <c r="U75" s="201">
        <v>1691736</v>
      </c>
      <c r="V75" s="201">
        <v>2418413</v>
      </c>
      <c r="W75" s="201">
        <v>4146549</v>
      </c>
      <c r="X75" s="82">
        <v>8687772</v>
      </c>
      <c r="Y75" s="201">
        <v>10489579</v>
      </c>
      <c r="Z75" s="201">
        <v>10984398</v>
      </c>
      <c r="AA75" s="201">
        <v>11198654</v>
      </c>
      <c r="AB75" s="201">
        <v>6480446</v>
      </c>
      <c r="AC75" s="201">
        <v>3637967</v>
      </c>
      <c r="AD75" s="201">
        <v>2534609</v>
      </c>
      <c r="AE75" s="201">
        <v>1731750</v>
      </c>
      <c r="AF75" s="201">
        <v>1675014</v>
      </c>
      <c r="AG75" s="201">
        <v>1751465</v>
      </c>
      <c r="AH75" s="201">
        <v>2047478</v>
      </c>
      <c r="AI75" s="201">
        <v>4106865</v>
      </c>
      <c r="AJ75" s="82">
        <v>8299088</v>
      </c>
      <c r="AK75" s="294">
        <v>11077056</v>
      </c>
      <c r="AL75" s="294">
        <v>11546034</v>
      </c>
      <c r="AM75" s="294">
        <v>10740187</v>
      </c>
      <c r="AN75" s="294">
        <v>6317159</v>
      </c>
      <c r="AO75" s="294">
        <v>3792835</v>
      </c>
      <c r="AP75" s="294">
        <v>2377846</v>
      </c>
      <c r="AQ75" s="83">
        <v>1730419</v>
      </c>
      <c r="AR75" s="294">
        <v>1720553</v>
      </c>
      <c r="AS75" s="294">
        <v>1764687</v>
      </c>
      <c r="AT75" s="294">
        <v>2252628</v>
      </c>
      <c r="AU75" s="294">
        <v>548119</v>
      </c>
      <c r="AV75" s="311">
        <v>1792472</v>
      </c>
      <c r="AW75" s="83">
        <f t="shared" si="180"/>
        <v>-1798403</v>
      </c>
      <c r="AX75" s="84">
        <f t="shared" si="180"/>
        <v>-875204</v>
      </c>
      <c r="AY75" s="84">
        <f t="shared" si="180"/>
        <v>-7948</v>
      </c>
      <c r="AZ75" s="84">
        <f t="shared" si="180"/>
        <v>-562059</v>
      </c>
      <c r="BA75" s="84">
        <f t="shared" si="180"/>
        <v>-125664</v>
      </c>
      <c r="BB75" s="84">
        <f t="shared" si="180"/>
        <v>-276326</v>
      </c>
      <c r="BC75" s="84">
        <f t="shared" si="180"/>
        <v>4614</v>
      </c>
      <c r="BD75" s="84">
        <f t="shared" si="180"/>
        <v>-237595</v>
      </c>
      <c r="BE75" s="84">
        <f t="shared" si="180"/>
        <v>-203044</v>
      </c>
      <c r="BF75" s="84">
        <f t="shared" si="180"/>
        <v>-1541847</v>
      </c>
      <c r="BG75" s="84">
        <f t="shared" si="181"/>
        <v>-791066</v>
      </c>
      <c r="BH75" s="84">
        <f t="shared" si="181"/>
        <v>1351407</v>
      </c>
      <c r="BI75" s="84">
        <f t="shared" si="181"/>
        <v>2421203</v>
      </c>
      <c r="BJ75" s="84">
        <f t="shared" si="181"/>
        <v>437709</v>
      </c>
      <c r="BK75" s="84">
        <f t="shared" si="181"/>
        <v>-669803</v>
      </c>
      <c r="BL75" s="244">
        <f t="shared" si="181"/>
        <v>430247</v>
      </c>
      <c r="BM75" s="244">
        <f t="shared" si="181"/>
        <v>64955</v>
      </c>
      <c r="BN75" s="244">
        <f t="shared" si="181"/>
        <v>206871</v>
      </c>
      <c r="BO75" s="244">
        <f t="shared" si="181"/>
        <v>59729</v>
      </c>
      <c r="BP75" s="244">
        <f t="shared" si="181"/>
        <v>-370935</v>
      </c>
      <c r="BQ75" s="244">
        <f t="shared" si="182"/>
        <v>-39684</v>
      </c>
      <c r="BR75" s="270">
        <f t="shared" si="182"/>
        <v>-388684</v>
      </c>
      <c r="BS75" s="270">
        <f t="shared" si="182"/>
        <v>587477</v>
      </c>
      <c r="BT75" s="270">
        <f t="shared" si="182"/>
        <v>561636</v>
      </c>
      <c r="BU75" s="270">
        <f t="shared" si="182"/>
        <v>-458467</v>
      </c>
      <c r="BV75" s="270">
        <f t="shared" si="182"/>
        <v>-163287</v>
      </c>
      <c r="BW75" s="270">
        <f t="shared" si="182"/>
        <v>154868</v>
      </c>
      <c r="BX75" s="270">
        <f t="shared" si="182"/>
        <v>-156763</v>
      </c>
      <c r="BY75" s="270">
        <f t="shared" si="182"/>
        <v>-1331</v>
      </c>
      <c r="BZ75" s="270">
        <f t="shared" si="182"/>
        <v>45539</v>
      </c>
      <c r="CA75" s="270">
        <f t="shared" si="182"/>
        <v>13222</v>
      </c>
      <c r="CB75" s="270">
        <f t="shared" si="182"/>
        <v>205150</v>
      </c>
      <c r="CC75" s="270">
        <f t="shared" si="182"/>
        <v>-3558746</v>
      </c>
      <c r="CD75" s="270">
        <f t="shared" si="182"/>
        <v>-6506616</v>
      </c>
      <c r="CE75" s="349"/>
      <c r="CF75" s="83">
        <f>IF(ISERROR(GETPIVOTDATA("VALUE",'CRS WK pvt'!$I$2,"DT_FILE",CF$8,"CD_CO",CF$6,"TRIM_CAT",TRIM(B75),"TRIM_LINE",A72))=TRUE,0,GETPIVOTDATA("VALUE",'CRS WK pvt'!$I$2,"DT_FILE",CF$8,"CD_CO",CF$6,"TRIM_CAT",TRIM(B75),"TRIM_LINE",A72))</f>
        <v>1792472</v>
      </c>
    </row>
    <row r="76" spans="1:84" s="59" customFormat="1" x14ac:dyDescent="0.3">
      <c r="A76" s="147"/>
      <c r="B76" s="60" t="s">
        <v>40</v>
      </c>
      <c r="C76" s="80">
        <v>12900441</v>
      </c>
      <c r="D76" s="81">
        <v>9159770</v>
      </c>
      <c r="E76" s="81">
        <v>6397631</v>
      </c>
      <c r="F76" s="81">
        <v>3879192</v>
      </c>
      <c r="G76" s="81">
        <v>3133441</v>
      </c>
      <c r="H76" s="81">
        <v>2810245</v>
      </c>
      <c r="I76" s="81">
        <v>2647356</v>
      </c>
      <c r="J76" s="81">
        <v>4059182</v>
      </c>
      <c r="K76" s="81">
        <v>6093492</v>
      </c>
      <c r="L76" s="82">
        <v>11915115</v>
      </c>
      <c r="M76" s="81">
        <v>12978049</v>
      </c>
      <c r="N76" s="81">
        <v>11191487</v>
      </c>
      <c r="O76" s="81">
        <v>10610158</v>
      </c>
      <c r="P76" s="81">
        <v>7641494</v>
      </c>
      <c r="Q76" s="81">
        <v>6057044</v>
      </c>
      <c r="R76" s="81">
        <v>3262520</v>
      </c>
      <c r="S76" s="81">
        <v>2589577</v>
      </c>
      <c r="T76" s="81">
        <v>2356248</v>
      </c>
      <c r="U76" s="201">
        <v>2560182</v>
      </c>
      <c r="V76" s="201">
        <v>3639768</v>
      </c>
      <c r="W76" s="201">
        <v>5204625</v>
      </c>
      <c r="X76" s="82">
        <v>10364189</v>
      </c>
      <c r="Y76" s="201">
        <v>12379242</v>
      </c>
      <c r="Z76" s="201">
        <v>12968007</v>
      </c>
      <c r="AA76" s="201">
        <v>13176744</v>
      </c>
      <c r="AB76" s="201">
        <v>8267862</v>
      </c>
      <c r="AC76" s="201">
        <v>5104222</v>
      </c>
      <c r="AD76" s="201">
        <v>3511263</v>
      </c>
      <c r="AE76" s="201">
        <v>2659317</v>
      </c>
      <c r="AF76" s="201">
        <v>2836807</v>
      </c>
      <c r="AG76" s="201">
        <v>2597341</v>
      </c>
      <c r="AH76" s="201">
        <v>3163992</v>
      </c>
      <c r="AI76" s="201">
        <v>5313118</v>
      </c>
      <c r="AJ76" s="82">
        <v>9858813</v>
      </c>
      <c r="AK76" s="294">
        <v>12387092</v>
      </c>
      <c r="AL76" s="294">
        <v>13077341</v>
      </c>
      <c r="AM76" s="294">
        <v>12471542</v>
      </c>
      <c r="AN76" s="294">
        <v>8032768</v>
      </c>
      <c r="AO76" s="294">
        <v>5480934</v>
      </c>
      <c r="AP76" s="294">
        <v>3650895</v>
      </c>
      <c r="AQ76" s="83">
        <v>2731457</v>
      </c>
      <c r="AR76" s="294">
        <v>2511787</v>
      </c>
      <c r="AS76" s="294">
        <v>2656071</v>
      </c>
      <c r="AT76" s="294">
        <v>3386534</v>
      </c>
      <c r="AU76" s="294">
        <v>703180</v>
      </c>
      <c r="AV76" s="311">
        <v>2314266</v>
      </c>
      <c r="AW76" s="83">
        <f t="shared" si="180"/>
        <v>-2290283</v>
      </c>
      <c r="AX76" s="84">
        <f t="shared" si="180"/>
        <v>-1518276</v>
      </c>
      <c r="AY76" s="84">
        <f t="shared" si="180"/>
        <v>-340587</v>
      </c>
      <c r="AZ76" s="84">
        <f t="shared" si="180"/>
        <v>-616672</v>
      </c>
      <c r="BA76" s="84">
        <f t="shared" si="180"/>
        <v>-543864</v>
      </c>
      <c r="BB76" s="84">
        <f t="shared" si="180"/>
        <v>-453997</v>
      </c>
      <c r="BC76" s="84">
        <f t="shared" si="180"/>
        <v>-87174</v>
      </c>
      <c r="BD76" s="84">
        <f t="shared" si="180"/>
        <v>-419414</v>
      </c>
      <c r="BE76" s="84">
        <f t="shared" si="180"/>
        <v>-888867</v>
      </c>
      <c r="BF76" s="84">
        <f t="shared" si="180"/>
        <v>-1550926</v>
      </c>
      <c r="BG76" s="84">
        <f t="shared" si="181"/>
        <v>-598807</v>
      </c>
      <c r="BH76" s="84">
        <f t="shared" si="181"/>
        <v>1776520</v>
      </c>
      <c r="BI76" s="84">
        <f t="shared" si="181"/>
        <v>2566586</v>
      </c>
      <c r="BJ76" s="84">
        <f t="shared" si="181"/>
        <v>626368</v>
      </c>
      <c r="BK76" s="84">
        <f t="shared" si="181"/>
        <v>-952822</v>
      </c>
      <c r="BL76" s="244">
        <f t="shared" si="181"/>
        <v>248743</v>
      </c>
      <c r="BM76" s="244">
        <f t="shared" si="181"/>
        <v>69740</v>
      </c>
      <c r="BN76" s="244">
        <f t="shared" si="181"/>
        <v>480559</v>
      </c>
      <c r="BO76" s="244">
        <f t="shared" si="181"/>
        <v>37159</v>
      </c>
      <c r="BP76" s="244">
        <f t="shared" si="181"/>
        <v>-475776</v>
      </c>
      <c r="BQ76" s="244">
        <f t="shared" si="182"/>
        <v>108493</v>
      </c>
      <c r="BR76" s="270">
        <f t="shared" si="182"/>
        <v>-505376</v>
      </c>
      <c r="BS76" s="270">
        <f t="shared" si="182"/>
        <v>7850</v>
      </c>
      <c r="BT76" s="270">
        <f t="shared" si="182"/>
        <v>109334</v>
      </c>
      <c r="BU76" s="270">
        <f t="shared" si="182"/>
        <v>-705202</v>
      </c>
      <c r="BV76" s="270">
        <f t="shared" si="182"/>
        <v>-235094</v>
      </c>
      <c r="BW76" s="270">
        <f t="shared" si="182"/>
        <v>376712</v>
      </c>
      <c r="BX76" s="270">
        <f t="shared" si="182"/>
        <v>139632</v>
      </c>
      <c r="BY76" s="270">
        <f t="shared" si="182"/>
        <v>72140</v>
      </c>
      <c r="BZ76" s="270">
        <f t="shared" si="182"/>
        <v>-325020</v>
      </c>
      <c r="CA76" s="270">
        <f t="shared" si="182"/>
        <v>58730</v>
      </c>
      <c r="CB76" s="270">
        <f t="shared" si="182"/>
        <v>222542</v>
      </c>
      <c r="CC76" s="270">
        <f t="shared" si="182"/>
        <v>-4609938</v>
      </c>
      <c r="CD76" s="270">
        <f t="shared" si="182"/>
        <v>-7544547</v>
      </c>
      <c r="CE76" s="349"/>
      <c r="CF76" s="83">
        <f>IF(ISERROR(GETPIVOTDATA("VALUE",'CRS WK pvt'!$I$2,"DT_FILE",CF$8,"CD_CO",CF$6,"TRIM_CAT",TRIM(B76),"TRIM_LINE",A72))=TRUE,0,GETPIVOTDATA("VALUE",'CRS WK pvt'!$I$2,"DT_FILE",CF$8,"CD_CO",CF$6,"TRIM_CAT",TRIM(B76),"TRIM_LINE",A72))</f>
        <v>2314266</v>
      </c>
    </row>
    <row r="77" spans="1:84" s="59" customFormat="1" x14ac:dyDescent="0.3">
      <c r="A77" s="147"/>
      <c r="B77" s="60" t="s">
        <v>41</v>
      </c>
      <c r="C77" s="80">
        <v>58638153</v>
      </c>
      <c r="D77" s="81">
        <v>57681296</v>
      </c>
      <c r="E77" s="81">
        <v>38428848</v>
      </c>
      <c r="F77" s="81">
        <v>26561434</v>
      </c>
      <c r="G77" s="81">
        <v>19534066</v>
      </c>
      <c r="H77" s="81">
        <v>23131186</v>
      </c>
      <c r="I77" s="81">
        <v>24591394</v>
      </c>
      <c r="J77" s="81">
        <v>25344589</v>
      </c>
      <c r="K77" s="81">
        <v>30455880</v>
      </c>
      <c r="L77" s="82">
        <v>53201823</v>
      </c>
      <c r="M77" s="81">
        <v>58996621</v>
      </c>
      <c r="N77" s="81">
        <v>53890796</v>
      </c>
      <c r="O77" s="81">
        <v>52846950</v>
      </c>
      <c r="P77" s="81">
        <v>45093412</v>
      </c>
      <c r="Q77" s="81">
        <v>33886672</v>
      </c>
      <c r="R77" s="81">
        <v>23152560</v>
      </c>
      <c r="S77" s="81">
        <v>18432487</v>
      </c>
      <c r="T77" s="81">
        <v>21601496</v>
      </c>
      <c r="U77" s="201">
        <v>17860959</v>
      </c>
      <c r="V77" s="201">
        <v>21145596</v>
      </c>
      <c r="W77" s="201">
        <v>29041196</v>
      </c>
      <c r="X77" s="82">
        <v>43538154</v>
      </c>
      <c r="Y77" s="201">
        <v>59432317</v>
      </c>
      <c r="Z77" s="201">
        <v>62220984</v>
      </c>
      <c r="AA77" s="201">
        <v>57296660</v>
      </c>
      <c r="AB77" s="201">
        <v>43638870</v>
      </c>
      <c r="AC77" s="201">
        <v>32677296</v>
      </c>
      <c r="AD77" s="201">
        <v>58715053</v>
      </c>
      <c r="AE77" s="201">
        <v>17630559</v>
      </c>
      <c r="AF77" s="201">
        <v>26115137</v>
      </c>
      <c r="AG77" s="201">
        <v>19553943</v>
      </c>
      <c r="AH77" s="201">
        <v>48863364</v>
      </c>
      <c r="AI77" s="201">
        <v>29092867</v>
      </c>
      <c r="AJ77" s="82">
        <v>45821014</v>
      </c>
      <c r="AK77" s="294">
        <v>55669769</v>
      </c>
      <c r="AL77" s="294">
        <v>58441791</v>
      </c>
      <c r="AM77" s="294">
        <v>55037149</v>
      </c>
      <c r="AN77" s="294">
        <v>42185148</v>
      </c>
      <c r="AO77" s="294">
        <v>31492172</v>
      </c>
      <c r="AP77" s="294">
        <v>23342266</v>
      </c>
      <c r="AQ77" s="83">
        <v>18708091</v>
      </c>
      <c r="AR77" s="294">
        <v>16317992</v>
      </c>
      <c r="AS77" s="294">
        <v>17806103</v>
      </c>
      <c r="AT77" s="294">
        <v>19963577</v>
      </c>
      <c r="AU77" s="294">
        <v>8109170</v>
      </c>
      <c r="AV77" s="311">
        <v>12456021</v>
      </c>
      <c r="AW77" s="83">
        <f t="shared" si="180"/>
        <v>-5791203</v>
      </c>
      <c r="AX77" s="84">
        <f t="shared" si="180"/>
        <v>-12587884</v>
      </c>
      <c r="AY77" s="84">
        <f t="shared" si="180"/>
        <v>-4542176</v>
      </c>
      <c r="AZ77" s="84">
        <f t="shared" si="180"/>
        <v>-3408874</v>
      </c>
      <c r="BA77" s="84">
        <f t="shared" si="180"/>
        <v>-1101579</v>
      </c>
      <c r="BB77" s="84">
        <f t="shared" si="180"/>
        <v>-1529690</v>
      </c>
      <c r="BC77" s="84">
        <f t="shared" si="180"/>
        <v>-6730435</v>
      </c>
      <c r="BD77" s="84">
        <f t="shared" si="180"/>
        <v>-4198993</v>
      </c>
      <c r="BE77" s="84">
        <f t="shared" si="180"/>
        <v>-1414684</v>
      </c>
      <c r="BF77" s="84">
        <f t="shared" si="180"/>
        <v>-9663669</v>
      </c>
      <c r="BG77" s="84">
        <f t="shared" si="181"/>
        <v>435696</v>
      </c>
      <c r="BH77" s="84">
        <f t="shared" si="181"/>
        <v>8330188</v>
      </c>
      <c r="BI77" s="84">
        <f t="shared" si="181"/>
        <v>4449710</v>
      </c>
      <c r="BJ77" s="84">
        <f t="shared" si="181"/>
        <v>-1454542</v>
      </c>
      <c r="BK77" s="84">
        <f t="shared" si="181"/>
        <v>-1209376</v>
      </c>
      <c r="BL77" s="244">
        <f t="shared" si="181"/>
        <v>35562493</v>
      </c>
      <c r="BM77" s="244">
        <f t="shared" si="181"/>
        <v>-801928</v>
      </c>
      <c r="BN77" s="244">
        <f t="shared" si="181"/>
        <v>4513641</v>
      </c>
      <c r="BO77" s="244">
        <f t="shared" si="181"/>
        <v>1692984</v>
      </c>
      <c r="BP77" s="244">
        <f t="shared" si="181"/>
        <v>27717768</v>
      </c>
      <c r="BQ77" s="244">
        <f t="shared" si="182"/>
        <v>51671</v>
      </c>
      <c r="BR77" s="270">
        <f t="shared" si="182"/>
        <v>2282860</v>
      </c>
      <c r="BS77" s="270">
        <f t="shared" si="182"/>
        <v>-3762548</v>
      </c>
      <c r="BT77" s="270">
        <f t="shared" si="182"/>
        <v>-3779193</v>
      </c>
      <c r="BU77" s="270">
        <f t="shared" si="182"/>
        <v>-2259511</v>
      </c>
      <c r="BV77" s="270">
        <f t="shared" si="182"/>
        <v>-1453722</v>
      </c>
      <c r="BW77" s="270">
        <f t="shared" si="182"/>
        <v>-1185124</v>
      </c>
      <c r="BX77" s="270">
        <f t="shared" si="182"/>
        <v>-35372787</v>
      </c>
      <c r="BY77" s="270">
        <f t="shared" si="182"/>
        <v>1077532</v>
      </c>
      <c r="BZ77" s="270">
        <f t="shared" si="182"/>
        <v>-9797145</v>
      </c>
      <c r="CA77" s="270">
        <f t="shared" si="182"/>
        <v>-1747840</v>
      </c>
      <c r="CB77" s="270">
        <f t="shared" si="182"/>
        <v>-28899787</v>
      </c>
      <c r="CC77" s="270">
        <f t="shared" si="182"/>
        <v>-20983697</v>
      </c>
      <c r="CD77" s="270">
        <f t="shared" si="182"/>
        <v>-33364993</v>
      </c>
      <c r="CE77" s="349"/>
      <c r="CF77" s="83">
        <f>IF(ISERROR(GETPIVOTDATA("VALUE",'CRS WK pvt'!$I$2,"DT_FILE",CF$8,"CD_CO",CF$6,"TRIM_CAT",TRIM(B77),"TRIM_LINE",A72))=TRUE,0,GETPIVOTDATA("VALUE",'CRS WK pvt'!$I$2,"DT_FILE",CF$8,"CD_CO",CF$6,"TRIM_CAT",TRIM(B77),"TRIM_LINE",A72))</f>
        <v>12456021</v>
      </c>
    </row>
    <row r="78" spans="1:84" s="73" customFormat="1" x14ac:dyDescent="0.3">
      <c r="A78" s="148"/>
      <c r="B78" s="60" t="s">
        <v>42</v>
      </c>
      <c r="C78" s="137">
        <f>SUM(C73:C77)</f>
        <v>163351498</v>
      </c>
      <c r="D78" s="138">
        <f t="shared" ref="D78:AF78" si="183">SUM(D73:D77)</f>
        <v>124651563</v>
      </c>
      <c r="E78" s="138">
        <f t="shared" si="183"/>
        <v>80908111</v>
      </c>
      <c r="F78" s="138">
        <f t="shared" si="183"/>
        <v>50000486</v>
      </c>
      <c r="G78" s="138">
        <f t="shared" si="183"/>
        <v>35302791</v>
      </c>
      <c r="H78" s="138">
        <f t="shared" si="183"/>
        <v>37498441</v>
      </c>
      <c r="I78" s="138">
        <f t="shared" si="183"/>
        <v>38643498</v>
      </c>
      <c r="J78" s="138">
        <f t="shared" si="183"/>
        <v>50611245</v>
      </c>
      <c r="K78" s="138">
        <f t="shared" si="183"/>
        <v>76041526</v>
      </c>
      <c r="L78" s="139">
        <f t="shared" si="183"/>
        <v>157800688</v>
      </c>
      <c r="M78" s="138">
        <f t="shared" si="183"/>
        <v>171897196</v>
      </c>
      <c r="N78" s="138">
        <f t="shared" si="183"/>
        <v>153091965</v>
      </c>
      <c r="O78" s="138">
        <f t="shared" si="183"/>
        <v>142985876</v>
      </c>
      <c r="P78" s="138">
        <f t="shared" si="183"/>
        <v>114544882</v>
      </c>
      <c r="Q78" s="138">
        <f t="shared" si="183"/>
        <v>86060306</v>
      </c>
      <c r="R78" s="138">
        <f t="shared" si="183"/>
        <v>46679892</v>
      </c>
      <c r="S78" s="138">
        <f t="shared" si="183"/>
        <v>35558824</v>
      </c>
      <c r="T78" s="138">
        <f t="shared" si="183"/>
        <v>35358723</v>
      </c>
      <c r="U78" s="138">
        <f t="shared" si="183"/>
        <v>33767477</v>
      </c>
      <c r="V78" s="138">
        <f t="shared" si="183"/>
        <v>44428537</v>
      </c>
      <c r="W78" s="138">
        <f t="shared" si="183"/>
        <v>72897613</v>
      </c>
      <c r="X78" s="139">
        <f t="shared" si="183"/>
        <v>130998490</v>
      </c>
      <c r="Y78" s="138">
        <f t="shared" si="183"/>
        <v>168233791</v>
      </c>
      <c r="Z78" s="138">
        <f t="shared" si="183"/>
        <v>178280658</v>
      </c>
      <c r="AA78" s="138">
        <f t="shared" si="183"/>
        <v>168873968</v>
      </c>
      <c r="AB78" s="138">
        <f t="shared" si="183"/>
        <v>111607631</v>
      </c>
      <c r="AC78" s="138">
        <f t="shared" si="183"/>
        <v>70153840</v>
      </c>
      <c r="AD78" s="138">
        <f t="shared" si="183"/>
        <v>83020394</v>
      </c>
      <c r="AE78" s="138">
        <f t="shared" si="183"/>
        <v>34374011</v>
      </c>
      <c r="AF78" s="138">
        <f t="shared" si="183"/>
        <v>41375555</v>
      </c>
      <c r="AG78" s="202">
        <v>34627725</v>
      </c>
      <c r="AH78" s="202">
        <v>67568306</v>
      </c>
      <c r="AI78" s="202">
        <v>70859020</v>
      </c>
      <c r="AJ78" s="139">
        <v>133521111</v>
      </c>
      <c r="AK78" s="295">
        <v>168429402</v>
      </c>
      <c r="AL78" s="295">
        <v>174291818</v>
      </c>
      <c r="AM78" s="295">
        <v>165129176</v>
      </c>
      <c r="AN78" s="295">
        <v>107430423</v>
      </c>
      <c r="AO78" s="295">
        <v>71903422</v>
      </c>
      <c r="AP78" s="295">
        <v>45992998</v>
      </c>
      <c r="AQ78" s="85">
        <v>34768058</v>
      </c>
      <c r="AR78" s="295">
        <v>30706740</v>
      </c>
      <c r="AS78" s="295">
        <v>32895717</v>
      </c>
      <c r="AT78" s="295">
        <v>41659534</v>
      </c>
      <c r="AU78" s="295">
        <v>14338887</v>
      </c>
      <c r="AV78" s="312">
        <v>30579009</v>
      </c>
      <c r="AW78" s="85">
        <f t="shared" ref="AW78:AW85" si="184">SUM(AW73:AW77)</f>
        <v>-20365622</v>
      </c>
      <c r="AX78" s="140">
        <f t="shared" ref="AX78:AY78" si="185">SUM(AX73:AX77)</f>
        <v>-10106681</v>
      </c>
      <c r="AY78" s="140">
        <f t="shared" si="185"/>
        <v>5152195</v>
      </c>
      <c r="AZ78" s="140">
        <f t="shared" ref="AZ78:BA78" si="186">SUM(AZ73:AZ77)</f>
        <v>-3320594</v>
      </c>
      <c r="BA78" s="140">
        <f t="shared" si="186"/>
        <v>256033</v>
      </c>
      <c r="BB78" s="140">
        <f t="shared" ref="BB78:BJ78" si="187">SUM(BB73:BB77)</f>
        <v>-2139718</v>
      </c>
      <c r="BC78" s="140">
        <f t="shared" si="187"/>
        <v>-4876021</v>
      </c>
      <c r="BD78" s="140">
        <f t="shared" si="187"/>
        <v>-6182708</v>
      </c>
      <c r="BE78" s="140">
        <f t="shared" si="187"/>
        <v>-3143913</v>
      </c>
      <c r="BF78" s="140">
        <f t="shared" si="187"/>
        <v>-26802198</v>
      </c>
      <c r="BG78" s="140">
        <f t="shared" si="187"/>
        <v>-3663405</v>
      </c>
      <c r="BH78" s="140">
        <f t="shared" si="187"/>
        <v>25188693</v>
      </c>
      <c r="BI78" s="140">
        <f t="shared" si="187"/>
        <v>25888092</v>
      </c>
      <c r="BJ78" s="140">
        <f t="shared" si="187"/>
        <v>-2937251</v>
      </c>
      <c r="BK78" s="140">
        <f t="shared" ref="BK78:BL78" si="188">SUM(BK73:BK77)</f>
        <v>-15906466</v>
      </c>
      <c r="BL78" s="245">
        <f t="shared" si="188"/>
        <v>36340502</v>
      </c>
      <c r="BM78" s="245">
        <f t="shared" ref="BM78:BN78" si="189">SUM(BM73:BM77)</f>
        <v>-1184813</v>
      </c>
      <c r="BN78" s="245">
        <f t="shared" si="189"/>
        <v>6016832</v>
      </c>
      <c r="BO78" s="245">
        <f t="shared" ref="BO78:BP78" si="190">SUM(BO73:BO77)</f>
        <v>860248</v>
      </c>
      <c r="BP78" s="245">
        <f t="shared" si="190"/>
        <v>23139769</v>
      </c>
      <c r="BQ78" s="245">
        <f t="shared" ref="BQ78:BS78" si="191">SUM(BQ73:BQ77)</f>
        <v>-2038593</v>
      </c>
      <c r="BR78" s="271">
        <f t="shared" si="191"/>
        <v>2522621</v>
      </c>
      <c r="BS78" s="271">
        <f t="shared" si="191"/>
        <v>195611</v>
      </c>
      <c r="BT78" s="271">
        <f t="shared" ref="BT78" si="192">SUM(BT73:BT77)</f>
        <v>-3988840</v>
      </c>
      <c r="BU78" s="271">
        <f t="shared" ref="BU78" si="193">SUM(BU73:BU77)</f>
        <v>-3744792</v>
      </c>
      <c r="BV78" s="271">
        <f t="shared" ref="BV78" si="194">SUM(BV73:BV77)</f>
        <v>-4177208</v>
      </c>
      <c r="BW78" s="271">
        <f t="shared" ref="BW78" si="195">SUM(BW73:BW77)</f>
        <v>1749582</v>
      </c>
      <c r="BX78" s="271">
        <f t="shared" ref="BX78" si="196">SUM(BX73:BX77)</f>
        <v>-37027396</v>
      </c>
      <c r="BY78" s="271">
        <f t="shared" ref="BY78" si="197">SUM(BY73:BY77)</f>
        <v>394047</v>
      </c>
      <c r="BZ78" s="271">
        <f t="shared" ref="BZ78" si="198">SUM(BZ73:BZ77)</f>
        <v>-10668815</v>
      </c>
      <c r="CA78" s="271">
        <f t="shared" ref="CA78" si="199">SUM(CA73:CA77)</f>
        <v>-1732008</v>
      </c>
      <c r="CB78" s="271">
        <f t="shared" ref="CB78:CD78" si="200">SUM(CB73:CB77)</f>
        <v>-25908772</v>
      </c>
      <c r="CC78" s="271">
        <f t="shared" ref="CC78:CD78" si="201">SUM(CC73:CC77)</f>
        <v>-56520133</v>
      </c>
      <c r="CD78" s="271">
        <f t="shared" si="201"/>
        <v>-102942102</v>
      </c>
      <c r="CE78" s="350"/>
      <c r="CF78" s="85">
        <f t="shared" ref="CF78" si="202">SUM(CF73:CF77)</f>
        <v>30579009</v>
      </c>
    </row>
    <row r="79" spans="1:84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76"/>
      <c r="BS79" s="276"/>
      <c r="BT79" s="276"/>
      <c r="BU79" s="276"/>
      <c r="BV79" s="276"/>
      <c r="BW79" s="276"/>
      <c r="BX79" s="276"/>
      <c r="BY79" s="276"/>
      <c r="BZ79" s="276"/>
      <c r="CA79" s="276"/>
      <c r="CB79" s="276"/>
      <c r="CC79" s="276"/>
      <c r="CD79" s="276"/>
      <c r="CE79" s="351"/>
      <c r="CF79" s="50"/>
    </row>
    <row r="80" spans="1:84" s="38" customFormat="1" x14ac:dyDescent="0.3">
      <c r="A80" s="147"/>
      <c r="B80" s="39" t="s">
        <v>37</v>
      </c>
      <c r="C80" s="97">
        <v>116516042.65000001</v>
      </c>
      <c r="D80" s="98">
        <v>74666498.459999993</v>
      </c>
      <c r="E80" s="98">
        <v>43089878.020000003</v>
      </c>
      <c r="F80" s="98">
        <v>22157972.859999999</v>
      </c>
      <c r="G80" s="98">
        <v>16393867.810000001</v>
      </c>
      <c r="H80" s="98">
        <v>15557133.359999999</v>
      </c>
      <c r="I80" s="98">
        <v>14824325.67</v>
      </c>
      <c r="J80" s="98">
        <v>23653073.75</v>
      </c>
      <c r="K80" s="98">
        <v>45348480.939999998</v>
      </c>
      <c r="L80" s="99">
        <v>112492247.34999999</v>
      </c>
      <c r="M80" s="98">
        <v>120614528.62</v>
      </c>
      <c r="N80" s="98">
        <v>105962865.72</v>
      </c>
      <c r="O80" s="98">
        <v>96844287.519999996</v>
      </c>
      <c r="P80" s="98">
        <v>77513785.400000006</v>
      </c>
      <c r="Q80" s="98">
        <v>53387344.130000003</v>
      </c>
      <c r="R80" s="98">
        <v>22057077.949999999</v>
      </c>
      <c r="S80" s="98">
        <v>18028356.609999999</v>
      </c>
      <c r="T80" s="98">
        <v>14606038.66</v>
      </c>
      <c r="U80" s="209">
        <v>16182408.85</v>
      </c>
      <c r="V80" s="209">
        <v>20207893</v>
      </c>
      <c r="W80" s="209">
        <v>44051501.869999997</v>
      </c>
      <c r="X80" s="99">
        <v>100926870.06</v>
      </c>
      <c r="Y80" s="209">
        <v>123168566</v>
      </c>
      <c r="Z80" s="234">
        <v>131675664</v>
      </c>
      <c r="AA80" s="234">
        <v>125203974.62</v>
      </c>
      <c r="AB80" s="234">
        <v>78299544.159999996</v>
      </c>
      <c r="AC80" s="234">
        <v>39959031</v>
      </c>
      <c r="AD80" s="234">
        <v>24376136.530000001</v>
      </c>
      <c r="AE80" s="234">
        <v>18307278</v>
      </c>
      <c r="AF80" s="234">
        <v>17208056.710000001</v>
      </c>
      <c r="AG80" s="234">
        <v>17665101</v>
      </c>
      <c r="AH80" s="234">
        <v>20369562</v>
      </c>
      <c r="AI80" s="234">
        <v>50967404</v>
      </c>
      <c r="AJ80" s="99">
        <v>122054023</v>
      </c>
      <c r="AK80" s="301">
        <v>154703632</v>
      </c>
      <c r="AL80" s="301">
        <v>153098181</v>
      </c>
      <c r="AM80" s="301">
        <v>154013871</v>
      </c>
      <c r="AN80" s="301">
        <v>96593987</v>
      </c>
      <c r="AO80" s="301">
        <v>55894860</v>
      </c>
      <c r="AP80" s="301">
        <v>31114009</v>
      </c>
      <c r="AQ80" s="35">
        <v>24998847</v>
      </c>
      <c r="AR80" s="301">
        <v>22007060</v>
      </c>
      <c r="AS80" s="301">
        <v>22866757</v>
      </c>
      <c r="AT80" s="301">
        <v>32913315</v>
      </c>
      <c r="AU80" s="301">
        <v>11288220</v>
      </c>
      <c r="AV80" s="319">
        <v>29187330</v>
      </c>
      <c r="AW80" s="35">
        <f t="shared" ref="AW80:BF84" si="203">O80-C80</f>
        <v>-19671755.13000001</v>
      </c>
      <c r="AX80" s="100">
        <f t="shared" si="203"/>
        <v>2847286.9400000125</v>
      </c>
      <c r="AY80" s="100">
        <f t="shared" si="203"/>
        <v>10297466.109999999</v>
      </c>
      <c r="AZ80" s="100">
        <f t="shared" si="203"/>
        <v>-100894.91000000015</v>
      </c>
      <c r="BA80" s="100">
        <f t="shared" si="203"/>
        <v>1634488.7999999989</v>
      </c>
      <c r="BB80" s="100">
        <f t="shared" si="203"/>
        <v>-951094.69999999925</v>
      </c>
      <c r="BC80" s="100">
        <f t="shared" si="203"/>
        <v>1358083.1799999997</v>
      </c>
      <c r="BD80" s="100">
        <f t="shared" si="203"/>
        <v>-3445180.75</v>
      </c>
      <c r="BE80" s="100">
        <f t="shared" si="203"/>
        <v>-1296979.0700000003</v>
      </c>
      <c r="BF80" s="100">
        <f t="shared" si="203"/>
        <v>-11565377.289999992</v>
      </c>
      <c r="BG80" s="100">
        <f t="shared" ref="BG80:BP84" si="204">Y80-M80</f>
        <v>2554037.3799999952</v>
      </c>
      <c r="BH80" s="100">
        <f t="shared" si="204"/>
        <v>25712798.280000001</v>
      </c>
      <c r="BI80" s="100">
        <f t="shared" si="204"/>
        <v>28359687.100000009</v>
      </c>
      <c r="BJ80" s="100">
        <f t="shared" si="204"/>
        <v>785758.75999999046</v>
      </c>
      <c r="BK80" s="100">
        <f t="shared" si="204"/>
        <v>-13428313.130000003</v>
      </c>
      <c r="BL80" s="252">
        <f t="shared" si="204"/>
        <v>2319058.5800000019</v>
      </c>
      <c r="BM80" s="252">
        <f t="shared" si="204"/>
        <v>278921.3900000006</v>
      </c>
      <c r="BN80" s="252">
        <f t="shared" si="204"/>
        <v>2602018.0500000007</v>
      </c>
      <c r="BO80" s="252">
        <f t="shared" si="204"/>
        <v>1482692.1500000004</v>
      </c>
      <c r="BP80" s="252">
        <f t="shared" si="204"/>
        <v>161669</v>
      </c>
      <c r="BQ80" s="252">
        <f t="shared" ref="BQ80:CD84" si="205">AI80-W80</f>
        <v>6915902.1300000027</v>
      </c>
      <c r="BR80" s="265">
        <f t="shared" si="205"/>
        <v>21127152.939999998</v>
      </c>
      <c r="BS80" s="265">
        <f t="shared" si="205"/>
        <v>31535066</v>
      </c>
      <c r="BT80" s="265">
        <f t="shared" si="205"/>
        <v>21422517</v>
      </c>
      <c r="BU80" s="265">
        <f t="shared" si="205"/>
        <v>28809896.379999995</v>
      </c>
      <c r="BV80" s="265">
        <f t="shared" si="205"/>
        <v>18294442.840000004</v>
      </c>
      <c r="BW80" s="265">
        <f t="shared" si="205"/>
        <v>15935829</v>
      </c>
      <c r="BX80" s="265">
        <f t="shared" si="205"/>
        <v>6737872.4699999988</v>
      </c>
      <c r="BY80" s="265">
        <f t="shared" si="205"/>
        <v>6691569</v>
      </c>
      <c r="BZ80" s="265">
        <f t="shared" si="205"/>
        <v>4799003.2899999991</v>
      </c>
      <c r="CA80" s="265">
        <f t="shared" si="205"/>
        <v>5201656</v>
      </c>
      <c r="CB80" s="265">
        <f t="shared" si="205"/>
        <v>12543753</v>
      </c>
      <c r="CC80" s="265">
        <f t="shared" si="205"/>
        <v>-39679184</v>
      </c>
      <c r="CD80" s="265">
        <f t="shared" si="205"/>
        <v>-92866693</v>
      </c>
      <c r="CE80" s="351"/>
      <c r="CF80" s="35">
        <f>IF(ISERROR(GETPIVOTDATA("VALUE",'CRS WK pvt'!$I$2,"DT_FILE",CF$8,"CD_CO",CF$6,"TRIM_CAT",TRIM(B80),"TRIM_LINE",A79))=TRUE,0,GETPIVOTDATA("VALUE",'CRS WK pvt'!$I$2,"DT_FILE",CF$8,"CD_CO",CF$6,"TRIM_CAT",TRIM(B80),"TRIM_LINE",A79))</f>
        <v>29187330</v>
      </c>
    </row>
    <row r="81" spans="1:84" s="38" customFormat="1" x14ac:dyDescent="0.3">
      <c r="A81" s="147"/>
      <c r="B81" s="39" t="s">
        <v>38</v>
      </c>
      <c r="C81" s="97">
        <v>11097916.74</v>
      </c>
      <c r="D81" s="98">
        <v>7823120.6100000003</v>
      </c>
      <c r="E81" s="98">
        <v>4949333.26</v>
      </c>
      <c r="F81" s="98">
        <v>2328157.96</v>
      </c>
      <c r="G81" s="98">
        <v>1571079</v>
      </c>
      <c r="H81" s="98">
        <v>1455040.46</v>
      </c>
      <c r="I81" s="98">
        <v>1312154.53</v>
      </c>
      <c r="J81" s="98">
        <v>2095620.01</v>
      </c>
      <c r="K81" s="98">
        <v>3755317.65</v>
      </c>
      <c r="L81" s="99">
        <v>9335650.9100000001</v>
      </c>
      <c r="M81" s="98">
        <v>9905079.3300000001</v>
      </c>
      <c r="N81" s="98">
        <v>9125300.0299999993</v>
      </c>
      <c r="O81" s="98">
        <v>8528760.5399999991</v>
      </c>
      <c r="P81" s="98">
        <v>7215421.6900000004</v>
      </c>
      <c r="Q81" s="98">
        <v>4670482.46</v>
      </c>
      <c r="R81" s="98">
        <v>2269688.54</v>
      </c>
      <c r="S81" s="98">
        <v>1933053.86</v>
      </c>
      <c r="T81" s="98">
        <v>1335865.8500000001</v>
      </c>
      <c r="U81" s="209">
        <v>1446721.98</v>
      </c>
      <c r="V81" s="209">
        <v>1827995</v>
      </c>
      <c r="W81" s="209">
        <v>4082941.04</v>
      </c>
      <c r="X81" s="99">
        <v>9104598.6099999994</v>
      </c>
      <c r="Y81" s="209">
        <v>12491920</v>
      </c>
      <c r="Z81" s="234">
        <v>12517880</v>
      </c>
      <c r="AA81" s="234">
        <v>12615332.09</v>
      </c>
      <c r="AB81" s="234">
        <v>9334652.2699999996</v>
      </c>
      <c r="AC81" s="234">
        <v>4690360.75</v>
      </c>
      <c r="AD81" s="234">
        <v>3363296.37</v>
      </c>
      <c r="AE81" s="234">
        <v>2828446</v>
      </c>
      <c r="AF81" s="234">
        <v>1908778.64</v>
      </c>
      <c r="AG81" s="234">
        <v>1856780</v>
      </c>
      <c r="AH81" s="234">
        <v>2174855</v>
      </c>
      <c r="AI81" s="234">
        <v>5184190</v>
      </c>
      <c r="AJ81" s="99">
        <v>12900668</v>
      </c>
      <c r="AK81" s="301">
        <v>15722309</v>
      </c>
      <c r="AL81" s="301">
        <v>16512181</v>
      </c>
      <c r="AM81" s="301">
        <v>17398176</v>
      </c>
      <c r="AN81" s="301">
        <v>12222668</v>
      </c>
      <c r="AO81" s="301">
        <v>7961107</v>
      </c>
      <c r="AP81" s="301">
        <v>4809201</v>
      </c>
      <c r="AQ81" s="35">
        <v>3595077</v>
      </c>
      <c r="AR81" s="301">
        <v>2686594</v>
      </c>
      <c r="AS81" s="301">
        <v>2572125</v>
      </c>
      <c r="AT81" s="301">
        <v>3844590</v>
      </c>
      <c r="AU81" s="301">
        <v>1006027</v>
      </c>
      <c r="AV81" s="319">
        <v>3618260</v>
      </c>
      <c r="AW81" s="35">
        <f t="shared" si="203"/>
        <v>-2569156.2000000011</v>
      </c>
      <c r="AX81" s="100">
        <f t="shared" si="203"/>
        <v>-607698.91999999993</v>
      </c>
      <c r="AY81" s="100">
        <f t="shared" si="203"/>
        <v>-278850.79999999981</v>
      </c>
      <c r="AZ81" s="100">
        <f t="shared" si="203"/>
        <v>-58469.419999999925</v>
      </c>
      <c r="BA81" s="100">
        <f t="shared" si="203"/>
        <v>361974.8600000001</v>
      </c>
      <c r="BB81" s="100">
        <f t="shared" si="203"/>
        <v>-119174.60999999987</v>
      </c>
      <c r="BC81" s="100">
        <f t="shared" si="203"/>
        <v>134567.44999999995</v>
      </c>
      <c r="BD81" s="100">
        <f t="shared" si="203"/>
        <v>-267625.01</v>
      </c>
      <c r="BE81" s="100">
        <f t="shared" si="203"/>
        <v>327623.39000000013</v>
      </c>
      <c r="BF81" s="100">
        <f t="shared" si="203"/>
        <v>-231052.30000000075</v>
      </c>
      <c r="BG81" s="100">
        <f t="shared" si="204"/>
        <v>2586840.67</v>
      </c>
      <c r="BH81" s="100">
        <f t="shared" si="204"/>
        <v>3392579.9700000007</v>
      </c>
      <c r="BI81" s="100">
        <f t="shared" si="204"/>
        <v>4086571.5500000007</v>
      </c>
      <c r="BJ81" s="100">
        <f t="shared" si="204"/>
        <v>2119230.5799999991</v>
      </c>
      <c r="BK81" s="100">
        <f t="shared" si="204"/>
        <v>19878.290000000037</v>
      </c>
      <c r="BL81" s="252">
        <f t="shared" si="204"/>
        <v>1093607.83</v>
      </c>
      <c r="BM81" s="252">
        <f t="shared" si="204"/>
        <v>895392.1399999999</v>
      </c>
      <c r="BN81" s="252">
        <f t="shared" si="204"/>
        <v>572912.7899999998</v>
      </c>
      <c r="BO81" s="252">
        <f t="shared" si="204"/>
        <v>410058.02</v>
      </c>
      <c r="BP81" s="252">
        <f t="shared" si="204"/>
        <v>346860</v>
      </c>
      <c r="BQ81" s="252">
        <f t="shared" si="205"/>
        <v>1101248.96</v>
      </c>
      <c r="BR81" s="265">
        <f t="shared" si="205"/>
        <v>3796069.3900000006</v>
      </c>
      <c r="BS81" s="265">
        <f t="shared" si="205"/>
        <v>3230389</v>
      </c>
      <c r="BT81" s="265">
        <f t="shared" si="205"/>
        <v>3994301</v>
      </c>
      <c r="BU81" s="265">
        <f t="shared" si="205"/>
        <v>4782843.91</v>
      </c>
      <c r="BV81" s="265">
        <f t="shared" si="205"/>
        <v>2888015.7300000004</v>
      </c>
      <c r="BW81" s="265">
        <f t="shared" si="205"/>
        <v>3270746.25</v>
      </c>
      <c r="BX81" s="265">
        <f t="shared" si="205"/>
        <v>1445904.63</v>
      </c>
      <c r="BY81" s="265">
        <f t="shared" si="205"/>
        <v>766631</v>
      </c>
      <c r="BZ81" s="265">
        <f t="shared" si="205"/>
        <v>777815.3600000001</v>
      </c>
      <c r="CA81" s="265">
        <f t="shared" si="205"/>
        <v>715345</v>
      </c>
      <c r="CB81" s="265">
        <f t="shared" si="205"/>
        <v>1669735</v>
      </c>
      <c r="CC81" s="265">
        <f t="shared" si="205"/>
        <v>-4178163</v>
      </c>
      <c r="CD81" s="265">
        <f t="shared" si="205"/>
        <v>-9282408</v>
      </c>
      <c r="CE81" s="351"/>
      <c r="CF81" s="35">
        <f>IF(ISERROR(GETPIVOTDATA("VALUE",'CRS WK pvt'!$I$2,"DT_FILE",CF$8,"CD_CO",CF$6,"TRIM_CAT",TRIM(B81),"TRIM_LINE",A79))=TRUE,0,GETPIVOTDATA("VALUE",'CRS WK pvt'!$I$2,"DT_FILE",CF$8,"CD_CO",CF$6,"TRIM_CAT",TRIM(B81),"TRIM_LINE",A79))</f>
        <v>3618260</v>
      </c>
    </row>
    <row r="82" spans="1:84" s="38" customFormat="1" x14ac:dyDescent="0.3">
      <c r="A82" s="147"/>
      <c r="B82" s="39" t="s">
        <v>39</v>
      </c>
      <c r="C82" s="97">
        <v>13221252.77</v>
      </c>
      <c r="D82" s="98">
        <v>8844338.2799999993</v>
      </c>
      <c r="E82" s="98">
        <v>5502635.4199999999</v>
      </c>
      <c r="F82" s="98">
        <v>3420801.09</v>
      </c>
      <c r="G82" s="98">
        <v>2566367.5</v>
      </c>
      <c r="H82" s="98">
        <v>2533389.69</v>
      </c>
      <c r="I82" s="98">
        <v>2363428.25</v>
      </c>
      <c r="J82" s="98">
        <v>3321963.68</v>
      </c>
      <c r="K82" s="98">
        <v>5055755.67</v>
      </c>
      <c r="L82" s="99">
        <v>11843319.869999999</v>
      </c>
      <c r="M82" s="98">
        <v>13068339.17</v>
      </c>
      <c r="N82" s="98">
        <v>11210310.720000001</v>
      </c>
      <c r="O82" s="98">
        <v>10320249.699999999</v>
      </c>
      <c r="P82" s="98">
        <v>7384263.9900000002</v>
      </c>
      <c r="Q82" s="98">
        <v>5149789.38</v>
      </c>
      <c r="R82" s="98">
        <v>2716339.85</v>
      </c>
      <c r="S82" s="98">
        <v>2371840.88</v>
      </c>
      <c r="T82" s="98">
        <v>2088505.6</v>
      </c>
      <c r="U82" s="209">
        <v>2295930.0699999998</v>
      </c>
      <c r="V82" s="209">
        <v>2791192</v>
      </c>
      <c r="W82" s="209">
        <v>4732413.2300000004</v>
      </c>
      <c r="X82" s="99">
        <v>10249148.24</v>
      </c>
      <c r="Y82" s="209">
        <v>12559746</v>
      </c>
      <c r="Z82" s="234">
        <v>13068373</v>
      </c>
      <c r="AA82" s="234">
        <v>13337655.58</v>
      </c>
      <c r="AB82" s="234">
        <v>8131238.2800000003</v>
      </c>
      <c r="AC82" s="234">
        <v>4517754.09</v>
      </c>
      <c r="AD82" s="234">
        <v>3247772.75</v>
      </c>
      <c r="AE82" s="234">
        <v>2482365</v>
      </c>
      <c r="AF82" s="234">
        <v>2453532.75</v>
      </c>
      <c r="AG82" s="234">
        <v>2597424</v>
      </c>
      <c r="AH82" s="234">
        <v>2821933</v>
      </c>
      <c r="AI82" s="234">
        <v>5612351</v>
      </c>
      <c r="AJ82" s="99">
        <v>12254582</v>
      </c>
      <c r="AK82" s="301">
        <v>16203872</v>
      </c>
      <c r="AL82" s="301">
        <v>16529190</v>
      </c>
      <c r="AM82" s="301">
        <v>16368585</v>
      </c>
      <c r="AN82" s="301">
        <v>10381847</v>
      </c>
      <c r="AO82" s="301">
        <v>6217470</v>
      </c>
      <c r="AP82" s="301">
        <v>4179858</v>
      </c>
      <c r="AQ82" s="35">
        <v>3438202</v>
      </c>
      <c r="AR82" s="301">
        <v>3257941</v>
      </c>
      <c r="AS82" s="301">
        <v>3270984</v>
      </c>
      <c r="AT82" s="301">
        <v>4207313</v>
      </c>
      <c r="AU82" s="301">
        <v>1023411</v>
      </c>
      <c r="AV82" s="319">
        <v>3246805</v>
      </c>
      <c r="AW82" s="35">
        <f t="shared" si="203"/>
        <v>-2901003.0700000003</v>
      </c>
      <c r="AX82" s="100">
        <f t="shared" si="203"/>
        <v>-1460074.2899999991</v>
      </c>
      <c r="AY82" s="100">
        <f t="shared" si="203"/>
        <v>-352846.04000000004</v>
      </c>
      <c r="AZ82" s="100">
        <f t="shared" si="203"/>
        <v>-704461.23999999976</v>
      </c>
      <c r="BA82" s="100">
        <f t="shared" si="203"/>
        <v>-194526.62000000011</v>
      </c>
      <c r="BB82" s="100">
        <f t="shared" si="203"/>
        <v>-444884.08999999985</v>
      </c>
      <c r="BC82" s="100">
        <f t="shared" si="203"/>
        <v>-67498.180000000168</v>
      </c>
      <c r="BD82" s="100">
        <f t="shared" si="203"/>
        <v>-530771.68000000017</v>
      </c>
      <c r="BE82" s="100">
        <f t="shared" si="203"/>
        <v>-323342.43999999948</v>
      </c>
      <c r="BF82" s="100">
        <f t="shared" si="203"/>
        <v>-1594171.629999999</v>
      </c>
      <c r="BG82" s="100">
        <f t="shared" si="204"/>
        <v>-508593.16999999993</v>
      </c>
      <c r="BH82" s="100">
        <f t="shared" si="204"/>
        <v>1858062.2799999993</v>
      </c>
      <c r="BI82" s="100">
        <f t="shared" si="204"/>
        <v>3017405.8800000008</v>
      </c>
      <c r="BJ82" s="100">
        <f t="shared" si="204"/>
        <v>746974.29</v>
      </c>
      <c r="BK82" s="100">
        <f t="shared" si="204"/>
        <v>-632035.29</v>
      </c>
      <c r="BL82" s="252">
        <f t="shared" si="204"/>
        <v>531432.89999999991</v>
      </c>
      <c r="BM82" s="252">
        <f t="shared" si="204"/>
        <v>110524.12000000011</v>
      </c>
      <c r="BN82" s="252">
        <f t="shared" si="204"/>
        <v>365027.14999999991</v>
      </c>
      <c r="BO82" s="252">
        <f t="shared" si="204"/>
        <v>301493.93000000017</v>
      </c>
      <c r="BP82" s="252">
        <f t="shared" si="204"/>
        <v>30741</v>
      </c>
      <c r="BQ82" s="252">
        <f t="shared" si="205"/>
        <v>879937.76999999955</v>
      </c>
      <c r="BR82" s="265">
        <f t="shared" si="205"/>
        <v>2005433.7599999998</v>
      </c>
      <c r="BS82" s="265">
        <f t="shared" si="205"/>
        <v>3644126</v>
      </c>
      <c r="BT82" s="265">
        <f t="shared" si="205"/>
        <v>3460817</v>
      </c>
      <c r="BU82" s="265">
        <f t="shared" si="205"/>
        <v>3030929.42</v>
      </c>
      <c r="BV82" s="265">
        <f t="shared" si="205"/>
        <v>2250608.7199999997</v>
      </c>
      <c r="BW82" s="265">
        <f t="shared" si="205"/>
        <v>1699715.9100000001</v>
      </c>
      <c r="BX82" s="265">
        <f t="shared" si="205"/>
        <v>932085.25</v>
      </c>
      <c r="BY82" s="265">
        <f t="shared" si="205"/>
        <v>955837</v>
      </c>
      <c r="BZ82" s="265">
        <f t="shared" si="205"/>
        <v>804408.25</v>
      </c>
      <c r="CA82" s="265">
        <f t="shared" si="205"/>
        <v>673560</v>
      </c>
      <c r="CB82" s="265">
        <f t="shared" si="205"/>
        <v>1385380</v>
      </c>
      <c r="CC82" s="265">
        <f t="shared" si="205"/>
        <v>-4588940</v>
      </c>
      <c r="CD82" s="265">
        <f t="shared" si="205"/>
        <v>-9007777</v>
      </c>
      <c r="CE82" s="351"/>
      <c r="CF82" s="35">
        <f>IF(ISERROR(GETPIVOTDATA("VALUE",'CRS WK pvt'!$I$2,"DT_FILE",CF$8,"CD_CO",CF$6,"TRIM_CAT",TRIM(B82),"TRIM_LINE",A79))=TRUE,0,GETPIVOTDATA("VALUE",'CRS WK pvt'!$I$2,"DT_FILE",CF$8,"CD_CO",CF$6,"TRIM_CAT",TRIM(B82),"TRIM_LINE",A79))</f>
        <v>3246805</v>
      </c>
    </row>
    <row r="83" spans="1:84" s="38" customFormat="1" x14ac:dyDescent="0.3">
      <c r="A83" s="147"/>
      <c r="B83" s="39" t="s">
        <v>40</v>
      </c>
      <c r="C83" s="97">
        <v>13827585.93</v>
      </c>
      <c r="D83" s="98">
        <v>9668819.2100000009</v>
      </c>
      <c r="E83" s="98">
        <v>6560802.8200000003</v>
      </c>
      <c r="F83" s="98">
        <v>3794273.17</v>
      </c>
      <c r="G83" s="98">
        <v>3102570.73</v>
      </c>
      <c r="H83" s="98">
        <v>2841422.18</v>
      </c>
      <c r="I83" s="98">
        <v>2660547.23</v>
      </c>
      <c r="J83" s="98">
        <v>3769215.29</v>
      </c>
      <c r="K83" s="98">
        <v>5943819.21</v>
      </c>
      <c r="L83" s="99">
        <v>11810735.140000001</v>
      </c>
      <c r="M83" s="98">
        <v>12868943.140000001</v>
      </c>
      <c r="N83" s="98">
        <v>11188834.23</v>
      </c>
      <c r="O83" s="98">
        <v>10535277.27</v>
      </c>
      <c r="P83" s="98">
        <v>7725888.0099999998</v>
      </c>
      <c r="Q83" s="98">
        <v>5888145.2599999998</v>
      </c>
      <c r="R83" s="98">
        <v>3065860.67</v>
      </c>
      <c r="S83" s="98">
        <v>2465107.2400000002</v>
      </c>
      <c r="T83" s="98">
        <v>2155892.86</v>
      </c>
      <c r="U83" s="209">
        <v>2377662.9300000002</v>
      </c>
      <c r="V83" s="209">
        <v>3101625</v>
      </c>
      <c r="W83" s="209">
        <v>4803201.4800000004</v>
      </c>
      <c r="X83" s="99">
        <v>10386486.789999999</v>
      </c>
      <c r="Y83" s="209">
        <v>12551659</v>
      </c>
      <c r="Z83" s="234">
        <v>13228456</v>
      </c>
      <c r="AA83" s="234">
        <v>13341242.539999999</v>
      </c>
      <c r="AB83" s="234">
        <v>8695390.9600000009</v>
      </c>
      <c r="AC83" s="234">
        <v>5100819.4000000004</v>
      </c>
      <c r="AD83" s="234">
        <v>3398055.19</v>
      </c>
      <c r="AE83" s="234">
        <v>2700785</v>
      </c>
      <c r="AF83" s="234">
        <v>2845950.04</v>
      </c>
      <c r="AG83" s="234">
        <v>2685787</v>
      </c>
      <c r="AH83" s="234">
        <v>3193771</v>
      </c>
      <c r="AI83" s="234">
        <v>5818049</v>
      </c>
      <c r="AJ83" s="99">
        <v>12280111</v>
      </c>
      <c r="AK83" s="301">
        <v>15674545</v>
      </c>
      <c r="AL83" s="301">
        <v>16144882</v>
      </c>
      <c r="AM83" s="301">
        <v>16115330</v>
      </c>
      <c r="AN83" s="301">
        <v>10954769</v>
      </c>
      <c r="AO83" s="301">
        <v>7180008</v>
      </c>
      <c r="AP83" s="301">
        <v>4834979</v>
      </c>
      <c r="AQ83" s="35">
        <v>4125451</v>
      </c>
      <c r="AR83" s="301">
        <v>3429510</v>
      </c>
      <c r="AS83" s="301">
        <v>3518458</v>
      </c>
      <c r="AT83" s="301">
        <v>4839438</v>
      </c>
      <c r="AU83" s="301">
        <v>1088315</v>
      </c>
      <c r="AV83" s="319">
        <v>3568861</v>
      </c>
      <c r="AW83" s="35">
        <f t="shared" si="203"/>
        <v>-3292308.66</v>
      </c>
      <c r="AX83" s="100">
        <f t="shared" si="203"/>
        <v>-1942931.2000000011</v>
      </c>
      <c r="AY83" s="100">
        <f t="shared" si="203"/>
        <v>-672657.56000000052</v>
      </c>
      <c r="AZ83" s="100">
        <f t="shared" si="203"/>
        <v>-728412.5</v>
      </c>
      <c r="BA83" s="100">
        <f t="shared" si="203"/>
        <v>-637463.48999999976</v>
      </c>
      <c r="BB83" s="100">
        <f t="shared" si="203"/>
        <v>-685529.3200000003</v>
      </c>
      <c r="BC83" s="100">
        <f t="shared" si="203"/>
        <v>-282884.29999999981</v>
      </c>
      <c r="BD83" s="100">
        <f t="shared" si="203"/>
        <v>-667590.29</v>
      </c>
      <c r="BE83" s="100">
        <f t="shared" si="203"/>
        <v>-1140617.7299999995</v>
      </c>
      <c r="BF83" s="100">
        <f t="shared" si="203"/>
        <v>-1424248.3500000015</v>
      </c>
      <c r="BG83" s="100">
        <f t="shared" si="204"/>
        <v>-317284.1400000006</v>
      </c>
      <c r="BH83" s="100">
        <f t="shared" si="204"/>
        <v>2039621.7699999996</v>
      </c>
      <c r="BI83" s="100">
        <f t="shared" si="204"/>
        <v>2805965.2699999996</v>
      </c>
      <c r="BJ83" s="100">
        <f t="shared" si="204"/>
        <v>969502.95000000112</v>
      </c>
      <c r="BK83" s="100">
        <f t="shared" si="204"/>
        <v>-787325.8599999994</v>
      </c>
      <c r="BL83" s="252">
        <f t="shared" si="204"/>
        <v>332194.52</v>
      </c>
      <c r="BM83" s="252">
        <f t="shared" si="204"/>
        <v>235677.75999999978</v>
      </c>
      <c r="BN83" s="252">
        <f t="shared" si="204"/>
        <v>690057.18000000017</v>
      </c>
      <c r="BO83" s="252">
        <f t="shared" si="204"/>
        <v>308124.06999999983</v>
      </c>
      <c r="BP83" s="252">
        <f t="shared" si="204"/>
        <v>92146</v>
      </c>
      <c r="BQ83" s="252">
        <f t="shared" si="205"/>
        <v>1014847.5199999996</v>
      </c>
      <c r="BR83" s="265">
        <f t="shared" si="205"/>
        <v>1893624.2100000009</v>
      </c>
      <c r="BS83" s="265">
        <f t="shared" si="205"/>
        <v>3122886</v>
      </c>
      <c r="BT83" s="265">
        <f t="shared" si="205"/>
        <v>2916426</v>
      </c>
      <c r="BU83" s="265">
        <f t="shared" si="205"/>
        <v>2774087.4600000009</v>
      </c>
      <c r="BV83" s="265">
        <f t="shared" si="205"/>
        <v>2259378.0399999991</v>
      </c>
      <c r="BW83" s="265">
        <f t="shared" si="205"/>
        <v>2079188.5999999996</v>
      </c>
      <c r="BX83" s="265">
        <f t="shared" si="205"/>
        <v>1436923.81</v>
      </c>
      <c r="BY83" s="265">
        <f t="shared" si="205"/>
        <v>1424666</v>
      </c>
      <c r="BZ83" s="265">
        <f t="shared" si="205"/>
        <v>583559.96</v>
      </c>
      <c r="CA83" s="265">
        <f t="shared" si="205"/>
        <v>832671</v>
      </c>
      <c r="CB83" s="265">
        <f t="shared" si="205"/>
        <v>1645667</v>
      </c>
      <c r="CC83" s="265">
        <f t="shared" si="205"/>
        <v>-4729734</v>
      </c>
      <c r="CD83" s="265">
        <f t="shared" si="205"/>
        <v>-8711250</v>
      </c>
      <c r="CE83" s="351"/>
      <c r="CF83" s="35">
        <f>IF(ISERROR(GETPIVOTDATA("VALUE",'CRS WK pvt'!$I$2,"DT_FILE",CF$8,"CD_CO",CF$6,"TRIM_CAT",TRIM(B83),"TRIM_LINE",A79))=TRUE,0,GETPIVOTDATA("VALUE",'CRS WK pvt'!$I$2,"DT_FILE",CF$8,"CD_CO",CF$6,"TRIM_CAT",TRIM(B83),"TRIM_LINE",A79))</f>
        <v>3568861</v>
      </c>
    </row>
    <row r="84" spans="1:84" s="38" customFormat="1" x14ac:dyDescent="0.3">
      <c r="A84" s="147"/>
      <c r="B84" s="39" t="s">
        <v>41</v>
      </c>
      <c r="C84" s="97">
        <v>42360814.049999997</v>
      </c>
      <c r="D84" s="98">
        <v>44903162.409999996</v>
      </c>
      <c r="E84" s="98">
        <v>26223743.120000001</v>
      </c>
      <c r="F84" s="98">
        <v>14675647.18</v>
      </c>
      <c r="G84" s="98">
        <v>10104403.84</v>
      </c>
      <c r="H84" s="98">
        <v>12178164.18</v>
      </c>
      <c r="I84" s="98">
        <v>12003831.189999999</v>
      </c>
      <c r="J84" s="98">
        <v>14552144.08</v>
      </c>
      <c r="K84" s="98">
        <v>16819287.329999998</v>
      </c>
      <c r="L84" s="99">
        <v>36319869.840000004</v>
      </c>
      <c r="M84" s="98">
        <v>38961122.82</v>
      </c>
      <c r="N84" s="98">
        <v>35319646.170000002</v>
      </c>
      <c r="O84" s="98">
        <v>34876370.649999999</v>
      </c>
      <c r="P84" s="98">
        <v>29737147.789999999</v>
      </c>
      <c r="Q84" s="98">
        <v>23146360.940000001</v>
      </c>
      <c r="R84" s="98">
        <v>12180445.24</v>
      </c>
      <c r="S84" s="98">
        <v>9810914.4100000001</v>
      </c>
      <c r="T84" s="98">
        <v>10883562.74</v>
      </c>
      <c r="U84" s="209">
        <v>8711194.7400000002</v>
      </c>
      <c r="V84" s="209">
        <v>10653340</v>
      </c>
      <c r="W84" s="209">
        <v>15657290</v>
      </c>
      <c r="X84" s="99">
        <v>30654023.640000001</v>
      </c>
      <c r="Y84" s="209">
        <v>38105163</v>
      </c>
      <c r="Z84" s="234">
        <v>40384869</v>
      </c>
      <c r="AA84" s="234">
        <v>37713423.359999999</v>
      </c>
      <c r="AB84" s="234">
        <v>29832645.129999999</v>
      </c>
      <c r="AC84" s="234">
        <v>20215253.18</v>
      </c>
      <c r="AD84" s="234">
        <v>28046594.460000001</v>
      </c>
      <c r="AE84" s="234">
        <v>9324178</v>
      </c>
      <c r="AF84" s="234">
        <v>13187743.880000001</v>
      </c>
      <c r="AG84" s="234">
        <v>10961443</v>
      </c>
      <c r="AH84" s="234">
        <v>17391977</v>
      </c>
      <c r="AI84" s="234">
        <v>17656168</v>
      </c>
      <c r="AJ84" s="99">
        <v>38230157</v>
      </c>
      <c r="AK84" s="301">
        <v>46589499</v>
      </c>
      <c r="AL84" s="301">
        <v>44991739</v>
      </c>
      <c r="AM84" s="301">
        <v>47153175</v>
      </c>
      <c r="AN84" s="301">
        <v>36766578</v>
      </c>
      <c r="AO84" s="301">
        <v>26234450</v>
      </c>
      <c r="AP84" s="301">
        <v>16213538</v>
      </c>
      <c r="AQ84" s="35">
        <v>13421197</v>
      </c>
      <c r="AR84" s="301">
        <v>11862846</v>
      </c>
      <c r="AS84" s="301">
        <v>12308025</v>
      </c>
      <c r="AT84" s="301">
        <v>14964691</v>
      </c>
      <c r="AU84" s="301">
        <v>6706286</v>
      </c>
      <c r="AV84" s="319">
        <v>12365917</v>
      </c>
      <c r="AW84" s="35">
        <f t="shared" si="203"/>
        <v>-7484443.3999999985</v>
      </c>
      <c r="AX84" s="100">
        <f t="shared" si="203"/>
        <v>-15166014.619999997</v>
      </c>
      <c r="AY84" s="100">
        <f t="shared" si="203"/>
        <v>-3077382.1799999997</v>
      </c>
      <c r="AZ84" s="100">
        <f t="shared" si="203"/>
        <v>-2495201.9399999995</v>
      </c>
      <c r="BA84" s="100">
        <f t="shared" si="203"/>
        <v>-293489.4299999997</v>
      </c>
      <c r="BB84" s="100">
        <f t="shared" si="203"/>
        <v>-1294601.4399999995</v>
      </c>
      <c r="BC84" s="100">
        <f t="shared" si="203"/>
        <v>-3292636.4499999993</v>
      </c>
      <c r="BD84" s="100">
        <f t="shared" si="203"/>
        <v>-3898804.08</v>
      </c>
      <c r="BE84" s="100">
        <f t="shared" si="203"/>
        <v>-1161997.3299999982</v>
      </c>
      <c r="BF84" s="100">
        <f t="shared" si="203"/>
        <v>-5665846.200000003</v>
      </c>
      <c r="BG84" s="100">
        <f t="shared" si="204"/>
        <v>-855959.8200000003</v>
      </c>
      <c r="BH84" s="100">
        <f t="shared" si="204"/>
        <v>5065222.8299999982</v>
      </c>
      <c r="BI84" s="100">
        <f t="shared" si="204"/>
        <v>2837052.7100000009</v>
      </c>
      <c r="BJ84" s="100">
        <f t="shared" si="204"/>
        <v>95497.339999999851</v>
      </c>
      <c r="BK84" s="100">
        <f t="shared" si="204"/>
        <v>-2931107.7600000016</v>
      </c>
      <c r="BL84" s="252">
        <f t="shared" si="204"/>
        <v>15866149.220000001</v>
      </c>
      <c r="BM84" s="252">
        <f t="shared" si="204"/>
        <v>-486736.41000000015</v>
      </c>
      <c r="BN84" s="252">
        <f t="shared" si="204"/>
        <v>2304181.1400000006</v>
      </c>
      <c r="BO84" s="252">
        <f t="shared" si="204"/>
        <v>2250248.2599999998</v>
      </c>
      <c r="BP84" s="252">
        <f t="shared" si="204"/>
        <v>6738637</v>
      </c>
      <c r="BQ84" s="252">
        <f t="shared" si="205"/>
        <v>1998878</v>
      </c>
      <c r="BR84" s="265">
        <f t="shared" si="205"/>
        <v>7576133.3599999994</v>
      </c>
      <c r="BS84" s="265">
        <f t="shared" si="205"/>
        <v>8484336</v>
      </c>
      <c r="BT84" s="265">
        <f t="shared" si="205"/>
        <v>4606870</v>
      </c>
      <c r="BU84" s="265">
        <f t="shared" si="205"/>
        <v>9439751.6400000006</v>
      </c>
      <c r="BV84" s="265">
        <f t="shared" si="205"/>
        <v>6933932.870000001</v>
      </c>
      <c r="BW84" s="265">
        <f t="shared" si="205"/>
        <v>6019196.8200000003</v>
      </c>
      <c r="BX84" s="265">
        <f t="shared" si="205"/>
        <v>-11833056.460000001</v>
      </c>
      <c r="BY84" s="265">
        <f t="shared" si="205"/>
        <v>4097019</v>
      </c>
      <c r="BZ84" s="265">
        <f t="shared" si="205"/>
        <v>-1324897.8800000008</v>
      </c>
      <c r="CA84" s="265">
        <f t="shared" si="205"/>
        <v>1346582</v>
      </c>
      <c r="CB84" s="265">
        <f t="shared" si="205"/>
        <v>-2427286</v>
      </c>
      <c r="CC84" s="265">
        <f t="shared" si="205"/>
        <v>-10949882</v>
      </c>
      <c r="CD84" s="265">
        <f t="shared" si="205"/>
        <v>-25864240</v>
      </c>
      <c r="CE84" s="351"/>
      <c r="CF84" s="35">
        <f>IF(ISERROR(GETPIVOTDATA("VALUE",'CRS WK pvt'!$I$2,"DT_FILE",CF$8,"CD_CO",CF$6,"TRIM_CAT",TRIM(B84),"TRIM_LINE",A79))=TRUE,0,GETPIVOTDATA("VALUE",'CRS WK pvt'!$I$2,"DT_FILE",CF$8,"CD_CO",CF$6,"TRIM_CAT",TRIM(B84),"TRIM_LINE",A79))</f>
        <v>12365917</v>
      </c>
    </row>
    <row r="85" spans="1:84" s="131" customFormat="1" x14ac:dyDescent="0.3">
      <c r="A85" s="148"/>
      <c r="B85" s="39" t="s">
        <v>42</v>
      </c>
      <c r="C85" s="132">
        <f>SUM(C80:C84)</f>
        <v>197023612.13999999</v>
      </c>
      <c r="D85" s="133">
        <f t="shared" ref="D85:CF92" si="206">SUM(D80:D84)</f>
        <v>145905938.97</v>
      </c>
      <c r="E85" s="133">
        <f t="shared" si="206"/>
        <v>86326392.640000001</v>
      </c>
      <c r="F85" s="133">
        <f t="shared" si="206"/>
        <v>46376852.259999998</v>
      </c>
      <c r="G85" s="133">
        <f t="shared" si="206"/>
        <v>33738288.880000003</v>
      </c>
      <c r="H85" s="133">
        <f t="shared" si="206"/>
        <v>34565149.870000005</v>
      </c>
      <c r="I85" s="133">
        <f t="shared" si="206"/>
        <v>33164286.869999997</v>
      </c>
      <c r="J85" s="133">
        <f t="shared" si="206"/>
        <v>47392016.810000002</v>
      </c>
      <c r="K85" s="133">
        <f t="shared" si="206"/>
        <v>76922660.799999997</v>
      </c>
      <c r="L85" s="135">
        <f t="shared" si="206"/>
        <v>181801823.10999998</v>
      </c>
      <c r="M85" s="133">
        <f t="shared" si="206"/>
        <v>195418013.07999998</v>
      </c>
      <c r="N85" s="142">
        <f t="shared" si="206"/>
        <v>172806956.87</v>
      </c>
      <c r="O85" s="142">
        <f t="shared" si="206"/>
        <v>161104945.68000001</v>
      </c>
      <c r="P85" s="142">
        <f t="shared" si="206"/>
        <v>129576506.88</v>
      </c>
      <c r="Q85" s="142">
        <f t="shared" si="206"/>
        <v>92242122.170000002</v>
      </c>
      <c r="R85" s="142">
        <f t="shared" si="206"/>
        <v>42289412.25</v>
      </c>
      <c r="S85" s="142">
        <f t="shared" si="206"/>
        <v>34609273</v>
      </c>
      <c r="T85" s="142">
        <f t="shared" si="206"/>
        <v>31069865.710000001</v>
      </c>
      <c r="U85" s="142">
        <f t="shared" si="206"/>
        <v>31013918.57</v>
      </c>
      <c r="V85" s="142">
        <f t="shared" si="206"/>
        <v>38582045</v>
      </c>
      <c r="W85" s="142">
        <f t="shared" si="206"/>
        <v>73327347.620000005</v>
      </c>
      <c r="X85" s="135">
        <f t="shared" si="206"/>
        <v>161321127.33999997</v>
      </c>
      <c r="Y85" s="142">
        <f t="shared" si="206"/>
        <v>198877054</v>
      </c>
      <c r="Z85" s="142">
        <f t="shared" si="206"/>
        <v>210875242</v>
      </c>
      <c r="AA85" s="142">
        <f t="shared" si="206"/>
        <v>202211628.19</v>
      </c>
      <c r="AB85" s="142">
        <f t="shared" si="206"/>
        <v>134293470.79999998</v>
      </c>
      <c r="AC85" s="142">
        <f t="shared" si="206"/>
        <v>74483218.420000002</v>
      </c>
      <c r="AD85" s="142">
        <f t="shared" si="206"/>
        <v>62431855.300000004</v>
      </c>
      <c r="AE85" s="142">
        <f t="shared" si="206"/>
        <v>35643052</v>
      </c>
      <c r="AF85" s="142">
        <f t="shared" si="206"/>
        <v>37604062.020000003</v>
      </c>
      <c r="AG85" s="285">
        <v>35766535</v>
      </c>
      <c r="AH85" s="285">
        <v>45952098</v>
      </c>
      <c r="AI85" s="285">
        <v>85238162</v>
      </c>
      <c r="AJ85" s="135">
        <v>197719541</v>
      </c>
      <c r="AK85" s="302">
        <v>248893857</v>
      </c>
      <c r="AL85" s="302">
        <v>247276173</v>
      </c>
      <c r="AM85" s="302">
        <v>251049137</v>
      </c>
      <c r="AN85" s="302">
        <v>166919849</v>
      </c>
      <c r="AO85" s="302">
        <v>103487895</v>
      </c>
      <c r="AP85" s="302">
        <v>61151585</v>
      </c>
      <c r="AQ85" s="134">
        <v>49578774</v>
      </c>
      <c r="AR85" s="302">
        <v>43243951</v>
      </c>
      <c r="AS85" s="302">
        <v>44536349</v>
      </c>
      <c r="AT85" s="302">
        <v>60769347</v>
      </c>
      <c r="AU85" s="302">
        <v>21112259</v>
      </c>
      <c r="AV85" s="320">
        <v>51987173</v>
      </c>
      <c r="AW85" s="134">
        <f t="shared" si="184"/>
        <v>-35918666.460000008</v>
      </c>
      <c r="AX85" s="136">
        <f t="shared" ref="AX85:AY85" si="207">SUM(AX80:AX84)</f>
        <v>-16329432.089999985</v>
      </c>
      <c r="AY85" s="136">
        <f t="shared" si="207"/>
        <v>5915729.5299999993</v>
      </c>
      <c r="AZ85" s="136">
        <f t="shared" ref="AZ85:BA85" si="208">SUM(AZ80:AZ84)</f>
        <v>-4087440.0099999993</v>
      </c>
      <c r="BA85" s="136">
        <f t="shared" si="208"/>
        <v>870984.11999999941</v>
      </c>
      <c r="BB85" s="136">
        <f t="shared" ref="BB85:BJ85" si="209">SUM(BB80:BB84)</f>
        <v>-3495284.1599999988</v>
      </c>
      <c r="BC85" s="136">
        <f t="shared" si="209"/>
        <v>-2150368.2999999998</v>
      </c>
      <c r="BD85" s="136">
        <f t="shared" si="209"/>
        <v>-8809971.8099999987</v>
      </c>
      <c r="BE85" s="136">
        <f t="shared" si="209"/>
        <v>-3595313.1799999974</v>
      </c>
      <c r="BF85" s="136">
        <f t="shared" si="209"/>
        <v>-20480695.769999996</v>
      </c>
      <c r="BG85" s="136">
        <f t="shared" si="209"/>
        <v>3459040.9199999943</v>
      </c>
      <c r="BH85" s="136">
        <f t="shared" si="209"/>
        <v>38068285.129999995</v>
      </c>
      <c r="BI85" s="136">
        <f t="shared" si="209"/>
        <v>41106682.510000013</v>
      </c>
      <c r="BJ85" s="136">
        <f t="shared" si="209"/>
        <v>4716963.9199999906</v>
      </c>
      <c r="BK85" s="136">
        <f t="shared" ref="BK85:BL85" si="210">SUM(BK80:BK84)</f>
        <v>-17758903.750000004</v>
      </c>
      <c r="BL85" s="253">
        <f t="shared" si="210"/>
        <v>20142443.050000004</v>
      </c>
      <c r="BM85" s="253">
        <f t="shared" ref="BM85:BN85" si="211">SUM(BM80:BM84)</f>
        <v>1033779.0000000002</v>
      </c>
      <c r="BN85" s="253">
        <f t="shared" si="211"/>
        <v>6534196.3100000015</v>
      </c>
      <c r="BO85" s="253">
        <f t="shared" ref="BO85:BP85" si="212">SUM(BO80:BO84)</f>
        <v>4752616.43</v>
      </c>
      <c r="BP85" s="253">
        <f t="shared" si="212"/>
        <v>7370053</v>
      </c>
      <c r="BQ85" s="253">
        <f t="shared" ref="BQ85:BS85" si="213">SUM(BQ80:BQ84)</f>
        <v>11910814.380000003</v>
      </c>
      <c r="BR85" s="278">
        <f t="shared" si="213"/>
        <v>36398413.659999996</v>
      </c>
      <c r="BS85" s="278">
        <f t="shared" si="213"/>
        <v>50016803</v>
      </c>
      <c r="BT85" s="278">
        <f t="shared" ref="BT85" si="214">SUM(BT80:BT84)</f>
        <v>36400931</v>
      </c>
      <c r="BU85" s="278">
        <f t="shared" ref="BU85" si="215">SUM(BU80:BU84)</f>
        <v>48837508.809999995</v>
      </c>
      <c r="BV85" s="278">
        <f t="shared" ref="BV85" si="216">SUM(BV80:BV84)</f>
        <v>32626378.200000003</v>
      </c>
      <c r="BW85" s="278">
        <f t="shared" ref="BW85" si="217">SUM(BW80:BW84)</f>
        <v>29004676.579999998</v>
      </c>
      <c r="BX85" s="278">
        <f t="shared" ref="BX85" si="218">SUM(BX80:BX84)</f>
        <v>-1280270.3000000026</v>
      </c>
      <c r="BY85" s="278">
        <f t="shared" ref="BY85" si="219">SUM(BY80:BY84)</f>
        <v>13935722</v>
      </c>
      <c r="BZ85" s="278">
        <f t="shared" ref="BZ85" si="220">SUM(BZ80:BZ84)</f>
        <v>5639888.9799999986</v>
      </c>
      <c r="CA85" s="278">
        <f t="shared" ref="CA85" si="221">SUM(CA80:CA84)</f>
        <v>8769814</v>
      </c>
      <c r="CB85" s="278">
        <f t="shared" ref="CB85:CD85" si="222">SUM(CB80:CB84)</f>
        <v>14817249</v>
      </c>
      <c r="CC85" s="278">
        <f t="shared" ref="CC85:CD85" si="223">SUM(CC80:CC84)</f>
        <v>-64125903</v>
      </c>
      <c r="CD85" s="278">
        <f t="shared" si="223"/>
        <v>-145732368</v>
      </c>
      <c r="CE85" s="352"/>
      <c r="CF85" s="134">
        <f t="shared" si="206"/>
        <v>51987173</v>
      </c>
    </row>
    <row r="86" spans="1:84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76"/>
      <c r="BS86" s="276"/>
      <c r="BT86" s="276"/>
      <c r="BU86" s="276"/>
      <c r="BV86" s="276"/>
      <c r="BW86" s="276"/>
      <c r="BX86" s="276"/>
      <c r="BY86" s="276"/>
      <c r="BZ86" s="276"/>
      <c r="CA86" s="276"/>
      <c r="CB86" s="276"/>
      <c r="CC86" s="276"/>
      <c r="CD86" s="276"/>
      <c r="CE86" s="351"/>
      <c r="CF86" s="50"/>
    </row>
    <row r="87" spans="1:84" s="38" customFormat="1" x14ac:dyDescent="0.3">
      <c r="A87" s="147"/>
      <c r="B87" s="39" t="s">
        <v>37</v>
      </c>
      <c r="C87" s="165">
        <v>50649.88</v>
      </c>
      <c r="D87" s="166">
        <v>36562.43</v>
      </c>
      <c r="E87" s="166">
        <v>28608.7</v>
      </c>
      <c r="F87" s="166">
        <v>16285.33</v>
      </c>
      <c r="G87" s="166">
        <v>10375.549999999999</v>
      </c>
      <c r="H87" s="166">
        <v>10227.33</v>
      </c>
      <c r="I87" s="166">
        <v>11360.18</v>
      </c>
      <c r="J87" s="166">
        <v>23765.360000000001</v>
      </c>
      <c r="K87" s="166">
        <v>52028.160000000003</v>
      </c>
      <c r="L87" s="167">
        <v>189196.91</v>
      </c>
      <c r="M87" s="166">
        <v>303820.83</v>
      </c>
      <c r="N87" s="166">
        <v>742654.23</v>
      </c>
      <c r="O87" s="98">
        <v>1440585.85</v>
      </c>
      <c r="P87" s="166">
        <v>1169707.8500000001</v>
      </c>
      <c r="Q87" s="98">
        <v>869906.71</v>
      </c>
      <c r="R87" s="98">
        <v>349671.71</v>
      </c>
      <c r="S87" s="98">
        <v>260276.15</v>
      </c>
      <c r="T87" s="98">
        <v>198042.89</v>
      </c>
      <c r="U87" s="209">
        <v>219541.68</v>
      </c>
      <c r="V87" s="209">
        <v>324165</v>
      </c>
      <c r="W87" s="209">
        <v>636970.81999999995</v>
      </c>
      <c r="X87" s="167">
        <v>1228986.52</v>
      </c>
      <c r="Y87" s="209">
        <v>1502138</v>
      </c>
      <c r="Z87" s="209">
        <v>1559510</v>
      </c>
      <c r="AA87" s="209">
        <v>1424488.71</v>
      </c>
      <c r="AB87" s="209">
        <v>858344.16</v>
      </c>
      <c r="AC87" s="209">
        <v>454443.42</v>
      </c>
      <c r="AD87" s="209">
        <v>286208.44</v>
      </c>
      <c r="AE87" s="209">
        <v>190124</v>
      </c>
      <c r="AF87" s="209">
        <v>175132.29</v>
      </c>
      <c r="AG87" s="209">
        <v>171921</v>
      </c>
      <c r="AH87" s="209">
        <v>220907</v>
      </c>
      <c r="AI87" s="209">
        <v>543036</v>
      </c>
      <c r="AJ87" s="99">
        <v>1179050</v>
      </c>
      <c r="AK87" s="209">
        <v>1525795</v>
      </c>
      <c r="AL87" s="209">
        <v>1525041</v>
      </c>
      <c r="AM87" s="209">
        <v>1482130</v>
      </c>
      <c r="AN87" s="209">
        <v>811707</v>
      </c>
      <c r="AO87" s="209">
        <v>461112</v>
      </c>
      <c r="AP87" s="209">
        <v>238633</v>
      </c>
      <c r="AQ87" s="35">
        <v>173553</v>
      </c>
      <c r="AR87" s="209">
        <v>164337</v>
      </c>
      <c r="AS87" s="209">
        <v>180698</v>
      </c>
      <c r="AT87" s="209">
        <v>280909</v>
      </c>
      <c r="AU87" s="209">
        <v>66473</v>
      </c>
      <c r="AV87" s="99">
        <v>183376</v>
      </c>
      <c r="AW87" s="166">
        <f t="shared" ref="AW87:BF91" si="224">O87-C87</f>
        <v>1389935.9700000002</v>
      </c>
      <c r="AX87" s="100">
        <f t="shared" si="224"/>
        <v>1133145.4200000002</v>
      </c>
      <c r="AY87" s="100">
        <f t="shared" si="224"/>
        <v>841298.01</v>
      </c>
      <c r="AZ87" s="100">
        <f t="shared" si="224"/>
        <v>333386.38</v>
      </c>
      <c r="BA87" s="100">
        <f t="shared" si="224"/>
        <v>249900.6</v>
      </c>
      <c r="BB87" s="100">
        <f t="shared" si="224"/>
        <v>187815.56000000003</v>
      </c>
      <c r="BC87" s="100">
        <f t="shared" si="224"/>
        <v>208181.5</v>
      </c>
      <c r="BD87" s="100">
        <f t="shared" si="224"/>
        <v>300399.64</v>
      </c>
      <c r="BE87" s="100">
        <f t="shared" si="224"/>
        <v>584942.65999999992</v>
      </c>
      <c r="BF87" s="100">
        <f t="shared" si="224"/>
        <v>1039789.61</v>
      </c>
      <c r="BG87" s="100">
        <f t="shared" ref="BG87:BP91" si="225">Y87-M87</f>
        <v>1198317.17</v>
      </c>
      <c r="BH87" s="100">
        <f t="shared" si="225"/>
        <v>816855.77</v>
      </c>
      <c r="BI87" s="100">
        <f t="shared" si="225"/>
        <v>-16097.14000000013</v>
      </c>
      <c r="BJ87" s="100">
        <f t="shared" si="225"/>
        <v>-311363.69000000006</v>
      </c>
      <c r="BK87" s="100">
        <f t="shared" si="225"/>
        <v>-415463.29</v>
      </c>
      <c r="BL87" s="252">
        <f t="shared" si="225"/>
        <v>-63463.270000000019</v>
      </c>
      <c r="BM87" s="252">
        <f t="shared" si="225"/>
        <v>-70152.149999999994</v>
      </c>
      <c r="BN87" s="252">
        <f t="shared" si="225"/>
        <v>-22910.600000000006</v>
      </c>
      <c r="BO87" s="252">
        <f t="shared" si="225"/>
        <v>-47620.679999999993</v>
      </c>
      <c r="BP87" s="252">
        <f t="shared" si="225"/>
        <v>-103258</v>
      </c>
      <c r="BQ87" s="252">
        <f t="shared" ref="BQ87:CD91" si="226">AI87-W87</f>
        <v>-93934.819999999949</v>
      </c>
      <c r="BR87" s="265">
        <f t="shared" si="226"/>
        <v>-49936.520000000019</v>
      </c>
      <c r="BS87" s="265">
        <f t="shared" si="226"/>
        <v>23657</v>
      </c>
      <c r="BT87" s="265">
        <f t="shared" si="226"/>
        <v>-34469</v>
      </c>
      <c r="BU87" s="265">
        <f t="shared" si="226"/>
        <v>57641.290000000037</v>
      </c>
      <c r="BV87" s="265">
        <f t="shared" si="226"/>
        <v>-46637.160000000033</v>
      </c>
      <c r="BW87" s="265">
        <f t="shared" si="226"/>
        <v>6668.5800000000163</v>
      </c>
      <c r="BX87" s="265">
        <f t="shared" si="226"/>
        <v>-47575.44</v>
      </c>
      <c r="BY87" s="265">
        <f t="shared" si="226"/>
        <v>-16571</v>
      </c>
      <c r="BZ87" s="265">
        <f t="shared" si="226"/>
        <v>-10795.290000000008</v>
      </c>
      <c r="CA87" s="265">
        <f t="shared" si="226"/>
        <v>8777</v>
      </c>
      <c r="CB87" s="265">
        <f t="shared" si="226"/>
        <v>60002</v>
      </c>
      <c r="CC87" s="265">
        <f t="shared" si="226"/>
        <v>-476563</v>
      </c>
      <c r="CD87" s="265">
        <f t="shared" si="226"/>
        <v>-995674</v>
      </c>
      <c r="CE87" s="351"/>
      <c r="CF87" s="35">
        <f>IF(ISERROR(GETPIVOTDATA("VALUE",'CRS WK pvt'!$I$2,"DT_FILE",CF$8,"CD_CO",CF$6,"TRIM_CAT",TRIM(B87),"TRIM_LINE",A86))=TRUE,0,GETPIVOTDATA("VALUE",'CRS WK pvt'!$I$2,"DT_FILE",CF$8,"CD_CO",CF$6,"TRIM_CAT",TRIM(B87),"TRIM_LINE",A86))</f>
        <v>183376</v>
      </c>
    </row>
    <row r="88" spans="1:84" s="38" customFormat="1" x14ac:dyDescent="0.3">
      <c r="A88" s="147"/>
      <c r="B88" s="39" t="s">
        <v>38</v>
      </c>
      <c r="C88" s="165">
        <v>39037.21</v>
      </c>
      <c r="D88" s="166">
        <v>29364.33</v>
      </c>
      <c r="E88" s="166">
        <v>27621.68</v>
      </c>
      <c r="F88" s="166">
        <v>14352.99</v>
      </c>
      <c r="G88" s="166">
        <v>8701.33</v>
      </c>
      <c r="H88" s="166">
        <v>8454.3700000000008</v>
      </c>
      <c r="I88" s="166">
        <v>8178.84</v>
      </c>
      <c r="J88" s="166">
        <v>16045.97</v>
      </c>
      <c r="K88" s="166">
        <v>32013.48</v>
      </c>
      <c r="L88" s="167">
        <v>101648.46</v>
      </c>
      <c r="M88" s="166">
        <v>140248.16</v>
      </c>
      <c r="N88" s="166">
        <v>196277.75</v>
      </c>
      <c r="O88" s="98">
        <v>249834.44</v>
      </c>
      <c r="P88" s="166">
        <v>220319.35</v>
      </c>
      <c r="Q88" s="98">
        <v>144971.35</v>
      </c>
      <c r="R88" s="98">
        <v>69066.87</v>
      </c>
      <c r="S88" s="98">
        <v>54804.4</v>
      </c>
      <c r="T88" s="98">
        <v>39528.120000000003</v>
      </c>
      <c r="U88" s="209">
        <v>44224.1</v>
      </c>
      <c r="V88" s="209">
        <v>57064</v>
      </c>
      <c r="W88" s="209">
        <v>116263.63</v>
      </c>
      <c r="X88" s="167">
        <v>213944.25</v>
      </c>
      <c r="Y88" s="209">
        <v>261970</v>
      </c>
      <c r="Z88" s="209">
        <v>269070</v>
      </c>
      <c r="AA88" s="209">
        <v>254139.97</v>
      </c>
      <c r="AB88" s="209">
        <v>172394.82</v>
      </c>
      <c r="AC88" s="209">
        <v>79908.929999999993</v>
      </c>
      <c r="AD88" s="209">
        <v>60480.93</v>
      </c>
      <c r="AE88" s="209">
        <v>40058</v>
      </c>
      <c r="AF88" s="209">
        <v>38809.71</v>
      </c>
      <c r="AG88" s="209">
        <v>36118</v>
      </c>
      <c r="AH88" s="209">
        <v>44918</v>
      </c>
      <c r="AI88" s="209">
        <v>98656</v>
      </c>
      <c r="AJ88" s="99">
        <v>221010</v>
      </c>
      <c r="AK88" s="209">
        <v>275676</v>
      </c>
      <c r="AL88" s="209">
        <v>286327</v>
      </c>
      <c r="AM88" s="209">
        <v>295198</v>
      </c>
      <c r="AN88" s="209">
        <v>167982</v>
      </c>
      <c r="AO88" s="209">
        <v>97416</v>
      </c>
      <c r="AP88" s="209">
        <v>54801</v>
      </c>
      <c r="AQ88" s="35">
        <v>38509</v>
      </c>
      <c r="AR88" s="209">
        <v>37086</v>
      </c>
      <c r="AS88" s="209">
        <v>37067</v>
      </c>
      <c r="AT88" s="209">
        <v>56479</v>
      </c>
      <c r="AU88" s="209">
        <v>11557</v>
      </c>
      <c r="AV88" s="99">
        <v>44146</v>
      </c>
      <c r="AW88" s="166">
        <f t="shared" si="224"/>
        <v>210797.23</v>
      </c>
      <c r="AX88" s="100">
        <f t="shared" si="224"/>
        <v>190955.02000000002</v>
      </c>
      <c r="AY88" s="100">
        <f t="shared" si="224"/>
        <v>117349.67000000001</v>
      </c>
      <c r="AZ88" s="100">
        <f t="shared" si="224"/>
        <v>54713.88</v>
      </c>
      <c r="BA88" s="100">
        <f t="shared" si="224"/>
        <v>46103.07</v>
      </c>
      <c r="BB88" s="100">
        <f t="shared" si="224"/>
        <v>31073.75</v>
      </c>
      <c r="BC88" s="100">
        <f t="shared" si="224"/>
        <v>36045.259999999995</v>
      </c>
      <c r="BD88" s="100">
        <f t="shared" si="224"/>
        <v>41018.03</v>
      </c>
      <c r="BE88" s="100">
        <f t="shared" si="224"/>
        <v>84250.150000000009</v>
      </c>
      <c r="BF88" s="100">
        <f t="shared" si="224"/>
        <v>112295.79</v>
      </c>
      <c r="BG88" s="100">
        <f t="shared" si="225"/>
        <v>121721.84</v>
      </c>
      <c r="BH88" s="100">
        <f t="shared" si="225"/>
        <v>72792.25</v>
      </c>
      <c r="BI88" s="100">
        <f t="shared" si="225"/>
        <v>4305.5299999999988</v>
      </c>
      <c r="BJ88" s="100">
        <f t="shared" si="225"/>
        <v>-47924.53</v>
      </c>
      <c r="BK88" s="100">
        <f t="shared" si="225"/>
        <v>-65062.420000000013</v>
      </c>
      <c r="BL88" s="252">
        <f t="shared" si="225"/>
        <v>-8585.9399999999951</v>
      </c>
      <c r="BM88" s="252">
        <f t="shared" si="225"/>
        <v>-14746.400000000001</v>
      </c>
      <c r="BN88" s="252">
        <f t="shared" si="225"/>
        <v>-718.41000000000349</v>
      </c>
      <c r="BO88" s="252">
        <f t="shared" si="225"/>
        <v>-8106.0999999999985</v>
      </c>
      <c r="BP88" s="252">
        <f t="shared" si="225"/>
        <v>-12146</v>
      </c>
      <c r="BQ88" s="252">
        <f t="shared" si="226"/>
        <v>-17607.630000000005</v>
      </c>
      <c r="BR88" s="265">
        <f t="shared" si="226"/>
        <v>7065.75</v>
      </c>
      <c r="BS88" s="265">
        <f t="shared" si="226"/>
        <v>13706</v>
      </c>
      <c r="BT88" s="265">
        <f t="shared" si="226"/>
        <v>17257</v>
      </c>
      <c r="BU88" s="265">
        <f t="shared" si="226"/>
        <v>41058.03</v>
      </c>
      <c r="BV88" s="265">
        <f t="shared" si="226"/>
        <v>-4412.820000000007</v>
      </c>
      <c r="BW88" s="265">
        <f t="shared" si="226"/>
        <v>17507.070000000007</v>
      </c>
      <c r="BX88" s="265">
        <f t="shared" si="226"/>
        <v>-5679.93</v>
      </c>
      <c r="BY88" s="265">
        <f t="shared" si="226"/>
        <v>-1549</v>
      </c>
      <c r="BZ88" s="265">
        <f t="shared" si="226"/>
        <v>-1723.7099999999991</v>
      </c>
      <c r="CA88" s="265">
        <f t="shared" si="226"/>
        <v>949</v>
      </c>
      <c r="CB88" s="265">
        <f t="shared" si="226"/>
        <v>11561</v>
      </c>
      <c r="CC88" s="265">
        <f t="shared" si="226"/>
        <v>-87099</v>
      </c>
      <c r="CD88" s="265">
        <f t="shared" si="226"/>
        <v>-176864</v>
      </c>
      <c r="CE88" s="351"/>
      <c r="CF88" s="35">
        <f>IF(ISERROR(GETPIVOTDATA("VALUE",'CRS WK pvt'!$I$2,"DT_FILE",CF$8,"CD_CO",CF$6,"TRIM_CAT",TRIM(B88),"TRIM_LINE",A86))=TRUE,0,GETPIVOTDATA("VALUE",'CRS WK pvt'!$I$2,"DT_FILE",CF$8,"CD_CO",CF$6,"TRIM_CAT",TRIM(B88),"TRIM_LINE",A86))</f>
        <v>44146</v>
      </c>
    </row>
    <row r="89" spans="1:84" s="38" customFormat="1" x14ac:dyDescent="0.3">
      <c r="A89" s="147"/>
      <c r="B89" s="39" t="s">
        <v>39</v>
      </c>
      <c r="C89" s="165">
        <v>911.28</v>
      </c>
      <c r="D89" s="166">
        <v>806.54</v>
      </c>
      <c r="E89" s="166">
        <v>304.27999999999997</v>
      </c>
      <c r="F89" s="166">
        <v>329.81</v>
      </c>
      <c r="G89" s="166">
        <v>814</v>
      </c>
      <c r="H89" s="166">
        <v>1643.75</v>
      </c>
      <c r="I89" s="166">
        <v>2298.87</v>
      </c>
      <c r="J89" s="166">
        <v>3089.63</v>
      </c>
      <c r="K89" s="166">
        <v>6505.03</v>
      </c>
      <c r="L89" s="167">
        <v>25949.21</v>
      </c>
      <c r="M89" s="166">
        <v>47919.19</v>
      </c>
      <c r="N89" s="166">
        <v>145287.60999999999</v>
      </c>
      <c r="O89" s="98">
        <v>299633.21999999997</v>
      </c>
      <c r="P89" s="166">
        <v>210957.9</v>
      </c>
      <c r="Q89" s="98">
        <v>155497.39000000001</v>
      </c>
      <c r="R89" s="98">
        <v>78929.48</v>
      </c>
      <c r="S89" s="98">
        <v>64813.29</v>
      </c>
      <c r="T89" s="98">
        <v>53944.22</v>
      </c>
      <c r="U89" s="209">
        <v>65213.82</v>
      </c>
      <c r="V89" s="209">
        <v>86378</v>
      </c>
      <c r="W89" s="209">
        <v>146617.16</v>
      </c>
      <c r="X89" s="167">
        <v>270479.71000000002</v>
      </c>
      <c r="Y89" s="209">
        <v>335335</v>
      </c>
      <c r="Z89" s="209">
        <v>365858</v>
      </c>
      <c r="AA89" s="209">
        <v>386304.44</v>
      </c>
      <c r="AB89" s="209">
        <v>224132.6</v>
      </c>
      <c r="AC89" s="209">
        <v>153379.25</v>
      </c>
      <c r="AD89" s="209">
        <v>97793.32</v>
      </c>
      <c r="AE89" s="209">
        <v>79828</v>
      </c>
      <c r="AF89" s="209">
        <v>77069.2</v>
      </c>
      <c r="AG89" s="209">
        <v>74349</v>
      </c>
      <c r="AH89" s="209">
        <v>88475</v>
      </c>
      <c r="AI89" s="209">
        <v>166374</v>
      </c>
      <c r="AJ89" s="99">
        <v>315520</v>
      </c>
      <c r="AK89" s="209">
        <v>410730</v>
      </c>
      <c r="AL89" s="209">
        <v>428702</v>
      </c>
      <c r="AM89" s="209">
        <v>397519</v>
      </c>
      <c r="AN89" s="209">
        <v>249637</v>
      </c>
      <c r="AO89" s="209">
        <v>159495</v>
      </c>
      <c r="AP89" s="209">
        <v>108596</v>
      </c>
      <c r="AQ89" s="35">
        <v>87423</v>
      </c>
      <c r="AR89" s="209">
        <v>96812</v>
      </c>
      <c r="AS89" s="209">
        <v>101776</v>
      </c>
      <c r="AT89" s="209">
        <v>140314</v>
      </c>
      <c r="AU89" s="209">
        <v>51595</v>
      </c>
      <c r="AV89" s="99">
        <v>48364</v>
      </c>
      <c r="AW89" s="166">
        <f t="shared" si="224"/>
        <v>298721.93999999994</v>
      </c>
      <c r="AX89" s="100">
        <f t="shared" si="224"/>
        <v>210151.36</v>
      </c>
      <c r="AY89" s="100">
        <f t="shared" si="224"/>
        <v>155193.11000000002</v>
      </c>
      <c r="AZ89" s="100">
        <f t="shared" si="224"/>
        <v>78599.67</v>
      </c>
      <c r="BA89" s="100">
        <f t="shared" si="224"/>
        <v>63999.29</v>
      </c>
      <c r="BB89" s="100">
        <f t="shared" si="224"/>
        <v>52300.47</v>
      </c>
      <c r="BC89" s="100">
        <f t="shared" si="224"/>
        <v>62914.95</v>
      </c>
      <c r="BD89" s="100">
        <f t="shared" si="224"/>
        <v>83288.37</v>
      </c>
      <c r="BE89" s="100">
        <f t="shared" si="224"/>
        <v>140112.13</v>
      </c>
      <c r="BF89" s="100">
        <f t="shared" si="224"/>
        <v>244530.50000000003</v>
      </c>
      <c r="BG89" s="100">
        <f t="shared" si="225"/>
        <v>287415.81</v>
      </c>
      <c r="BH89" s="100">
        <f t="shared" si="225"/>
        <v>220570.39</v>
      </c>
      <c r="BI89" s="100">
        <f t="shared" si="225"/>
        <v>86671.22000000003</v>
      </c>
      <c r="BJ89" s="100">
        <f t="shared" si="225"/>
        <v>13174.700000000012</v>
      </c>
      <c r="BK89" s="100">
        <f t="shared" si="225"/>
        <v>-2118.140000000014</v>
      </c>
      <c r="BL89" s="252">
        <f t="shared" si="225"/>
        <v>18863.840000000011</v>
      </c>
      <c r="BM89" s="252">
        <f t="shared" si="225"/>
        <v>15014.71</v>
      </c>
      <c r="BN89" s="252">
        <f t="shared" si="225"/>
        <v>23124.979999999996</v>
      </c>
      <c r="BO89" s="252">
        <f t="shared" si="225"/>
        <v>9135.18</v>
      </c>
      <c r="BP89" s="252">
        <f t="shared" si="225"/>
        <v>2097</v>
      </c>
      <c r="BQ89" s="252">
        <f t="shared" si="226"/>
        <v>19756.839999999997</v>
      </c>
      <c r="BR89" s="265">
        <f t="shared" si="226"/>
        <v>45040.289999999979</v>
      </c>
      <c r="BS89" s="265">
        <f t="shared" si="226"/>
        <v>75395</v>
      </c>
      <c r="BT89" s="265">
        <f t="shared" si="226"/>
        <v>62844</v>
      </c>
      <c r="BU89" s="265">
        <f t="shared" si="226"/>
        <v>11214.559999999998</v>
      </c>
      <c r="BV89" s="265">
        <f t="shared" si="226"/>
        <v>25504.399999999994</v>
      </c>
      <c r="BW89" s="265">
        <f t="shared" si="226"/>
        <v>6115.75</v>
      </c>
      <c r="BX89" s="265">
        <f t="shared" si="226"/>
        <v>10802.679999999993</v>
      </c>
      <c r="BY89" s="265">
        <f t="shared" si="226"/>
        <v>7595</v>
      </c>
      <c r="BZ89" s="265">
        <f t="shared" si="226"/>
        <v>19742.800000000003</v>
      </c>
      <c r="CA89" s="265">
        <f t="shared" si="226"/>
        <v>27427</v>
      </c>
      <c r="CB89" s="265">
        <f t="shared" si="226"/>
        <v>51839</v>
      </c>
      <c r="CC89" s="265">
        <f t="shared" si="226"/>
        <v>-114779</v>
      </c>
      <c r="CD89" s="265">
        <f t="shared" si="226"/>
        <v>-267156</v>
      </c>
      <c r="CE89" s="351"/>
      <c r="CF89" s="35">
        <f>IF(ISERROR(GETPIVOTDATA("VALUE",'CRS WK pvt'!$I$2,"DT_FILE",CF$8,"CD_CO",CF$6,"TRIM_CAT",TRIM(B89),"TRIM_LINE",A86))=TRUE,0,GETPIVOTDATA("VALUE",'CRS WK pvt'!$I$2,"DT_FILE",CF$8,"CD_CO",CF$6,"TRIM_CAT",TRIM(B89),"TRIM_LINE",A86))</f>
        <v>48364</v>
      </c>
    </row>
    <row r="90" spans="1:84" s="38" customFormat="1" x14ac:dyDescent="0.3">
      <c r="A90" s="147"/>
      <c r="B90" s="39" t="s">
        <v>40</v>
      </c>
      <c r="C90" s="165">
        <v>355.27</v>
      </c>
      <c r="D90" s="166">
        <v>676.84</v>
      </c>
      <c r="E90" s="166">
        <v>414.43</v>
      </c>
      <c r="F90" s="166">
        <v>183.57</v>
      </c>
      <c r="G90" s="166">
        <v>8321.69</v>
      </c>
      <c r="H90" s="166">
        <v>1232.79</v>
      </c>
      <c r="I90" s="166">
        <v>1367.69</v>
      </c>
      <c r="J90" s="166">
        <v>2266.4499999999998</v>
      </c>
      <c r="K90" s="166">
        <v>4873.8900000000003</v>
      </c>
      <c r="L90" s="167">
        <v>21586.05</v>
      </c>
      <c r="M90" s="166">
        <v>62777.72</v>
      </c>
      <c r="N90" s="166">
        <v>225487.75</v>
      </c>
      <c r="O90" s="98">
        <v>527637.96</v>
      </c>
      <c r="P90" s="166">
        <v>365082.5</v>
      </c>
      <c r="Q90" s="98">
        <v>274862.03000000003</v>
      </c>
      <c r="R90" s="98">
        <v>144347.18</v>
      </c>
      <c r="S90" s="98">
        <v>109553.51</v>
      </c>
      <c r="T90" s="98">
        <v>77487.990000000005</v>
      </c>
      <c r="U90" s="209">
        <v>106240</v>
      </c>
      <c r="V90" s="209">
        <v>176567</v>
      </c>
      <c r="W90" s="209">
        <v>249164.12</v>
      </c>
      <c r="X90" s="167">
        <v>436796.74</v>
      </c>
      <c r="Y90" s="209">
        <v>533021</v>
      </c>
      <c r="Z90" s="209">
        <v>615707</v>
      </c>
      <c r="AA90" s="209">
        <v>518492.47</v>
      </c>
      <c r="AB90" s="209">
        <v>360351.32</v>
      </c>
      <c r="AC90" s="209">
        <v>253929.43</v>
      </c>
      <c r="AD90" s="209">
        <v>146450.48000000001</v>
      </c>
      <c r="AE90" s="209">
        <v>118340</v>
      </c>
      <c r="AF90" s="209">
        <v>119119.26</v>
      </c>
      <c r="AG90" s="209">
        <v>118141</v>
      </c>
      <c r="AH90" s="209">
        <v>141870</v>
      </c>
      <c r="AI90" s="209">
        <v>251292</v>
      </c>
      <c r="AJ90" s="99">
        <v>484639</v>
      </c>
      <c r="AK90" s="209">
        <v>576412</v>
      </c>
      <c r="AL90" s="209">
        <v>606800</v>
      </c>
      <c r="AM90" s="209">
        <v>610091</v>
      </c>
      <c r="AN90" s="209">
        <v>395312</v>
      </c>
      <c r="AO90" s="209">
        <v>242533</v>
      </c>
      <c r="AP90" s="209">
        <v>166099</v>
      </c>
      <c r="AQ90" s="35">
        <v>133898</v>
      </c>
      <c r="AR90" s="209">
        <v>131573</v>
      </c>
      <c r="AS90" s="209">
        <v>146826</v>
      </c>
      <c r="AT90" s="209">
        <v>216227</v>
      </c>
      <c r="AU90" s="209">
        <v>48899</v>
      </c>
      <c r="AV90" s="99">
        <v>103197</v>
      </c>
      <c r="AW90" s="166">
        <f t="shared" si="224"/>
        <v>527282.68999999994</v>
      </c>
      <c r="AX90" s="100">
        <f t="shared" si="224"/>
        <v>364405.66</v>
      </c>
      <c r="AY90" s="100">
        <f t="shared" si="224"/>
        <v>274447.60000000003</v>
      </c>
      <c r="AZ90" s="100">
        <f t="shared" si="224"/>
        <v>144163.60999999999</v>
      </c>
      <c r="BA90" s="100">
        <f t="shared" si="224"/>
        <v>101231.81999999999</v>
      </c>
      <c r="BB90" s="100">
        <f t="shared" si="224"/>
        <v>76255.200000000012</v>
      </c>
      <c r="BC90" s="100">
        <f t="shared" si="224"/>
        <v>104872.31</v>
      </c>
      <c r="BD90" s="100">
        <f t="shared" si="224"/>
        <v>174300.55</v>
      </c>
      <c r="BE90" s="100">
        <f t="shared" si="224"/>
        <v>244290.22999999998</v>
      </c>
      <c r="BF90" s="100">
        <f t="shared" si="224"/>
        <v>415210.69</v>
      </c>
      <c r="BG90" s="100">
        <f t="shared" si="225"/>
        <v>470243.28</v>
      </c>
      <c r="BH90" s="100">
        <f t="shared" si="225"/>
        <v>390219.25</v>
      </c>
      <c r="BI90" s="100">
        <f t="shared" si="225"/>
        <v>-9145.4899999999907</v>
      </c>
      <c r="BJ90" s="100">
        <f t="shared" si="225"/>
        <v>-4731.179999999993</v>
      </c>
      <c r="BK90" s="100">
        <f t="shared" si="225"/>
        <v>-20932.600000000035</v>
      </c>
      <c r="BL90" s="252">
        <f t="shared" si="225"/>
        <v>2103.3000000000175</v>
      </c>
      <c r="BM90" s="252">
        <f t="shared" si="225"/>
        <v>8786.4900000000052</v>
      </c>
      <c r="BN90" s="252">
        <f t="shared" si="225"/>
        <v>41631.26999999999</v>
      </c>
      <c r="BO90" s="252">
        <f t="shared" si="225"/>
        <v>11901</v>
      </c>
      <c r="BP90" s="252">
        <f t="shared" si="225"/>
        <v>-34697</v>
      </c>
      <c r="BQ90" s="252">
        <f t="shared" si="226"/>
        <v>2127.8800000000047</v>
      </c>
      <c r="BR90" s="265">
        <f t="shared" si="226"/>
        <v>47842.260000000009</v>
      </c>
      <c r="BS90" s="265">
        <f t="shared" si="226"/>
        <v>43391</v>
      </c>
      <c r="BT90" s="265">
        <f t="shared" si="226"/>
        <v>-8907</v>
      </c>
      <c r="BU90" s="265">
        <f t="shared" si="226"/>
        <v>91598.530000000028</v>
      </c>
      <c r="BV90" s="265">
        <f t="shared" si="226"/>
        <v>34960.679999999993</v>
      </c>
      <c r="BW90" s="265">
        <f t="shared" si="226"/>
        <v>-11396.429999999993</v>
      </c>
      <c r="BX90" s="265">
        <f t="shared" si="226"/>
        <v>19648.51999999999</v>
      </c>
      <c r="BY90" s="265">
        <f t="shared" si="226"/>
        <v>15558</v>
      </c>
      <c r="BZ90" s="265">
        <f t="shared" si="226"/>
        <v>12453.740000000005</v>
      </c>
      <c r="CA90" s="265">
        <f t="shared" si="226"/>
        <v>28685</v>
      </c>
      <c r="CB90" s="265">
        <f t="shared" si="226"/>
        <v>74357</v>
      </c>
      <c r="CC90" s="265">
        <f t="shared" si="226"/>
        <v>-202393</v>
      </c>
      <c r="CD90" s="265">
        <f t="shared" si="226"/>
        <v>-381442</v>
      </c>
      <c r="CE90" s="351"/>
      <c r="CF90" s="35">
        <f>IF(ISERROR(GETPIVOTDATA("VALUE",'CRS WK pvt'!$I$2,"DT_FILE",CF$8,"CD_CO",CF$6,"TRIM_CAT",TRIM(B90),"TRIM_LINE",A86))=TRUE,0,GETPIVOTDATA("VALUE",'CRS WK pvt'!$I$2,"DT_FILE",CF$8,"CD_CO",CF$6,"TRIM_CAT",TRIM(B90),"TRIM_LINE",A86))</f>
        <v>103197</v>
      </c>
    </row>
    <row r="91" spans="1:84" s="38" customFormat="1" x14ac:dyDescent="0.3">
      <c r="A91" s="147"/>
      <c r="B91" s="39" t="s">
        <v>41</v>
      </c>
      <c r="C91" s="165">
        <v>1718.66</v>
      </c>
      <c r="D91" s="166">
        <v>1135</v>
      </c>
      <c r="E91" s="166">
        <v>520.45000000000005</v>
      </c>
      <c r="F91" s="166">
        <v>951.61</v>
      </c>
      <c r="G91" s="166">
        <v>821.93</v>
      </c>
      <c r="H91" s="166">
        <v>685.41</v>
      </c>
      <c r="I91" s="166">
        <v>736.89</v>
      </c>
      <c r="J91" s="166">
        <v>2686.41</v>
      </c>
      <c r="K91" s="166">
        <v>4955.17</v>
      </c>
      <c r="L91" s="167">
        <v>24090.99</v>
      </c>
      <c r="M91" s="166">
        <v>135860.07</v>
      </c>
      <c r="N91" s="166">
        <v>533457.18000000005</v>
      </c>
      <c r="O91" s="98">
        <v>1506253.56</v>
      </c>
      <c r="P91" s="166">
        <v>1119944.3500000001</v>
      </c>
      <c r="Q91" s="98">
        <v>893861.35</v>
      </c>
      <c r="R91" s="98">
        <v>377642.25</v>
      </c>
      <c r="S91" s="98">
        <v>291319.98</v>
      </c>
      <c r="T91" s="98">
        <v>271411.21000000002</v>
      </c>
      <c r="U91" s="209">
        <v>280135.27</v>
      </c>
      <c r="V91" s="209">
        <v>327733</v>
      </c>
      <c r="W91" s="209">
        <v>730298.7</v>
      </c>
      <c r="X91" s="167">
        <v>1392550.77</v>
      </c>
      <c r="Y91" s="209">
        <v>1621533</v>
      </c>
      <c r="Z91" s="209">
        <v>1846836</v>
      </c>
      <c r="AA91" s="209">
        <v>1786204.44</v>
      </c>
      <c r="AB91" s="209">
        <v>1187129.73</v>
      </c>
      <c r="AC91" s="209">
        <v>818142.82</v>
      </c>
      <c r="AD91" s="209">
        <v>501877.49</v>
      </c>
      <c r="AE91" s="209">
        <v>420366</v>
      </c>
      <c r="AF91" s="209">
        <v>348003.4</v>
      </c>
      <c r="AG91" s="209">
        <v>351547</v>
      </c>
      <c r="AH91" s="209">
        <v>418713</v>
      </c>
      <c r="AI91" s="209">
        <v>755154</v>
      </c>
      <c r="AJ91" s="99">
        <v>1489232</v>
      </c>
      <c r="AK91" s="209">
        <v>1837998</v>
      </c>
      <c r="AL91" s="209">
        <v>1811844</v>
      </c>
      <c r="AM91" s="209">
        <v>1822649</v>
      </c>
      <c r="AN91" s="209">
        <v>1321545</v>
      </c>
      <c r="AO91" s="209">
        <v>899622</v>
      </c>
      <c r="AP91" s="209">
        <v>396550</v>
      </c>
      <c r="AQ91" s="35">
        <v>408351</v>
      </c>
      <c r="AR91" s="209">
        <v>508400</v>
      </c>
      <c r="AS91" s="209">
        <v>480132</v>
      </c>
      <c r="AT91" s="209">
        <v>886980</v>
      </c>
      <c r="AU91" s="209">
        <v>257521</v>
      </c>
      <c r="AV91" s="99">
        <v>470915</v>
      </c>
      <c r="AW91" s="166">
        <f t="shared" si="224"/>
        <v>1504534.9000000001</v>
      </c>
      <c r="AX91" s="100">
        <f t="shared" si="224"/>
        <v>1118809.3500000001</v>
      </c>
      <c r="AY91" s="100">
        <f t="shared" si="224"/>
        <v>893340.9</v>
      </c>
      <c r="AZ91" s="100">
        <f t="shared" si="224"/>
        <v>376690.64</v>
      </c>
      <c r="BA91" s="100">
        <f t="shared" si="224"/>
        <v>290498.05</v>
      </c>
      <c r="BB91" s="100">
        <f t="shared" si="224"/>
        <v>270725.80000000005</v>
      </c>
      <c r="BC91" s="100">
        <f t="shared" si="224"/>
        <v>279398.38</v>
      </c>
      <c r="BD91" s="100">
        <f t="shared" si="224"/>
        <v>325046.59000000003</v>
      </c>
      <c r="BE91" s="100">
        <f t="shared" si="224"/>
        <v>725343.52999999991</v>
      </c>
      <c r="BF91" s="100">
        <f t="shared" si="224"/>
        <v>1368459.78</v>
      </c>
      <c r="BG91" s="100">
        <f t="shared" si="225"/>
        <v>1485672.93</v>
      </c>
      <c r="BH91" s="100">
        <f t="shared" si="225"/>
        <v>1313378.8199999998</v>
      </c>
      <c r="BI91" s="100">
        <f t="shared" si="225"/>
        <v>279950.87999999989</v>
      </c>
      <c r="BJ91" s="100">
        <f t="shared" si="225"/>
        <v>67185.379999999888</v>
      </c>
      <c r="BK91" s="100">
        <f t="shared" si="225"/>
        <v>-75718.530000000028</v>
      </c>
      <c r="BL91" s="252">
        <f t="shared" si="225"/>
        <v>124235.23999999999</v>
      </c>
      <c r="BM91" s="252">
        <f t="shared" si="225"/>
        <v>129046.02000000002</v>
      </c>
      <c r="BN91" s="252">
        <f t="shared" si="225"/>
        <v>76592.19</v>
      </c>
      <c r="BO91" s="252">
        <f t="shared" si="225"/>
        <v>71411.729999999981</v>
      </c>
      <c r="BP91" s="252">
        <f t="shared" si="225"/>
        <v>90980</v>
      </c>
      <c r="BQ91" s="252">
        <f t="shared" si="226"/>
        <v>24855.300000000047</v>
      </c>
      <c r="BR91" s="265">
        <f t="shared" si="226"/>
        <v>96681.229999999981</v>
      </c>
      <c r="BS91" s="265">
        <f t="shared" si="226"/>
        <v>216465</v>
      </c>
      <c r="BT91" s="265">
        <f t="shared" si="226"/>
        <v>-34992</v>
      </c>
      <c r="BU91" s="265">
        <f t="shared" si="226"/>
        <v>36444.560000000056</v>
      </c>
      <c r="BV91" s="265">
        <f t="shared" si="226"/>
        <v>134415.27000000002</v>
      </c>
      <c r="BW91" s="265">
        <f t="shared" si="226"/>
        <v>81479.180000000051</v>
      </c>
      <c r="BX91" s="265">
        <f t="shared" si="226"/>
        <v>-105327.48999999999</v>
      </c>
      <c r="BY91" s="265">
        <f t="shared" si="226"/>
        <v>-12015</v>
      </c>
      <c r="BZ91" s="265">
        <f t="shared" si="226"/>
        <v>160396.59999999998</v>
      </c>
      <c r="CA91" s="265">
        <f t="shared" si="226"/>
        <v>128585</v>
      </c>
      <c r="CB91" s="265">
        <f t="shared" si="226"/>
        <v>468267</v>
      </c>
      <c r="CC91" s="265">
        <f t="shared" si="226"/>
        <v>-497633</v>
      </c>
      <c r="CD91" s="265">
        <f t="shared" si="226"/>
        <v>-1018317</v>
      </c>
      <c r="CE91" s="351"/>
      <c r="CF91" s="35">
        <f>IF(ISERROR(GETPIVOTDATA("VALUE",'CRS WK pvt'!$I$2,"DT_FILE",CF$8,"CD_CO",CF$6,"TRIM_CAT",TRIM(B91),"TRIM_LINE",A86))=TRUE,0,GETPIVOTDATA("VALUE",'CRS WK pvt'!$I$2,"DT_FILE",CF$8,"CD_CO",CF$6,"TRIM_CAT",TRIM(B91),"TRIM_LINE",A86))</f>
        <v>470915</v>
      </c>
    </row>
    <row r="92" spans="1:84" s="131" customFormat="1" x14ac:dyDescent="0.3">
      <c r="A92" s="148"/>
      <c r="B92" s="39" t="s">
        <v>42</v>
      </c>
      <c r="C92" s="132">
        <f>SUM(C87:C91)</f>
        <v>92672.3</v>
      </c>
      <c r="D92" s="133">
        <f t="shared" ref="D92:AX106" si="227">SUM(D87:D91)</f>
        <v>68545.14</v>
      </c>
      <c r="E92" s="133">
        <f t="shared" si="227"/>
        <v>57469.54</v>
      </c>
      <c r="F92" s="133">
        <f t="shared" si="227"/>
        <v>32103.31</v>
      </c>
      <c r="G92" s="133">
        <f t="shared" si="227"/>
        <v>29034.5</v>
      </c>
      <c r="H92" s="133">
        <f t="shared" si="227"/>
        <v>22243.65</v>
      </c>
      <c r="I92" s="133">
        <f t="shared" si="227"/>
        <v>23942.469999999998</v>
      </c>
      <c r="J92" s="133">
        <f t="shared" si="227"/>
        <v>47853.819999999992</v>
      </c>
      <c r="K92" s="133">
        <f t="shared" si="227"/>
        <v>100375.73</v>
      </c>
      <c r="L92" s="135">
        <f t="shared" si="227"/>
        <v>362471.62</v>
      </c>
      <c r="M92" s="133">
        <f t="shared" si="227"/>
        <v>690625.97</v>
      </c>
      <c r="N92" s="133">
        <f t="shared" si="227"/>
        <v>1843164.52</v>
      </c>
      <c r="O92" s="142">
        <f t="shared" si="227"/>
        <v>4023945.03</v>
      </c>
      <c r="P92" s="133">
        <f t="shared" si="227"/>
        <v>3086011.95</v>
      </c>
      <c r="Q92" s="142">
        <f t="shared" si="227"/>
        <v>2339098.83</v>
      </c>
      <c r="R92" s="142">
        <f t="shared" si="227"/>
        <v>1019657.49</v>
      </c>
      <c r="S92" s="142">
        <f t="shared" si="227"/>
        <v>780767.33</v>
      </c>
      <c r="T92" s="142">
        <f t="shared" si="227"/>
        <v>640414.42999999993</v>
      </c>
      <c r="U92" s="142">
        <f t="shared" si="227"/>
        <v>715354.87</v>
      </c>
      <c r="V92" s="142">
        <f t="shared" si="227"/>
        <v>971907</v>
      </c>
      <c r="W92" s="142">
        <f t="shared" si="227"/>
        <v>1879314.43</v>
      </c>
      <c r="X92" s="135">
        <f t="shared" si="227"/>
        <v>3542757.9899999998</v>
      </c>
      <c r="Y92" s="142">
        <f t="shared" si="227"/>
        <v>4253997</v>
      </c>
      <c r="Z92" s="142">
        <f t="shared" si="227"/>
        <v>4656981</v>
      </c>
      <c r="AA92" s="142">
        <f t="shared" si="227"/>
        <v>4369630.0299999993</v>
      </c>
      <c r="AB92" s="142">
        <f t="shared" si="227"/>
        <v>2802352.63</v>
      </c>
      <c r="AC92" s="142">
        <f t="shared" si="227"/>
        <v>1759803.85</v>
      </c>
      <c r="AD92" s="142">
        <f t="shared" si="227"/>
        <v>1092810.6600000001</v>
      </c>
      <c r="AE92" s="142">
        <f t="shared" si="227"/>
        <v>848716</v>
      </c>
      <c r="AF92" s="142">
        <f t="shared" si="227"/>
        <v>758133.8600000001</v>
      </c>
      <c r="AG92" s="285">
        <v>752076</v>
      </c>
      <c r="AH92" s="285">
        <v>914883</v>
      </c>
      <c r="AI92" s="285">
        <v>1814512</v>
      </c>
      <c r="AJ92" s="326">
        <v>3689451</v>
      </c>
      <c r="AK92" s="302">
        <v>4626611</v>
      </c>
      <c r="AL92" s="302">
        <v>4658714</v>
      </c>
      <c r="AM92" s="302">
        <v>4607587</v>
      </c>
      <c r="AN92" s="302">
        <v>2946183</v>
      </c>
      <c r="AO92" s="302">
        <v>1860178</v>
      </c>
      <c r="AP92" s="302">
        <v>964679</v>
      </c>
      <c r="AQ92" s="134">
        <v>841734</v>
      </c>
      <c r="AR92" s="302">
        <v>938208</v>
      </c>
      <c r="AS92" s="302">
        <v>946499</v>
      </c>
      <c r="AT92" s="302">
        <v>1580909</v>
      </c>
      <c r="AU92" s="302">
        <v>436045</v>
      </c>
      <c r="AV92" s="320">
        <v>849998</v>
      </c>
      <c r="AW92" s="192">
        <f t="shared" si="227"/>
        <v>3931272.7300000004</v>
      </c>
      <c r="AX92" s="136">
        <f t="shared" si="227"/>
        <v>3017466.8100000005</v>
      </c>
      <c r="AY92" s="136">
        <f t="shared" ref="AY92:AZ92" si="228">SUM(AY87:AY91)</f>
        <v>2281629.29</v>
      </c>
      <c r="AZ92" s="136">
        <f t="shared" si="228"/>
        <v>987554.18</v>
      </c>
      <c r="BA92" s="136">
        <f t="shared" ref="BA92" si="229">SUM(BA87:BA91)</f>
        <v>751732.83</v>
      </c>
      <c r="BB92" s="136">
        <f t="shared" ref="BB92:BJ92" si="230">SUM(BB87:BB91)</f>
        <v>618170.78</v>
      </c>
      <c r="BC92" s="136">
        <f t="shared" si="230"/>
        <v>691412.4</v>
      </c>
      <c r="BD92" s="136">
        <f t="shared" si="230"/>
        <v>924053.18000000017</v>
      </c>
      <c r="BE92" s="136">
        <f t="shared" si="230"/>
        <v>1778938.6999999997</v>
      </c>
      <c r="BF92" s="136">
        <f t="shared" si="230"/>
        <v>3180286.37</v>
      </c>
      <c r="BG92" s="136">
        <f t="shared" si="230"/>
        <v>3563371.0300000003</v>
      </c>
      <c r="BH92" s="136">
        <f t="shared" si="230"/>
        <v>2813816.48</v>
      </c>
      <c r="BI92" s="136">
        <f t="shared" si="230"/>
        <v>345684.99999999977</v>
      </c>
      <c r="BJ92" s="136">
        <f t="shared" si="230"/>
        <v>-283659.32000000018</v>
      </c>
      <c r="BK92" s="136">
        <f t="shared" ref="BK92:BL92" si="231">SUM(BK87:BK91)</f>
        <v>-579294.98</v>
      </c>
      <c r="BL92" s="253">
        <f t="shared" si="231"/>
        <v>73153.17</v>
      </c>
      <c r="BM92" s="253">
        <f t="shared" ref="BM92:BN92" si="232">SUM(BM87:BM91)</f>
        <v>67948.670000000027</v>
      </c>
      <c r="BN92" s="253">
        <f t="shared" si="232"/>
        <v>117719.42999999998</v>
      </c>
      <c r="BO92" s="253">
        <f t="shared" ref="BO92:BP92" si="233">SUM(BO87:BO91)</f>
        <v>36721.12999999999</v>
      </c>
      <c r="BP92" s="253">
        <f t="shared" si="233"/>
        <v>-57024</v>
      </c>
      <c r="BQ92" s="253">
        <f t="shared" ref="BQ92:BS92" si="234">SUM(BQ87:BQ91)</f>
        <v>-64802.429999999906</v>
      </c>
      <c r="BR92" s="278">
        <f t="shared" si="234"/>
        <v>146693.00999999995</v>
      </c>
      <c r="BS92" s="278">
        <f t="shared" si="234"/>
        <v>372614</v>
      </c>
      <c r="BT92" s="278">
        <f t="shared" ref="BT92" si="235">SUM(BT87:BT91)</f>
        <v>1733</v>
      </c>
      <c r="BU92" s="278">
        <f t="shared" ref="BU92" si="236">SUM(BU87:BU91)</f>
        <v>237956.97000000012</v>
      </c>
      <c r="BV92" s="278">
        <f t="shared" ref="BV92" si="237">SUM(BV87:BV91)</f>
        <v>143830.36999999997</v>
      </c>
      <c r="BW92" s="278">
        <f t="shared" ref="BW92" si="238">SUM(BW87:BW91)</f>
        <v>100374.15000000008</v>
      </c>
      <c r="BX92" s="278">
        <f t="shared" ref="BX92" si="239">SUM(BX87:BX91)</f>
        <v>-128131.66</v>
      </c>
      <c r="BY92" s="278">
        <f t="shared" ref="BY92" si="240">SUM(BY87:BY91)</f>
        <v>-6982</v>
      </c>
      <c r="BZ92" s="278">
        <f t="shared" ref="BZ92" si="241">SUM(BZ87:BZ91)</f>
        <v>180074.13999999998</v>
      </c>
      <c r="CA92" s="278">
        <f t="shared" ref="CA92" si="242">SUM(CA87:CA91)</f>
        <v>194423</v>
      </c>
      <c r="CB92" s="278">
        <f t="shared" ref="CB92:CD92" si="243">SUM(CB87:CB91)</f>
        <v>666026</v>
      </c>
      <c r="CC92" s="278">
        <f t="shared" ref="CC92:CD92" si="244">SUM(CC87:CC91)</f>
        <v>-1378467</v>
      </c>
      <c r="CD92" s="278">
        <f t="shared" si="244"/>
        <v>-2839453</v>
      </c>
      <c r="CE92" s="352"/>
      <c r="CF92" s="134">
        <f t="shared" si="206"/>
        <v>849998</v>
      </c>
    </row>
    <row r="93" spans="1:84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76"/>
      <c r="BS93" s="276"/>
      <c r="BT93" s="276"/>
      <c r="BU93" s="276"/>
      <c r="BV93" s="276"/>
      <c r="BW93" s="276"/>
      <c r="BX93" s="276"/>
      <c r="BY93" s="276"/>
      <c r="BZ93" s="276"/>
      <c r="CA93" s="276"/>
      <c r="CB93" s="276"/>
      <c r="CC93" s="276"/>
      <c r="CD93" s="276"/>
      <c r="CE93" s="351"/>
      <c r="CF93" s="50"/>
    </row>
    <row r="94" spans="1:84" s="38" customFormat="1" x14ac:dyDescent="0.3">
      <c r="A94" s="147"/>
      <c r="B94" s="39" t="s">
        <v>37</v>
      </c>
      <c r="C94" s="97">
        <f t="shared" ref="C94" si="245">C80+C87</f>
        <v>116566692.53</v>
      </c>
      <c r="D94" s="98">
        <f t="shared" ref="D94:P94" si="246">D80+D87</f>
        <v>74703060.890000001</v>
      </c>
      <c r="E94" s="98">
        <f t="shared" si="246"/>
        <v>43118486.720000006</v>
      </c>
      <c r="F94" s="98">
        <f t="shared" si="246"/>
        <v>22174258.189999998</v>
      </c>
      <c r="G94" s="98">
        <f t="shared" si="246"/>
        <v>16404243.360000001</v>
      </c>
      <c r="H94" s="98">
        <f t="shared" si="246"/>
        <v>15567360.689999999</v>
      </c>
      <c r="I94" s="98">
        <f t="shared" si="246"/>
        <v>14835685.85</v>
      </c>
      <c r="J94" s="98">
        <f t="shared" si="246"/>
        <v>23676839.109999999</v>
      </c>
      <c r="K94" s="98">
        <f t="shared" si="246"/>
        <v>45400509.099999994</v>
      </c>
      <c r="L94" s="99">
        <f t="shared" si="246"/>
        <v>112681444.25999999</v>
      </c>
      <c r="M94" s="98">
        <f t="shared" si="246"/>
        <v>120918349.45</v>
      </c>
      <c r="N94" s="98">
        <f t="shared" si="246"/>
        <v>106705519.95</v>
      </c>
      <c r="O94" s="98">
        <f t="shared" si="246"/>
        <v>98284873.36999999</v>
      </c>
      <c r="P94" s="98">
        <f t="shared" si="246"/>
        <v>78683493.25</v>
      </c>
      <c r="Q94" s="98">
        <f t="shared" ref="Q94:R94" si="247">Q80+Q87</f>
        <v>54257250.840000004</v>
      </c>
      <c r="R94" s="98">
        <f t="shared" si="247"/>
        <v>22406749.66</v>
      </c>
      <c r="S94" s="98">
        <f t="shared" ref="S94:T94" si="248">S80+S87</f>
        <v>18288632.759999998</v>
      </c>
      <c r="T94" s="98">
        <f t="shared" si="248"/>
        <v>14804081.550000001</v>
      </c>
      <c r="U94" s="98">
        <f t="shared" ref="U94:V94" si="249">U80+U87</f>
        <v>16401950.529999999</v>
      </c>
      <c r="V94" s="98">
        <f t="shared" si="249"/>
        <v>20532058</v>
      </c>
      <c r="W94" s="98">
        <f t="shared" ref="W94:X94" si="250">W80+W87</f>
        <v>44688472.689999998</v>
      </c>
      <c r="X94" s="99">
        <f t="shared" si="250"/>
        <v>102155856.58</v>
      </c>
      <c r="Y94" s="98">
        <f t="shared" ref="Y94:AA94" si="251">Y80+Y87</f>
        <v>124670704</v>
      </c>
      <c r="Z94" s="98">
        <f t="shared" si="251"/>
        <v>133235174</v>
      </c>
      <c r="AA94" s="98">
        <f t="shared" si="251"/>
        <v>126628463.33</v>
      </c>
      <c r="AB94" s="98">
        <f t="shared" ref="AB94:AC94" si="252">AB80+AB87</f>
        <v>79157888.319999993</v>
      </c>
      <c r="AC94" s="98">
        <f t="shared" si="252"/>
        <v>40413474.420000002</v>
      </c>
      <c r="AD94" s="98">
        <f t="shared" ref="AD94:AF94" si="253">AD80+AD87</f>
        <v>24662344.970000003</v>
      </c>
      <c r="AE94" s="98">
        <f t="shared" si="253"/>
        <v>18497402</v>
      </c>
      <c r="AF94" s="98">
        <f t="shared" si="253"/>
        <v>17383189</v>
      </c>
      <c r="AG94" s="209">
        <v>17837022</v>
      </c>
      <c r="AH94" s="209">
        <v>20590469</v>
      </c>
      <c r="AI94" s="209">
        <v>51510440</v>
      </c>
      <c r="AJ94" s="99">
        <v>123233073</v>
      </c>
      <c r="AK94" s="301">
        <v>156229427</v>
      </c>
      <c r="AL94" s="301">
        <v>154623222</v>
      </c>
      <c r="AM94" s="301">
        <v>155496001</v>
      </c>
      <c r="AN94" s="301">
        <v>97405694</v>
      </c>
      <c r="AO94" s="301">
        <v>56355972</v>
      </c>
      <c r="AP94" s="301">
        <v>31352642</v>
      </c>
      <c r="AQ94" s="64">
        <v>25172400</v>
      </c>
      <c r="AR94" s="301">
        <v>22171397</v>
      </c>
      <c r="AS94" s="301">
        <v>23047455</v>
      </c>
      <c r="AT94" s="301">
        <v>33194224</v>
      </c>
      <c r="AU94" s="301">
        <v>11354693</v>
      </c>
      <c r="AV94" s="319">
        <v>29370706</v>
      </c>
      <c r="AW94" s="35">
        <f t="shared" ref="AW94:BF98" si="254">O94-C94</f>
        <v>-18281819.160000011</v>
      </c>
      <c r="AX94" s="100">
        <f t="shared" si="254"/>
        <v>3980432.3599999994</v>
      </c>
      <c r="AY94" s="100">
        <f t="shared" si="254"/>
        <v>11138764.119999997</v>
      </c>
      <c r="AZ94" s="100">
        <f t="shared" si="254"/>
        <v>232491.47000000253</v>
      </c>
      <c r="BA94" s="100">
        <f t="shared" si="254"/>
        <v>1884389.3999999966</v>
      </c>
      <c r="BB94" s="100">
        <f t="shared" si="254"/>
        <v>-763279.13999999873</v>
      </c>
      <c r="BC94" s="100">
        <f t="shared" si="254"/>
        <v>1566264.6799999997</v>
      </c>
      <c r="BD94" s="100">
        <f t="shared" si="254"/>
        <v>-3144781.1099999994</v>
      </c>
      <c r="BE94" s="100">
        <f t="shared" si="254"/>
        <v>-712036.40999999642</v>
      </c>
      <c r="BF94" s="100">
        <f t="shared" si="254"/>
        <v>-10525587.679999992</v>
      </c>
      <c r="BG94" s="100">
        <f t="shared" ref="BG94:BP98" si="255">Y94-M94</f>
        <v>3752354.549999997</v>
      </c>
      <c r="BH94" s="100">
        <f t="shared" si="255"/>
        <v>26529654.049999997</v>
      </c>
      <c r="BI94" s="100">
        <f t="shared" si="255"/>
        <v>28343589.960000008</v>
      </c>
      <c r="BJ94" s="100">
        <f t="shared" si="255"/>
        <v>474395.06999999285</v>
      </c>
      <c r="BK94" s="100">
        <f t="shared" si="255"/>
        <v>-13843776.420000002</v>
      </c>
      <c r="BL94" s="252">
        <f t="shared" si="255"/>
        <v>2255595.3100000024</v>
      </c>
      <c r="BM94" s="252">
        <f t="shared" si="255"/>
        <v>208769.24000000209</v>
      </c>
      <c r="BN94" s="252">
        <f t="shared" si="255"/>
        <v>2579107.4499999993</v>
      </c>
      <c r="BO94" s="252">
        <f t="shared" si="255"/>
        <v>1435071.4700000007</v>
      </c>
      <c r="BP94" s="252">
        <f t="shared" si="255"/>
        <v>58411</v>
      </c>
      <c r="BQ94" s="252">
        <f t="shared" ref="BQ94:CD98" si="256">AI94-W94</f>
        <v>6821967.3100000024</v>
      </c>
      <c r="BR94" s="265">
        <f t="shared" si="256"/>
        <v>21077216.420000002</v>
      </c>
      <c r="BS94" s="265">
        <f t="shared" si="256"/>
        <v>31558723</v>
      </c>
      <c r="BT94" s="265">
        <f t="shared" si="256"/>
        <v>21388048</v>
      </c>
      <c r="BU94" s="265">
        <f t="shared" si="256"/>
        <v>28867537.670000002</v>
      </c>
      <c r="BV94" s="265">
        <f t="shared" si="256"/>
        <v>18247805.680000007</v>
      </c>
      <c r="BW94" s="265">
        <f t="shared" si="256"/>
        <v>15942497.579999998</v>
      </c>
      <c r="BX94" s="265">
        <f t="shared" si="256"/>
        <v>6690297.0299999975</v>
      </c>
      <c r="BY94" s="265">
        <f t="shared" si="256"/>
        <v>6674998</v>
      </c>
      <c r="BZ94" s="265">
        <f t="shared" si="256"/>
        <v>4788208</v>
      </c>
      <c r="CA94" s="265">
        <f t="shared" si="256"/>
        <v>5210433</v>
      </c>
      <c r="CB94" s="265">
        <f t="shared" si="256"/>
        <v>12603755</v>
      </c>
      <c r="CC94" s="265">
        <f t="shared" si="256"/>
        <v>-40155747</v>
      </c>
      <c r="CD94" s="265">
        <f t="shared" si="256"/>
        <v>-93862367</v>
      </c>
      <c r="CE94" s="351"/>
      <c r="CF94" s="64">
        <f t="shared" ref="CF94" si="257">CF80+CF87</f>
        <v>29370706</v>
      </c>
    </row>
    <row r="95" spans="1:84" s="38" customFormat="1" x14ac:dyDescent="0.3">
      <c r="A95" s="147"/>
      <c r="B95" s="39" t="s">
        <v>38</v>
      </c>
      <c r="C95" s="97">
        <f t="shared" ref="C95:X95" si="258">C81+C88</f>
        <v>11136953.950000001</v>
      </c>
      <c r="D95" s="98">
        <f t="shared" si="258"/>
        <v>7852484.9400000004</v>
      </c>
      <c r="E95" s="98">
        <f t="shared" si="258"/>
        <v>4976954.9399999995</v>
      </c>
      <c r="F95" s="98">
        <f t="shared" si="258"/>
        <v>2342510.9500000002</v>
      </c>
      <c r="G95" s="98">
        <f t="shared" si="258"/>
        <v>1579780.33</v>
      </c>
      <c r="H95" s="98">
        <f t="shared" si="258"/>
        <v>1463494.83</v>
      </c>
      <c r="I95" s="98">
        <f t="shared" si="258"/>
        <v>1320333.3700000001</v>
      </c>
      <c r="J95" s="98">
        <f t="shared" si="258"/>
        <v>2111665.98</v>
      </c>
      <c r="K95" s="98">
        <f t="shared" si="258"/>
        <v>3787331.13</v>
      </c>
      <c r="L95" s="99">
        <f t="shared" si="258"/>
        <v>9437299.370000001</v>
      </c>
      <c r="M95" s="98">
        <f t="shared" si="258"/>
        <v>10045327.49</v>
      </c>
      <c r="N95" s="98">
        <f t="shared" si="258"/>
        <v>9321577.7799999993</v>
      </c>
      <c r="O95" s="98">
        <f t="shared" si="258"/>
        <v>8778594.9799999986</v>
      </c>
      <c r="P95" s="98">
        <f t="shared" si="258"/>
        <v>7435741.04</v>
      </c>
      <c r="Q95" s="98">
        <f t="shared" si="258"/>
        <v>4815453.8099999996</v>
      </c>
      <c r="R95" s="98">
        <f t="shared" si="258"/>
        <v>2338755.41</v>
      </c>
      <c r="S95" s="98">
        <f t="shared" si="258"/>
        <v>1987858.26</v>
      </c>
      <c r="T95" s="98">
        <f t="shared" si="258"/>
        <v>1375393.9700000002</v>
      </c>
      <c r="U95" s="98">
        <f t="shared" si="258"/>
        <v>1490946.08</v>
      </c>
      <c r="V95" s="98">
        <f t="shared" si="258"/>
        <v>1885059</v>
      </c>
      <c r="W95" s="98">
        <f t="shared" si="258"/>
        <v>4199204.67</v>
      </c>
      <c r="X95" s="99">
        <f t="shared" si="258"/>
        <v>9318542.8599999994</v>
      </c>
      <c r="Y95" s="98">
        <f t="shared" ref="Y95:AA95" si="259">Y81+Y88</f>
        <v>12753890</v>
      </c>
      <c r="Z95" s="98">
        <f t="shared" si="259"/>
        <v>12786950</v>
      </c>
      <c r="AA95" s="98">
        <f t="shared" si="259"/>
        <v>12869472.060000001</v>
      </c>
      <c r="AB95" s="98">
        <f t="shared" ref="AB95:AC95" si="260">AB81+AB88</f>
        <v>9507047.0899999999</v>
      </c>
      <c r="AC95" s="98">
        <f t="shared" si="260"/>
        <v>4770269.68</v>
      </c>
      <c r="AD95" s="98">
        <f t="shared" ref="AD95:AF95" si="261">AD81+AD88</f>
        <v>3423777.3000000003</v>
      </c>
      <c r="AE95" s="98">
        <f t="shared" si="261"/>
        <v>2868504</v>
      </c>
      <c r="AF95" s="98">
        <f t="shared" si="261"/>
        <v>1947588.3499999999</v>
      </c>
      <c r="AG95" s="209">
        <v>1892898</v>
      </c>
      <c r="AH95" s="209">
        <v>2219773</v>
      </c>
      <c r="AI95" s="209">
        <v>5282846</v>
      </c>
      <c r="AJ95" s="99">
        <v>13121678</v>
      </c>
      <c r="AK95" s="301">
        <v>15997985</v>
      </c>
      <c r="AL95" s="301">
        <v>16798508</v>
      </c>
      <c r="AM95" s="301">
        <v>17693374</v>
      </c>
      <c r="AN95" s="301">
        <v>12390650</v>
      </c>
      <c r="AO95" s="301">
        <v>8058523</v>
      </c>
      <c r="AP95" s="301">
        <v>4864002</v>
      </c>
      <c r="AQ95" s="64">
        <v>3633586</v>
      </c>
      <c r="AR95" s="301">
        <v>2723680</v>
      </c>
      <c r="AS95" s="301">
        <v>2609192</v>
      </c>
      <c r="AT95" s="301">
        <v>3901069</v>
      </c>
      <c r="AU95" s="301">
        <v>1017584</v>
      </c>
      <c r="AV95" s="319">
        <v>3662406</v>
      </c>
      <c r="AW95" s="35">
        <f t="shared" si="254"/>
        <v>-2358358.9700000025</v>
      </c>
      <c r="AX95" s="100">
        <f t="shared" si="254"/>
        <v>-416743.90000000037</v>
      </c>
      <c r="AY95" s="100">
        <f t="shared" si="254"/>
        <v>-161501.12999999989</v>
      </c>
      <c r="AZ95" s="100">
        <f t="shared" si="254"/>
        <v>-3755.5400000000373</v>
      </c>
      <c r="BA95" s="100">
        <f t="shared" si="254"/>
        <v>408077.92999999993</v>
      </c>
      <c r="BB95" s="100">
        <f t="shared" si="254"/>
        <v>-88100.85999999987</v>
      </c>
      <c r="BC95" s="100">
        <f t="shared" si="254"/>
        <v>170612.70999999996</v>
      </c>
      <c r="BD95" s="100">
        <f t="shared" si="254"/>
        <v>-226606.97999999998</v>
      </c>
      <c r="BE95" s="100">
        <f t="shared" si="254"/>
        <v>411873.54000000004</v>
      </c>
      <c r="BF95" s="100">
        <f t="shared" si="254"/>
        <v>-118756.51000000164</v>
      </c>
      <c r="BG95" s="100">
        <f t="shared" si="255"/>
        <v>2708562.51</v>
      </c>
      <c r="BH95" s="100">
        <f t="shared" si="255"/>
        <v>3465372.2200000007</v>
      </c>
      <c r="BI95" s="100">
        <f t="shared" si="255"/>
        <v>4090877.0800000019</v>
      </c>
      <c r="BJ95" s="100">
        <f t="shared" si="255"/>
        <v>2071306.0499999998</v>
      </c>
      <c r="BK95" s="100">
        <f t="shared" si="255"/>
        <v>-45184.129999999888</v>
      </c>
      <c r="BL95" s="252">
        <f t="shared" si="255"/>
        <v>1085021.8900000001</v>
      </c>
      <c r="BM95" s="252">
        <f t="shared" si="255"/>
        <v>880645.74</v>
      </c>
      <c r="BN95" s="252">
        <f t="shared" si="255"/>
        <v>572194.37999999966</v>
      </c>
      <c r="BO95" s="252">
        <f t="shared" si="255"/>
        <v>401951.91999999993</v>
      </c>
      <c r="BP95" s="252">
        <f t="shared" si="255"/>
        <v>334714</v>
      </c>
      <c r="BQ95" s="252">
        <f t="shared" si="256"/>
        <v>1083641.33</v>
      </c>
      <c r="BR95" s="265">
        <f t="shared" si="256"/>
        <v>3803135.1400000006</v>
      </c>
      <c r="BS95" s="265">
        <f t="shared" si="256"/>
        <v>3244095</v>
      </c>
      <c r="BT95" s="265">
        <f t="shared" si="256"/>
        <v>4011558</v>
      </c>
      <c r="BU95" s="265">
        <f t="shared" si="256"/>
        <v>4823901.9399999995</v>
      </c>
      <c r="BV95" s="265">
        <f t="shared" si="256"/>
        <v>2883602.91</v>
      </c>
      <c r="BW95" s="265">
        <f t="shared" si="256"/>
        <v>3288253.3200000003</v>
      </c>
      <c r="BX95" s="265">
        <f t="shared" si="256"/>
        <v>1440224.6999999997</v>
      </c>
      <c r="BY95" s="265">
        <f t="shared" si="256"/>
        <v>765082</v>
      </c>
      <c r="BZ95" s="265">
        <f t="shared" si="256"/>
        <v>776091.65000000014</v>
      </c>
      <c r="CA95" s="265">
        <f t="shared" si="256"/>
        <v>716294</v>
      </c>
      <c r="CB95" s="265">
        <f t="shared" si="256"/>
        <v>1681296</v>
      </c>
      <c r="CC95" s="265">
        <f t="shared" si="256"/>
        <v>-4265262</v>
      </c>
      <c r="CD95" s="265">
        <f t="shared" si="256"/>
        <v>-9459272</v>
      </c>
      <c r="CE95" s="351"/>
      <c r="CF95" s="64">
        <f>CF81+CF88</f>
        <v>3662406</v>
      </c>
    </row>
    <row r="96" spans="1:84" s="38" customFormat="1" x14ac:dyDescent="0.3">
      <c r="A96" s="147"/>
      <c r="B96" s="39" t="s">
        <v>39</v>
      </c>
      <c r="C96" s="97">
        <f t="shared" ref="C96:X96" si="262">C82+C89</f>
        <v>13222164.049999999</v>
      </c>
      <c r="D96" s="98">
        <f t="shared" si="262"/>
        <v>8845144.8199999984</v>
      </c>
      <c r="E96" s="98">
        <f t="shared" si="262"/>
        <v>5502939.7000000002</v>
      </c>
      <c r="F96" s="98">
        <f t="shared" si="262"/>
        <v>3421130.9</v>
      </c>
      <c r="G96" s="98">
        <f t="shared" si="262"/>
        <v>2567181.5</v>
      </c>
      <c r="H96" s="98">
        <f t="shared" si="262"/>
        <v>2535033.44</v>
      </c>
      <c r="I96" s="98">
        <f t="shared" si="262"/>
        <v>2365727.12</v>
      </c>
      <c r="J96" s="98">
        <f t="shared" si="262"/>
        <v>3325053.31</v>
      </c>
      <c r="K96" s="98">
        <f t="shared" si="262"/>
        <v>5062260.7</v>
      </c>
      <c r="L96" s="99">
        <f t="shared" si="262"/>
        <v>11869269.08</v>
      </c>
      <c r="M96" s="98">
        <f t="shared" si="262"/>
        <v>13116258.359999999</v>
      </c>
      <c r="N96" s="98">
        <f t="shared" si="262"/>
        <v>11355598.33</v>
      </c>
      <c r="O96" s="98">
        <f t="shared" si="262"/>
        <v>10619882.92</v>
      </c>
      <c r="P96" s="98">
        <f t="shared" si="262"/>
        <v>7595221.8900000006</v>
      </c>
      <c r="Q96" s="98">
        <f t="shared" si="262"/>
        <v>5305286.7699999996</v>
      </c>
      <c r="R96" s="98">
        <f t="shared" si="262"/>
        <v>2795269.33</v>
      </c>
      <c r="S96" s="98">
        <f t="shared" si="262"/>
        <v>2436654.17</v>
      </c>
      <c r="T96" s="98">
        <f t="shared" si="262"/>
        <v>2142449.8200000003</v>
      </c>
      <c r="U96" s="98">
        <f t="shared" si="262"/>
        <v>2361143.8899999997</v>
      </c>
      <c r="V96" s="98">
        <f t="shared" si="262"/>
        <v>2877570</v>
      </c>
      <c r="W96" s="98">
        <f t="shared" si="262"/>
        <v>4879030.3900000006</v>
      </c>
      <c r="X96" s="99">
        <f t="shared" si="262"/>
        <v>10519627.950000001</v>
      </c>
      <c r="Y96" s="98">
        <f t="shared" ref="Y96:AA96" si="263">Y82+Y89</f>
        <v>12895081</v>
      </c>
      <c r="Z96" s="98">
        <f t="shared" si="263"/>
        <v>13434231</v>
      </c>
      <c r="AA96" s="98">
        <f t="shared" si="263"/>
        <v>13723960.02</v>
      </c>
      <c r="AB96" s="98">
        <f t="shared" ref="AB96:AC96" si="264">AB82+AB89</f>
        <v>8355370.8799999999</v>
      </c>
      <c r="AC96" s="98">
        <f t="shared" si="264"/>
        <v>4671133.34</v>
      </c>
      <c r="AD96" s="98">
        <f t="shared" ref="AD96:AF96" si="265">AD82+AD89</f>
        <v>3345566.07</v>
      </c>
      <c r="AE96" s="98">
        <f t="shared" si="265"/>
        <v>2562193</v>
      </c>
      <c r="AF96" s="98">
        <f t="shared" si="265"/>
        <v>2530601.9500000002</v>
      </c>
      <c r="AG96" s="209">
        <v>2671773</v>
      </c>
      <c r="AH96" s="209">
        <v>2910408</v>
      </c>
      <c r="AI96" s="209">
        <v>5778725</v>
      </c>
      <c r="AJ96" s="99">
        <v>12570102</v>
      </c>
      <c r="AK96" s="301">
        <v>16614602</v>
      </c>
      <c r="AL96" s="301">
        <v>16957892</v>
      </c>
      <c r="AM96" s="301">
        <v>16766104</v>
      </c>
      <c r="AN96" s="301">
        <v>10631484</v>
      </c>
      <c r="AO96" s="301">
        <v>6376965</v>
      </c>
      <c r="AP96" s="301">
        <v>4288454</v>
      </c>
      <c r="AQ96" s="64">
        <v>3525625</v>
      </c>
      <c r="AR96" s="301">
        <v>3354753</v>
      </c>
      <c r="AS96" s="301">
        <v>3372760</v>
      </c>
      <c r="AT96" s="301">
        <v>4347627</v>
      </c>
      <c r="AU96" s="301">
        <v>1075006</v>
      </c>
      <c r="AV96" s="319">
        <v>3295169</v>
      </c>
      <c r="AW96" s="35">
        <f t="shared" si="254"/>
        <v>-2602281.129999999</v>
      </c>
      <c r="AX96" s="100">
        <f t="shared" si="254"/>
        <v>-1249922.9299999978</v>
      </c>
      <c r="AY96" s="100">
        <f t="shared" si="254"/>
        <v>-197652.93000000063</v>
      </c>
      <c r="AZ96" s="100">
        <f t="shared" si="254"/>
        <v>-625861.56999999983</v>
      </c>
      <c r="BA96" s="100">
        <f t="shared" si="254"/>
        <v>-130527.33000000007</v>
      </c>
      <c r="BB96" s="100">
        <f t="shared" si="254"/>
        <v>-392583.61999999965</v>
      </c>
      <c r="BC96" s="100">
        <f t="shared" si="254"/>
        <v>-4583.230000000447</v>
      </c>
      <c r="BD96" s="100">
        <f t="shared" si="254"/>
        <v>-447483.31000000006</v>
      </c>
      <c r="BE96" s="100">
        <f t="shared" si="254"/>
        <v>-183230.30999999959</v>
      </c>
      <c r="BF96" s="100">
        <f t="shared" si="254"/>
        <v>-1349641.129999999</v>
      </c>
      <c r="BG96" s="100">
        <f t="shared" si="255"/>
        <v>-221177.3599999994</v>
      </c>
      <c r="BH96" s="100">
        <f t="shared" si="255"/>
        <v>2078632.67</v>
      </c>
      <c r="BI96" s="100">
        <f t="shared" si="255"/>
        <v>3104077.0999999996</v>
      </c>
      <c r="BJ96" s="100">
        <f t="shared" si="255"/>
        <v>760148.98999999929</v>
      </c>
      <c r="BK96" s="100">
        <f t="shared" si="255"/>
        <v>-634153.4299999997</v>
      </c>
      <c r="BL96" s="252">
        <f t="shared" si="255"/>
        <v>550296.73999999976</v>
      </c>
      <c r="BM96" s="252">
        <f t="shared" si="255"/>
        <v>125538.83000000007</v>
      </c>
      <c r="BN96" s="252">
        <f t="shared" si="255"/>
        <v>388152.12999999989</v>
      </c>
      <c r="BO96" s="252">
        <f t="shared" si="255"/>
        <v>310629.11000000034</v>
      </c>
      <c r="BP96" s="252">
        <f t="shared" si="255"/>
        <v>32838</v>
      </c>
      <c r="BQ96" s="252">
        <f t="shared" si="256"/>
        <v>899694.6099999994</v>
      </c>
      <c r="BR96" s="265">
        <f t="shared" si="256"/>
        <v>2050474.0499999989</v>
      </c>
      <c r="BS96" s="265">
        <f t="shared" si="256"/>
        <v>3719521</v>
      </c>
      <c r="BT96" s="265">
        <f t="shared" si="256"/>
        <v>3523661</v>
      </c>
      <c r="BU96" s="265">
        <f t="shared" si="256"/>
        <v>3042143.9800000004</v>
      </c>
      <c r="BV96" s="265">
        <f t="shared" si="256"/>
        <v>2276113.12</v>
      </c>
      <c r="BW96" s="265">
        <f t="shared" si="256"/>
        <v>1705831.6600000001</v>
      </c>
      <c r="BX96" s="265">
        <f t="shared" si="256"/>
        <v>942887.93000000017</v>
      </c>
      <c r="BY96" s="265">
        <f t="shared" si="256"/>
        <v>963432</v>
      </c>
      <c r="BZ96" s="265">
        <f t="shared" si="256"/>
        <v>824151.04999999981</v>
      </c>
      <c r="CA96" s="265">
        <f t="shared" si="256"/>
        <v>700987</v>
      </c>
      <c r="CB96" s="265">
        <f t="shared" si="256"/>
        <v>1437219</v>
      </c>
      <c r="CC96" s="265">
        <f t="shared" si="256"/>
        <v>-4703719</v>
      </c>
      <c r="CD96" s="265">
        <f t="shared" si="256"/>
        <v>-9274933</v>
      </c>
      <c r="CE96" s="351"/>
      <c r="CF96" s="64">
        <f>CF82+CF89</f>
        <v>3295169</v>
      </c>
    </row>
    <row r="97" spans="1:84" s="38" customFormat="1" x14ac:dyDescent="0.3">
      <c r="A97" s="147"/>
      <c r="B97" s="39" t="s">
        <v>40</v>
      </c>
      <c r="C97" s="97">
        <f t="shared" ref="C97:X97" si="266">C83+C90</f>
        <v>13827941.199999999</v>
      </c>
      <c r="D97" s="98">
        <f t="shared" si="266"/>
        <v>9669496.0500000007</v>
      </c>
      <c r="E97" s="98">
        <f t="shared" si="266"/>
        <v>6561217.25</v>
      </c>
      <c r="F97" s="98">
        <f t="shared" si="266"/>
        <v>3794456.7399999998</v>
      </c>
      <c r="G97" s="98">
        <f t="shared" si="266"/>
        <v>3110892.42</v>
      </c>
      <c r="H97" s="98">
        <f t="shared" si="266"/>
        <v>2842654.97</v>
      </c>
      <c r="I97" s="98">
        <f t="shared" si="266"/>
        <v>2661914.92</v>
      </c>
      <c r="J97" s="98">
        <f t="shared" si="266"/>
        <v>3771481.74</v>
      </c>
      <c r="K97" s="98">
        <f t="shared" si="266"/>
        <v>5948693.0999999996</v>
      </c>
      <c r="L97" s="99">
        <f t="shared" si="266"/>
        <v>11832321.190000001</v>
      </c>
      <c r="M97" s="98">
        <f t="shared" si="266"/>
        <v>12931720.860000001</v>
      </c>
      <c r="N97" s="98">
        <f t="shared" si="266"/>
        <v>11414321.98</v>
      </c>
      <c r="O97" s="98">
        <f t="shared" si="266"/>
        <v>11062915.23</v>
      </c>
      <c r="P97" s="98">
        <f t="shared" si="266"/>
        <v>8090970.5099999998</v>
      </c>
      <c r="Q97" s="98">
        <f t="shared" si="266"/>
        <v>6163007.29</v>
      </c>
      <c r="R97" s="98">
        <f t="shared" si="266"/>
        <v>3210207.85</v>
      </c>
      <c r="S97" s="98">
        <f t="shared" si="266"/>
        <v>2574660.75</v>
      </c>
      <c r="T97" s="98">
        <f t="shared" si="266"/>
        <v>2233380.85</v>
      </c>
      <c r="U97" s="98">
        <f t="shared" si="266"/>
        <v>2483902.9300000002</v>
      </c>
      <c r="V97" s="98">
        <f t="shared" si="266"/>
        <v>3278192</v>
      </c>
      <c r="W97" s="98">
        <f t="shared" si="266"/>
        <v>5052365.6000000006</v>
      </c>
      <c r="X97" s="99">
        <f t="shared" si="266"/>
        <v>10823283.529999999</v>
      </c>
      <c r="Y97" s="98">
        <f t="shared" ref="Y97:AA97" si="267">Y83+Y90</f>
        <v>13084680</v>
      </c>
      <c r="Z97" s="98">
        <f t="shared" si="267"/>
        <v>13844163</v>
      </c>
      <c r="AA97" s="98">
        <f t="shared" si="267"/>
        <v>13859735.01</v>
      </c>
      <c r="AB97" s="98">
        <f t="shared" ref="AB97:AC97" si="268">AB83+AB90</f>
        <v>9055742.2800000012</v>
      </c>
      <c r="AC97" s="98">
        <f t="shared" si="268"/>
        <v>5354748.83</v>
      </c>
      <c r="AD97" s="98">
        <f t="shared" ref="AD97:AF97" si="269">AD83+AD90</f>
        <v>3544505.67</v>
      </c>
      <c r="AE97" s="98">
        <f t="shared" si="269"/>
        <v>2819125</v>
      </c>
      <c r="AF97" s="98">
        <f t="shared" si="269"/>
        <v>2965069.3</v>
      </c>
      <c r="AG97" s="209">
        <v>2803928</v>
      </c>
      <c r="AH97" s="209">
        <v>3335641</v>
      </c>
      <c r="AI97" s="209">
        <v>6069341</v>
      </c>
      <c r="AJ97" s="99">
        <v>12764750</v>
      </c>
      <c r="AK97" s="301">
        <v>16250957</v>
      </c>
      <c r="AL97" s="301">
        <v>16751682</v>
      </c>
      <c r="AM97" s="301">
        <v>16725421</v>
      </c>
      <c r="AN97" s="301">
        <v>11350081</v>
      </c>
      <c r="AO97" s="301">
        <v>7422541</v>
      </c>
      <c r="AP97" s="301">
        <v>5001078</v>
      </c>
      <c r="AQ97" s="64">
        <v>4259349</v>
      </c>
      <c r="AR97" s="301">
        <v>3561083</v>
      </c>
      <c r="AS97" s="301">
        <v>3665284</v>
      </c>
      <c r="AT97" s="301">
        <v>5055665</v>
      </c>
      <c r="AU97" s="301">
        <v>1137214</v>
      </c>
      <c r="AV97" s="319">
        <v>3672058</v>
      </c>
      <c r="AW97" s="35">
        <f t="shared" si="254"/>
        <v>-2765025.9699999988</v>
      </c>
      <c r="AX97" s="100">
        <f t="shared" si="254"/>
        <v>-1578525.540000001</v>
      </c>
      <c r="AY97" s="100">
        <f t="shared" si="254"/>
        <v>-398209.95999999996</v>
      </c>
      <c r="AZ97" s="100">
        <f t="shared" si="254"/>
        <v>-584248.88999999966</v>
      </c>
      <c r="BA97" s="100">
        <f t="shared" si="254"/>
        <v>-536231.66999999993</v>
      </c>
      <c r="BB97" s="100">
        <f t="shared" si="254"/>
        <v>-609274.12000000011</v>
      </c>
      <c r="BC97" s="100">
        <f t="shared" si="254"/>
        <v>-178011.98999999976</v>
      </c>
      <c r="BD97" s="100">
        <f t="shared" si="254"/>
        <v>-493289.74000000022</v>
      </c>
      <c r="BE97" s="100">
        <f t="shared" si="254"/>
        <v>-896327.49999999907</v>
      </c>
      <c r="BF97" s="100">
        <f t="shared" si="254"/>
        <v>-1009037.660000002</v>
      </c>
      <c r="BG97" s="100">
        <f t="shared" si="255"/>
        <v>152959.13999999873</v>
      </c>
      <c r="BH97" s="100">
        <f t="shared" si="255"/>
        <v>2429841.0199999996</v>
      </c>
      <c r="BI97" s="100">
        <f t="shared" si="255"/>
        <v>2796819.7799999993</v>
      </c>
      <c r="BJ97" s="100">
        <f t="shared" si="255"/>
        <v>964771.77000000142</v>
      </c>
      <c r="BK97" s="100">
        <f t="shared" si="255"/>
        <v>-808258.46</v>
      </c>
      <c r="BL97" s="252">
        <f t="shared" si="255"/>
        <v>334297.81999999983</v>
      </c>
      <c r="BM97" s="252">
        <f t="shared" si="255"/>
        <v>244464.25</v>
      </c>
      <c r="BN97" s="252">
        <f t="shared" si="255"/>
        <v>731688.44999999972</v>
      </c>
      <c r="BO97" s="252">
        <f t="shared" si="255"/>
        <v>320025.06999999983</v>
      </c>
      <c r="BP97" s="252">
        <f t="shared" si="255"/>
        <v>57449</v>
      </c>
      <c r="BQ97" s="252">
        <f t="shared" si="256"/>
        <v>1016975.3999999994</v>
      </c>
      <c r="BR97" s="265">
        <f t="shared" si="256"/>
        <v>1941466.4700000007</v>
      </c>
      <c r="BS97" s="265">
        <f t="shared" si="256"/>
        <v>3166277</v>
      </c>
      <c r="BT97" s="265">
        <f t="shared" si="256"/>
        <v>2907519</v>
      </c>
      <c r="BU97" s="265">
        <f t="shared" si="256"/>
        <v>2865685.99</v>
      </c>
      <c r="BV97" s="265">
        <f t="shared" si="256"/>
        <v>2294338.7199999988</v>
      </c>
      <c r="BW97" s="265">
        <f t="shared" si="256"/>
        <v>2067792.17</v>
      </c>
      <c r="BX97" s="265">
        <f t="shared" si="256"/>
        <v>1456572.33</v>
      </c>
      <c r="BY97" s="265">
        <f t="shared" si="256"/>
        <v>1440224</v>
      </c>
      <c r="BZ97" s="265">
        <f t="shared" si="256"/>
        <v>596013.70000000019</v>
      </c>
      <c r="CA97" s="265">
        <f t="shared" si="256"/>
        <v>861356</v>
      </c>
      <c r="CB97" s="265">
        <f t="shared" si="256"/>
        <v>1720024</v>
      </c>
      <c r="CC97" s="265">
        <f t="shared" si="256"/>
        <v>-4932127</v>
      </c>
      <c r="CD97" s="265">
        <f t="shared" si="256"/>
        <v>-9092692</v>
      </c>
      <c r="CE97" s="351"/>
      <c r="CF97" s="64">
        <f>CF83+CF90</f>
        <v>3672058</v>
      </c>
    </row>
    <row r="98" spans="1:84" s="38" customFormat="1" x14ac:dyDescent="0.3">
      <c r="A98" s="147"/>
      <c r="B98" s="39" t="s">
        <v>41</v>
      </c>
      <c r="C98" s="97">
        <f t="shared" ref="C98:X98" si="270">C84+C91</f>
        <v>42362532.709999993</v>
      </c>
      <c r="D98" s="98">
        <f t="shared" si="270"/>
        <v>44904297.409999996</v>
      </c>
      <c r="E98" s="98">
        <f t="shared" si="270"/>
        <v>26224263.57</v>
      </c>
      <c r="F98" s="98">
        <f t="shared" si="270"/>
        <v>14676598.789999999</v>
      </c>
      <c r="G98" s="98">
        <f t="shared" si="270"/>
        <v>10105225.77</v>
      </c>
      <c r="H98" s="98">
        <f t="shared" si="270"/>
        <v>12178849.59</v>
      </c>
      <c r="I98" s="98">
        <f t="shared" si="270"/>
        <v>12004568.08</v>
      </c>
      <c r="J98" s="98">
        <f t="shared" si="270"/>
        <v>14554830.49</v>
      </c>
      <c r="K98" s="98">
        <f t="shared" si="270"/>
        <v>16824242.5</v>
      </c>
      <c r="L98" s="99">
        <f t="shared" si="270"/>
        <v>36343960.830000006</v>
      </c>
      <c r="M98" s="98">
        <f t="shared" si="270"/>
        <v>39096982.890000001</v>
      </c>
      <c r="N98" s="98">
        <f t="shared" si="270"/>
        <v>35853103.350000001</v>
      </c>
      <c r="O98" s="98">
        <f t="shared" si="270"/>
        <v>36382624.210000001</v>
      </c>
      <c r="P98" s="98">
        <f t="shared" si="270"/>
        <v>30857092.140000001</v>
      </c>
      <c r="Q98" s="98">
        <f t="shared" si="270"/>
        <v>24040222.290000003</v>
      </c>
      <c r="R98" s="98">
        <f t="shared" si="270"/>
        <v>12558087.49</v>
      </c>
      <c r="S98" s="98">
        <f t="shared" si="270"/>
        <v>10102234.390000001</v>
      </c>
      <c r="T98" s="98">
        <f t="shared" si="270"/>
        <v>11154973.950000001</v>
      </c>
      <c r="U98" s="98">
        <f t="shared" si="270"/>
        <v>8991330.0099999998</v>
      </c>
      <c r="V98" s="98">
        <f t="shared" si="270"/>
        <v>10981073</v>
      </c>
      <c r="W98" s="98">
        <f t="shared" si="270"/>
        <v>16387588.699999999</v>
      </c>
      <c r="X98" s="99">
        <f t="shared" si="270"/>
        <v>32046574.41</v>
      </c>
      <c r="Y98" s="98">
        <f t="shared" ref="Y98:AA98" si="271">Y84+Y91</f>
        <v>39726696</v>
      </c>
      <c r="Z98" s="98">
        <f t="shared" si="271"/>
        <v>42231705</v>
      </c>
      <c r="AA98" s="98">
        <f t="shared" si="271"/>
        <v>39499627.799999997</v>
      </c>
      <c r="AB98" s="98">
        <f t="shared" ref="AB98:AC98" si="272">AB84+AB91</f>
        <v>31019774.859999999</v>
      </c>
      <c r="AC98" s="98">
        <f t="shared" si="272"/>
        <v>21033396</v>
      </c>
      <c r="AD98" s="98">
        <f t="shared" ref="AD98:AF98" si="273">AD84+AD91</f>
        <v>28548471.949999999</v>
      </c>
      <c r="AE98" s="98">
        <f t="shared" si="273"/>
        <v>9744544</v>
      </c>
      <c r="AF98" s="98">
        <f t="shared" si="273"/>
        <v>13535747.280000001</v>
      </c>
      <c r="AG98" s="209">
        <v>11312990</v>
      </c>
      <c r="AH98" s="209">
        <v>17810690</v>
      </c>
      <c r="AI98" s="209">
        <v>18411322</v>
      </c>
      <c r="AJ98" s="99">
        <v>39719389</v>
      </c>
      <c r="AK98" s="301">
        <v>48427497</v>
      </c>
      <c r="AL98" s="301">
        <v>46803583</v>
      </c>
      <c r="AM98" s="301">
        <v>48975824</v>
      </c>
      <c r="AN98" s="301">
        <v>38088123</v>
      </c>
      <c r="AO98" s="301">
        <v>27134072</v>
      </c>
      <c r="AP98" s="301">
        <v>16610088</v>
      </c>
      <c r="AQ98" s="64">
        <v>13829548</v>
      </c>
      <c r="AR98" s="301">
        <v>12371246</v>
      </c>
      <c r="AS98" s="301">
        <v>12788157</v>
      </c>
      <c r="AT98" s="301">
        <v>15851671</v>
      </c>
      <c r="AU98" s="301">
        <v>6963807</v>
      </c>
      <c r="AV98" s="319">
        <v>12836832</v>
      </c>
      <c r="AW98" s="35">
        <f t="shared" si="254"/>
        <v>-5979908.4999999925</v>
      </c>
      <c r="AX98" s="100">
        <f t="shared" si="254"/>
        <v>-14047205.269999996</v>
      </c>
      <c r="AY98" s="100">
        <f t="shared" si="254"/>
        <v>-2184041.2799999975</v>
      </c>
      <c r="AZ98" s="100">
        <f t="shared" si="254"/>
        <v>-2118511.2999999989</v>
      </c>
      <c r="BA98" s="100">
        <f t="shared" si="254"/>
        <v>-2991.3799999989569</v>
      </c>
      <c r="BB98" s="100">
        <f t="shared" si="254"/>
        <v>-1023875.6399999987</v>
      </c>
      <c r="BC98" s="100">
        <f t="shared" si="254"/>
        <v>-3013238.0700000003</v>
      </c>
      <c r="BD98" s="100">
        <f t="shared" si="254"/>
        <v>-3573757.49</v>
      </c>
      <c r="BE98" s="100">
        <f t="shared" si="254"/>
        <v>-436653.80000000075</v>
      </c>
      <c r="BF98" s="100">
        <f t="shared" si="254"/>
        <v>-4297386.4200000055</v>
      </c>
      <c r="BG98" s="100">
        <f t="shared" si="255"/>
        <v>629713.1099999994</v>
      </c>
      <c r="BH98" s="100">
        <f t="shared" si="255"/>
        <v>6378601.6499999985</v>
      </c>
      <c r="BI98" s="100">
        <f t="shared" si="255"/>
        <v>3117003.5899999961</v>
      </c>
      <c r="BJ98" s="100">
        <f t="shared" si="255"/>
        <v>162682.71999999881</v>
      </c>
      <c r="BK98" s="100">
        <f t="shared" si="255"/>
        <v>-3006826.2900000028</v>
      </c>
      <c r="BL98" s="252">
        <f t="shared" si="255"/>
        <v>15990384.459999999</v>
      </c>
      <c r="BM98" s="252">
        <f t="shared" si="255"/>
        <v>-357690.3900000006</v>
      </c>
      <c r="BN98" s="252">
        <f t="shared" si="255"/>
        <v>2380773.33</v>
      </c>
      <c r="BO98" s="252">
        <f t="shared" si="255"/>
        <v>2321659.9900000002</v>
      </c>
      <c r="BP98" s="252">
        <f t="shared" si="255"/>
        <v>6829617</v>
      </c>
      <c r="BQ98" s="252">
        <f t="shared" si="256"/>
        <v>2023733.3000000007</v>
      </c>
      <c r="BR98" s="265">
        <f t="shared" si="256"/>
        <v>7672814.5899999999</v>
      </c>
      <c r="BS98" s="265">
        <f t="shared" si="256"/>
        <v>8700801</v>
      </c>
      <c r="BT98" s="265">
        <f t="shared" si="256"/>
        <v>4571878</v>
      </c>
      <c r="BU98" s="265">
        <f t="shared" si="256"/>
        <v>9476196.200000003</v>
      </c>
      <c r="BV98" s="265">
        <f t="shared" si="256"/>
        <v>7068348.1400000006</v>
      </c>
      <c r="BW98" s="265">
        <f t="shared" si="256"/>
        <v>6100676</v>
      </c>
      <c r="BX98" s="265">
        <f t="shared" si="256"/>
        <v>-11938383.949999999</v>
      </c>
      <c r="BY98" s="265">
        <f t="shared" si="256"/>
        <v>4085004</v>
      </c>
      <c r="BZ98" s="265">
        <f t="shared" si="256"/>
        <v>-1164501.2800000012</v>
      </c>
      <c r="CA98" s="265">
        <f t="shared" si="256"/>
        <v>1475167</v>
      </c>
      <c r="CB98" s="265">
        <f t="shared" si="256"/>
        <v>-1959019</v>
      </c>
      <c r="CC98" s="265">
        <f t="shared" si="256"/>
        <v>-11447515</v>
      </c>
      <c r="CD98" s="265">
        <f t="shared" si="256"/>
        <v>-26882557</v>
      </c>
      <c r="CE98" s="351"/>
      <c r="CF98" s="64">
        <f>CF84+CF91</f>
        <v>12836832</v>
      </c>
    </row>
    <row r="99" spans="1:84" s="131" customFormat="1" ht="15" thickBot="1" x14ac:dyDescent="0.35">
      <c r="A99" s="148"/>
      <c r="B99" s="52" t="s">
        <v>42</v>
      </c>
      <c r="C99" s="127">
        <f t="shared" ref="C99:V99" si="274">SUM(C94:C98)</f>
        <v>197116284.44</v>
      </c>
      <c r="D99" s="128">
        <f t="shared" si="274"/>
        <v>145974484.10999998</v>
      </c>
      <c r="E99" s="128">
        <f t="shared" si="274"/>
        <v>86383862.180000007</v>
      </c>
      <c r="F99" s="128">
        <f t="shared" si="274"/>
        <v>46408955.569999993</v>
      </c>
      <c r="G99" s="128">
        <f t="shared" si="274"/>
        <v>33767323.379999995</v>
      </c>
      <c r="H99" s="128">
        <f t="shared" si="274"/>
        <v>34587393.519999996</v>
      </c>
      <c r="I99" s="128">
        <f t="shared" si="274"/>
        <v>33188229.339999996</v>
      </c>
      <c r="J99" s="128">
        <f t="shared" si="274"/>
        <v>47439870.630000003</v>
      </c>
      <c r="K99" s="128">
        <f t="shared" si="274"/>
        <v>77023036.530000001</v>
      </c>
      <c r="L99" s="129">
        <f t="shared" si="274"/>
        <v>182164294.73000002</v>
      </c>
      <c r="M99" s="128">
        <f t="shared" si="274"/>
        <v>196108639.05000001</v>
      </c>
      <c r="N99" s="128">
        <f t="shared" si="274"/>
        <v>174650121.38999999</v>
      </c>
      <c r="O99" s="128">
        <f t="shared" si="274"/>
        <v>165128890.71000001</v>
      </c>
      <c r="P99" s="128">
        <f t="shared" si="274"/>
        <v>132662518.83000001</v>
      </c>
      <c r="Q99" s="128">
        <f t="shared" si="274"/>
        <v>94581221.000000015</v>
      </c>
      <c r="R99" s="128">
        <f t="shared" si="274"/>
        <v>43309069.740000002</v>
      </c>
      <c r="S99" s="128">
        <f t="shared" si="274"/>
        <v>35390040.329999998</v>
      </c>
      <c r="T99" s="128">
        <f t="shared" si="274"/>
        <v>31710280.140000008</v>
      </c>
      <c r="U99" s="128">
        <f t="shared" si="274"/>
        <v>31729273.439999998</v>
      </c>
      <c r="V99" s="128">
        <f t="shared" si="274"/>
        <v>39553952</v>
      </c>
      <c r="W99" s="128">
        <f>SUM(W94+W95+W96+W97+W98)</f>
        <v>75206662.049999997</v>
      </c>
      <c r="X99" s="129">
        <f>SUM(X94+X95+X96+X97+X98)</f>
        <v>164863885.33000001</v>
      </c>
      <c r="Y99" s="128">
        <f t="shared" ref="Y99:AA99" si="275">SUM(Y94+Y95+Y96+Y97+Y98)</f>
        <v>203131051</v>
      </c>
      <c r="Z99" s="128">
        <f t="shared" si="275"/>
        <v>215532223</v>
      </c>
      <c r="AA99" s="128">
        <f t="shared" si="275"/>
        <v>206581258.21999997</v>
      </c>
      <c r="AB99" s="128">
        <f t="shared" ref="AB99:AC99" si="276">SUM(AB94+AB95+AB96+AB97+AB98)</f>
        <v>137095823.43000001</v>
      </c>
      <c r="AC99" s="128">
        <f t="shared" si="276"/>
        <v>76243022.269999996</v>
      </c>
      <c r="AD99" s="128">
        <f t="shared" ref="AD99:AF99" si="277">SUM(AD94+AD95+AD96+AD97+AD98)</f>
        <v>63524665.960000008</v>
      </c>
      <c r="AE99" s="128">
        <f t="shared" si="277"/>
        <v>36491768</v>
      </c>
      <c r="AF99" s="128">
        <f t="shared" si="277"/>
        <v>38362195.880000003</v>
      </c>
      <c r="AG99" s="208">
        <v>36518611</v>
      </c>
      <c r="AH99" s="208">
        <v>46866981</v>
      </c>
      <c r="AI99" s="208">
        <v>87052674</v>
      </c>
      <c r="AJ99" s="129">
        <v>201408992</v>
      </c>
      <c r="AK99" s="219">
        <v>253520468</v>
      </c>
      <c r="AL99" s="219">
        <v>251934887</v>
      </c>
      <c r="AM99" s="219">
        <v>255656724</v>
      </c>
      <c r="AN99" s="219">
        <v>169866032</v>
      </c>
      <c r="AO99" s="219">
        <v>105348073</v>
      </c>
      <c r="AP99" s="219">
        <v>62116264</v>
      </c>
      <c r="AQ99" s="36">
        <v>50420508</v>
      </c>
      <c r="AR99" s="219">
        <v>44182159</v>
      </c>
      <c r="AS99" s="219">
        <v>45482848</v>
      </c>
      <c r="AT99" s="219">
        <v>62350256</v>
      </c>
      <c r="AU99" s="219">
        <v>21548304</v>
      </c>
      <c r="AV99" s="318">
        <v>52837171</v>
      </c>
      <c r="AW99" s="36">
        <f t="shared" ref="AW99:BA99" si="278">SUM(AW94:AW98)</f>
        <v>-31987393.730000004</v>
      </c>
      <c r="AX99" s="130">
        <f t="shared" si="278"/>
        <v>-13311965.279999996</v>
      </c>
      <c r="AY99" s="130">
        <f t="shared" si="278"/>
        <v>8197358.8200000003</v>
      </c>
      <c r="AZ99" s="130">
        <f t="shared" si="278"/>
        <v>-3099885.8299999959</v>
      </c>
      <c r="BA99" s="130">
        <f t="shared" si="278"/>
        <v>1622716.9499999974</v>
      </c>
      <c r="BB99" s="130">
        <f t="shared" ref="BB99:BJ99" si="279">SUM(BB94:BB98)</f>
        <v>-2877113.3799999971</v>
      </c>
      <c r="BC99" s="130">
        <f t="shared" si="279"/>
        <v>-1458955.9000000008</v>
      </c>
      <c r="BD99" s="130">
        <f t="shared" si="279"/>
        <v>-7885918.6299999999</v>
      </c>
      <c r="BE99" s="130">
        <f t="shared" si="279"/>
        <v>-1816374.4799999958</v>
      </c>
      <c r="BF99" s="130">
        <f t="shared" si="279"/>
        <v>-17300409.399999999</v>
      </c>
      <c r="BG99" s="130">
        <f t="shared" si="279"/>
        <v>7022411.9499999955</v>
      </c>
      <c r="BH99" s="130">
        <f t="shared" si="279"/>
        <v>40882101.609999992</v>
      </c>
      <c r="BI99" s="130">
        <f t="shared" si="279"/>
        <v>41452367.510000005</v>
      </c>
      <c r="BJ99" s="130">
        <f t="shared" si="279"/>
        <v>4433304.5999999922</v>
      </c>
      <c r="BK99" s="130">
        <f t="shared" ref="BK99:BL99" si="280">SUM(BK94:BK98)</f>
        <v>-18338198.730000004</v>
      </c>
      <c r="BL99" s="251">
        <f t="shared" si="280"/>
        <v>20215596.219999999</v>
      </c>
      <c r="BM99" s="251">
        <f t="shared" ref="BM99:BN99" si="281">SUM(BM94:BM98)</f>
        <v>1101727.6700000016</v>
      </c>
      <c r="BN99" s="251">
        <f t="shared" si="281"/>
        <v>6651915.7399999984</v>
      </c>
      <c r="BO99" s="251">
        <f t="shared" ref="BO99:BP99" si="282">SUM(BO94:BO98)</f>
        <v>4789337.5600000005</v>
      </c>
      <c r="BP99" s="251">
        <f t="shared" si="282"/>
        <v>7313029</v>
      </c>
      <c r="BQ99" s="251">
        <f t="shared" ref="BQ99:BS99" si="283">SUM(BQ94:BQ98)</f>
        <v>11846011.950000003</v>
      </c>
      <c r="BR99" s="277">
        <f t="shared" si="283"/>
        <v>36545106.670000002</v>
      </c>
      <c r="BS99" s="277">
        <f t="shared" si="283"/>
        <v>50389417</v>
      </c>
      <c r="BT99" s="277">
        <f t="shared" ref="BT99" si="284">SUM(BT94:BT98)</f>
        <v>36402664</v>
      </c>
      <c r="BU99" s="277">
        <f t="shared" ref="BU99" si="285">SUM(BU94:BU98)</f>
        <v>49075465.780000009</v>
      </c>
      <c r="BV99" s="277">
        <f t="shared" ref="BV99" si="286">SUM(BV94:BV98)</f>
        <v>32770208.570000008</v>
      </c>
      <c r="BW99" s="277">
        <f t="shared" ref="BW99" si="287">SUM(BW94:BW98)</f>
        <v>29105050.729999997</v>
      </c>
      <c r="BX99" s="277">
        <f t="shared" ref="BX99" si="288">SUM(BX94:BX98)</f>
        <v>-1408401.9600000028</v>
      </c>
      <c r="BY99" s="277">
        <f t="shared" ref="BY99" si="289">SUM(BY94:BY98)</f>
        <v>13928740</v>
      </c>
      <c r="BZ99" s="277">
        <f t="shared" ref="BZ99" si="290">SUM(BZ94:BZ98)</f>
        <v>5819963.1199999992</v>
      </c>
      <c r="CA99" s="277">
        <f t="shared" ref="CA99" si="291">SUM(CA94:CA98)</f>
        <v>8964237</v>
      </c>
      <c r="CB99" s="277">
        <f t="shared" ref="CB99:CD99" si="292">SUM(CB94:CB98)</f>
        <v>15483275</v>
      </c>
      <c r="CC99" s="277">
        <f t="shared" ref="CC99:CD99" si="293">SUM(CC94:CC98)</f>
        <v>-65504370</v>
      </c>
      <c r="CD99" s="277">
        <f t="shared" si="293"/>
        <v>-148571821</v>
      </c>
      <c r="CE99" s="352"/>
      <c r="CF99" s="36">
        <f>SUM(CF94:CF98)</f>
        <v>52837171</v>
      </c>
    </row>
    <row r="100" spans="1:84" s="38" customFormat="1" x14ac:dyDescent="0.3">
      <c r="A100" s="147">
        <f>+A93+1</f>
        <v>14</v>
      </c>
      <c r="B100" s="101" t="s">
        <v>315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73"/>
      <c r="BS100" s="273"/>
      <c r="BT100" s="273"/>
      <c r="BU100" s="273"/>
      <c r="BV100" s="273"/>
      <c r="BW100" s="273"/>
      <c r="BX100" s="273"/>
      <c r="BY100" s="273"/>
      <c r="BZ100" s="273"/>
      <c r="CA100" s="273"/>
      <c r="CB100" s="273"/>
      <c r="CC100" s="273"/>
      <c r="CD100" s="273"/>
      <c r="CE100" s="351"/>
      <c r="CF100" s="95"/>
    </row>
    <row r="101" spans="1:84" s="38" customFormat="1" x14ac:dyDescent="0.3">
      <c r="A101" s="147"/>
      <c r="B101" s="39" t="s">
        <v>37</v>
      </c>
      <c r="C101" s="97">
        <v>101668016.55</v>
      </c>
      <c r="D101" s="98">
        <v>87058595.739999995</v>
      </c>
      <c r="E101" s="98">
        <v>66709424.939999998</v>
      </c>
      <c r="F101" s="35">
        <v>43300182.240000002</v>
      </c>
      <c r="G101" s="98">
        <v>36060381.759999998</v>
      </c>
      <c r="H101" s="98">
        <v>30883351.73</v>
      </c>
      <c r="I101" s="98">
        <v>28298200.129999999</v>
      </c>
      <c r="J101" s="98">
        <v>31160779.739999998</v>
      </c>
      <c r="K101" s="98">
        <v>33815876.659999996</v>
      </c>
      <c r="L101" s="99">
        <v>71941319.299999997</v>
      </c>
      <c r="M101" s="98">
        <v>93496744.689999998</v>
      </c>
      <c r="N101" s="98">
        <v>89382464.010000005</v>
      </c>
      <c r="O101" s="98">
        <v>95294514.189999998</v>
      </c>
      <c r="P101" s="98">
        <v>75102143.739999995</v>
      </c>
      <c r="Q101" s="98">
        <v>67313133.049999997</v>
      </c>
      <c r="R101" s="98">
        <v>43657327.990000002</v>
      </c>
      <c r="S101" s="98">
        <v>32215647.620000001</v>
      </c>
      <c r="T101" s="98">
        <v>28745761.850000001</v>
      </c>
      <c r="U101" s="209">
        <v>27429711.25</v>
      </c>
      <c r="V101" s="209">
        <v>28054343</v>
      </c>
      <c r="W101" s="209">
        <v>34701031.579999998</v>
      </c>
      <c r="X101" s="99">
        <v>67429866.790000007</v>
      </c>
      <c r="Y101" s="209">
        <v>85415001</v>
      </c>
      <c r="Z101" s="209">
        <v>99217608</v>
      </c>
      <c r="AA101" s="209">
        <v>119587407.59</v>
      </c>
      <c r="AB101" s="209">
        <v>83179662.810000002</v>
      </c>
      <c r="AC101" s="209">
        <v>61285579.329999998</v>
      </c>
      <c r="AD101" s="209">
        <v>44664352.280000001</v>
      </c>
      <c r="AE101" s="209">
        <v>34629407</v>
      </c>
      <c r="AF101" s="209">
        <v>31896390.18</v>
      </c>
      <c r="AG101" s="209">
        <v>28117615</v>
      </c>
      <c r="AH101" s="209">
        <v>28517318</v>
      </c>
      <c r="AI101" s="209">
        <v>37147003</v>
      </c>
      <c r="AJ101" s="99">
        <v>75359315</v>
      </c>
      <c r="AK101" s="301">
        <v>102947364</v>
      </c>
      <c r="AL101" s="301">
        <v>134138502</v>
      </c>
      <c r="AM101" s="301">
        <v>138387589</v>
      </c>
      <c r="AN101" s="301">
        <v>99097647</v>
      </c>
      <c r="AO101" s="301">
        <v>81265866</v>
      </c>
      <c r="AP101" s="301">
        <v>57078308</v>
      </c>
      <c r="AQ101" s="64">
        <v>41676064</v>
      </c>
      <c r="AR101" s="301">
        <v>41605197</v>
      </c>
      <c r="AS101" s="301">
        <v>35453864</v>
      </c>
      <c r="AT101" s="301">
        <v>39320232</v>
      </c>
      <c r="AU101" s="301">
        <v>6014054</v>
      </c>
      <c r="AV101" s="319">
        <v>24411765</v>
      </c>
      <c r="AW101" s="35">
        <f t="shared" ref="AW101:BF105" si="294">O101-C101</f>
        <v>-6373502.3599999994</v>
      </c>
      <c r="AX101" s="100">
        <f t="shared" si="294"/>
        <v>-11956452</v>
      </c>
      <c r="AY101" s="100">
        <f t="shared" si="294"/>
        <v>603708.1099999994</v>
      </c>
      <c r="AZ101" s="100">
        <f t="shared" si="294"/>
        <v>357145.75</v>
      </c>
      <c r="BA101" s="100">
        <f t="shared" si="294"/>
        <v>-3844734.1399999969</v>
      </c>
      <c r="BB101" s="100">
        <f t="shared" si="294"/>
        <v>-2137589.879999999</v>
      </c>
      <c r="BC101" s="100">
        <f t="shared" si="294"/>
        <v>-868488.87999999896</v>
      </c>
      <c r="BD101" s="100">
        <f t="shared" si="294"/>
        <v>-3106436.7399999984</v>
      </c>
      <c r="BE101" s="100">
        <f t="shared" si="294"/>
        <v>885154.92000000179</v>
      </c>
      <c r="BF101" s="100">
        <f t="shared" si="294"/>
        <v>-4511452.5099999905</v>
      </c>
      <c r="BG101" s="100">
        <f t="shared" ref="BG101:BP105" si="295">Y101-M101</f>
        <v>-8081743.6899999976</v>
      </c>
      <c r="BH101" s="100">
        <f t="shared" si="295"/>
        <v>9835143.9899999946</v>
      </c>
      <c r="BI101" s="100">
        <f t="shared" si="295"/>
        <v>24292893.400000006</v>
      </c>
      <c r="BJ101" s="100">
        <f t="shared" si="295"/>
        <v>8077519.0700000077</v>
      </c>
      <c r="BK101" s="100">
        <f t="shared" si="295"/>
        <v>-6027553.7199999988</v>
      </c>
      <c r="BL101" s="252">
        <f t="shared" si="295"/>
        <v>1007024.2899999991</v>
      </c>
      <c r="BM101" s="252">
        <f t="shared" si="295"/>
        <v>2413759.379999999</v>
      </c>
      <c r="BN101" s="252">
        <f t="shared" si="295"/>
        <v>3150628.3299999982</v>
      </c>
      <c r="BO101" s="252">
        <f t="shared" si="295"/>
        <v>687903.75</v>
      </c>
      <c r="BP101" s="252">
        <f t="shared" si="295"/>
        <v>462975</v>
      </c>
      <c r="BQ101" s="252">
        <f t="shared" ref="BQ101:CD105" si="296">AI101-W101</f>
        <v>2445971.4200000018</v>
      </c>
      <c r="BR101" s="265">
        <f t="shared" si="296"/>
        <v>7929448.2099999934</v>
      </c>
      <c r="BS101" s="265">
        <f t="shared" si="296"/>
        <v>17532363</v>
      </c>
      <c r="BT101" s="265">
        <f t="shared" si="296"/>
        <v>34920894</v>
      </c>
      <c r="BU101" s="265">
        <f t="shared" si="296"/>
        <v>18800181.409999996</v>
      </c>
      <c r="BV101" s="265">
        <f t="shared" si="296"/>
        <v>15917984.189999998</v>
      </c>
      <c r="BW101" s="265">
        <f t="shared" si="296"/>
        <v>19980286.670000002</v>
      </c>
      <c r="BX101" s="265">
        <f t="shared" si="296"/>
        <v>12413955.719999999</v>
      </c>
      <c r="BY101" s="265">
        <f t="shared" si="296"/>
        <v>7046657</v>
      </c>
      <c r="BZ101" s="265">
        <f t="shared" si="296"/>
        <v>9708806.8200000003</v>
      </c>
      <c r="CA101" s="265">
        <f t="shared" si="296"/>
        <v>7336249</v>
      </c>
      <c r="CB101" s="265">
        <f t="shared" si="296"/>
        <v>10802914</v>
      </c>
      <c r="CC101" s="265">
        <f t="shared" si="296"/>
        <v>-31132949</v>
      </c>
      <c r="CD101" s="265">
        <f t="shared" si="296"/>
        <v>-50947550</v>
      </c>
      <c r="CE101" s="351"/>
      <c r="CF101" s="64">
        <f>IF(ISERROR(GETPIVOTDATA("VALUE",'CRS WK pvt'!$I$2,"DT_FILE",CF$8,"CD_CO",CF$6,"TRIM_CAT",TRIM(B101),"TRIM_LINE",A100))=TRUE,0,GETPIVOTDATA("VALUE",'CRS WK pvt'!$I$2,"DT_FILE",CF$8,"CD_CO",CF$6,"TRIM_CAT",TRIM(B101),"TRIM_LINE",A100))</f>
        <v>24411765</v>
      </c>
    </row>
    <row r="102" spans="1:84" s="38" customFormat="1" x14ac:dyDescent="0.3">
      <c r="A102" s="147"/>
      <c r="B102" s="39" t="s">
        <v>38</v>
      </c>
      <c r="C102" s="97">
        <v>5440644.79</v>
      </c>
      <c r="D102" s="98">
        <v>5342614.6500000004</v>
      </c>
      <c r="E102" s="98">
        <v>4026889.16</v>
      </c>
      <c r="F102" s="35">
        <v>3923400.13</v>
      </c>
      <c r="G102" s="98">
        <v>2305804.96</v>
      </c>
      <c r="H102" s="98">
        <v>1958759.6</v>
      </c>
      <c r="I102" s="98">
        <v>1846890.77</v>
      </c>
      <c r="J102" s="98">
        <v>1981765.36</v>
      </c>
      <c r="K102" s="98">
        <v>1801779.46</v>
      </c>
      <c r="L102" s="99">
        <v>2583385.83</v>
      </c>
      <c r="M102" s="98">
        <v>4666823.88</v>
      </c>
      <c r="N102" s="98">
        <v>5536571.4699999997</v>
      </c>
      <c r="O102" s="98">
        <v>4733750.07</v>
      </c>
      <c r="P102" s="98">
        <v>3818080.53</v>
      </c>
      <c r="Q102" s="98">
        <v>4070389.04</v>
      </c>
      <c r="R102" s="98">
        <v>2772278.2</v>
      </c>
      <c r="S102" s="98">
        <v>2246019.2000000002</v>
      </c>
      <c r="T102" s="98">
        <v>1894810.8</v>
      </c>
      <c r="U102" s="209">
        <v>1722441.22</v>
      </c>
      <c r="V102" s="209">
        <v>1600571</v>
      </c>
      <c r="W102" s="209">
        <v>1692789.13</v>
      </c>
      <c r="X102" s="99">
        <v>2725212.09</v>
      </c>
      <c r="Y102" s="209">
        <v>4265538</v>
      </c>
      <c r="Z102" s="209">
        <v>5704563</v>
      </c>
      <c r="AA102" s="209">
        <v>7474180.96</v>
      </c>
      <c r="AB102" s="209">
        <v>4651969.6100000003</v>
      </c>
      <c r="AC102" s="209">
        <v>5411576.5700000003</v>
      </c>
      <c r="AD102" s="209">
        <v>4023648.13</v>
      </c>
      <c r="AE102" s="209">
        <v>3016108</v>
      </c>
      <c r="AF102" s="209">
        <v>3018210.5</v>
      </c>
      <c r="AG102" s="209">
        <v>2523553</v>
      </c>
      <c r="AH102" s="209">
        <v>2157252</v>
      </c>
      <c r="AI102" s="209">
        <v>4180425</v>
      </c>
      <c r="AJ102" s="99">
        <v>6386696</v>
      </c>
      <c r="AK102" s="301">
        <v>5810209</v>
      </c>
      <c r="AL102" s="301">
        <v>7510329</v>
      </c>
      <c r="AM102" s="301">
        <v>9178439</v>
      </c>
      <c r="AN102" s="301">
        <v>6862843</v>
      </c>
      <c r="AO102" s="301">
        <v>6962135</v>
      </c>
      <c r="AP102" s="301">
        <v>5268344</v>
      </c>
      <c r="AQ102" s="64">
        <v>3412421</v>
      </c>
      <c r="AR102" s="301">
        <v>3853133</v>
      </c>
      <c r="AS102" s="301">
        <v>2895788</v>
      </c>
      <c r="AT102" s="301">
        <v>3045318</v>
      </c>
      <c r="AU102" s="301">
        <v>304580</v>
      </c>
      <c r="AV102" s="319">
        <v>1277743</v>
      </c>
      <c r="AW102" s="35">
        <f t="shared" si="294"/>
        <v>-706894.71999999974</v>
      </c>
      <c r="AX102" s="100">
        <f t="shared" si="294"/>
        <v>-1524534.1200000006</v>
      </c>
      <c r="AY102" s="100">
        <f t="shared" si="294"/>
        <v>43499.879999999888</v>
      </c>
      <c r="AZ102" s="100">
        <f t="shared" si="294"/>
        <v>-1151121.9299999997</v>
      </c>
      <c r="BA102" s="100">
        <f t="shared" si="294"/>
        <v>-59785.759999999776</v>
      </c>
      <c r="BB102" s="100">
        <f t="shared" si="294"/>
        <v>-63948.800000000047</v>
      </c>
      <c r="BC102" s="100">
        <f t="shared" si="294"/>
        <v>-124449.55000000005</v>
      </c>
      <c r="BD102" s="100">
        <f t="shared" si="294"/>
        <v>-381194.3600000001</v>
      </c>
      <c r="BE102" s="100">
        <f t="shared" si="294"/>
        <v>-108990.33000000007</v>
      </c>
      <c r="BF102" s="100">
        <f t="shared" si="294"/>
        <v>141826.25999999978</v>
      </c>
      <c r="BG102" s="100">
        <f t="shared" si="295"/>
        <v>-401285.87999999989</v>
      </c>
      <c r="BH102" s="100">
        <f t="shared" si="295"/>
        <v>167991.53000000026</v>
      </c>
      <c r="BI102" s="100">
        <f t="shared" si="295"/>
        <v>2740430.8899999997</v>
      </c>
      <c r="BJ102" s="100">
        <f t="shared" si="295"/>
        <v>833889.08000000054</v>
      </c>
      <c r="BK102" s="100">
        <f t="shared" si="295"/>
        <v>1341187.5300000003</v>
      </c>
      <c r="BL102" s="252">
        <f t="shared" si="295"/>
        <v>1251369.9299999997</v>
      </c>
      <c r="BM102" s="252">
        <f t="shared" si="295"/>
        <v>770088.79999999981</v>
      </c>
      <c r="BN102" s="252">
        <f t="shared" si="295"/>
        <v>1123399.7</v>
      </c>
      <c r="BO102" s="252">
        <f t="shared" si="295"/>
        <v>801111.78</v>
      </c>
      <c r="BP102" s="252">
        <f t="shared" si="295"/>
        <v>556681</v>
      </c>
      <c r="BQ102" s="252">
        <f t="shared" si="296"/>
        <v>2487635.87</v>
      </c>
      <c r="BR102" s="265">
        <f t="shared" si="296"/>
        <v>3661483.91</v>
      </c>
      <c r="BS102" s="265">
        <f t="shared" si="296"/>
        <v>1544671</v>
      </c>
      <c r="BT102" s="265">
        <f t="shared" si="296"/>
        <v>1805766</v>
      </c>
      <c r="BU102" s="265">
        <f t="shared" si="296"/>
        <v>1704258.04</v>
      </c>
      <c r="BV102" s="265">
        <f t="shared" si="296"/>
        <v>2210873.3899999997</v>
      </c>
      <c r="BW102" s="265">
        <f t="shared" si="296"/>
        <v>1550558.4299999997</v>
      </c>
      <c r="BX102" s="265">
        <f t="shared" si="296"/>
        <v>1244695.8700000001</v>
      </c>
      <c r="BY102" s="265">
        <f t="shared" si="296"/>
        <v>396313</v>
      </c>
      <c r="BZ102" s="265">
        <f t="shared" si="296"/>
        <v>834922.5</v>
      </c>
      <c r="CA102" s="265">
        <f t="shared" si="296"/>
        <v>372235</v>
      </c>
      <c r="CB102" s="265">
        <f t="shared" si="296"/>
        <v>888066</v>
      </c>
      <c r="CC102" s="265">
        <f t="shared" si="296"/>
        <v>-3875845</v>
      </c>
      <c r="CD102" s="265">
        <f t="shared" si="296"/>
        <v>-5108953</v>
      </c>
      <c r="CE102" s="351"/>
      <c r="CF102" s="64">
        <f>IF(ISERROR(GETPIVOTDATA("VALUE",'CRS WK pvt'!$I$2,"DT_FILE",CF$8,"CD_CO",CF$6,"TRIM_CAT",TRIM(B102),"TRIM_LINE",A100))=TRUE,0,GETPIVOTDATA("VALUE",'CRS WK pvt'!$I$2,"DT_FILE",CF$8,"CD_CO",CF$6,"TRIM_CAT",TRIM(B102),"TRIM_LINE",A100))</f>
        <v>1277743</v>
      </c>
    </row>
    <row r="103" spans="1:84" s="38" customFormat="1" x14ac:dyDescent="0.3">
      <c r="A103" s="147"/>
      <c r="B103" s="39" t="s">
        <v>39</v>
      </c>
      <c r="C103" s="97">
        <v>13394682.77</v>
      </c>
      <c r="D103" s="98">
        <v>11600996.93</v>
      </c>
      <c r="E103" s="98">
        <v>9074922.5099999998</v>
      </c>
      <c r="F103" s="35">
        <v>4869242.99</v>
      </c>
      <c r="G103" s="98">
        <v>3748597.27</v>
      </c>
      <c r="H103" s="98">
        <v>3059845.46</v>
      </c>
      <c r="I103" s="98">
        <v>2815540.24</v>
      </c>
      <c r="J103" s="98">
        <v>3096305.74</v>
      </c>
      <c r="K103" s="98">
        <v>3385448.35</v>
      </c>
      <c r="L103" s="99">
        <v>7010178.9900000002</v>
      </c>
      <c r="M103" s="98">
        <v>12190081.4</v>
      </c>
      <c r="N103" s="98">
        <v>10434259.210000001</v>
      </c>
      <c r="O103" s="98">
        <v>11585419.32</v>
      </c>
      <c r="P103" s="98">
        <v>7447046.3200000003</v>
      </c>
      <c r="Q103" s="98">
        <v>7301485.71</v>
      </c>
      <c r="R103" s="98">
        <v>5100340.33</v>
      </c>
      <c r="S103" s="98">
        <v>3517847.82</v>
      </c>
      <c r="T103" s="98">
        <v>2597276.92</v>
      </c>
      <c r="U103" s="209">
        <v>2513034.29</v>
      </c>
      <c r="V103" s="209">
        <v>2440038</v>
      </c>
      <c r="W103" s="209">
        <v>3129945.06</v>
      </c>
      <c r="X103" s="99">
        <v>6147314.4000000004</v>
      </c>
      <c r="Y103" s="209">
        <v>8785946</v>
      </c>
      <c r="Z103" s="209">
        <v>11340189</v>
      </c>
      <c r="AA103" s="209">
        <v>15528013.77</v>
      </c>
      <c r="AB103" s="209">
        <v>10148477.109999999</v>
      </c>
      <c r="AC103" s="209">
        <v>6915971.6500000004</v>
      </c>
      <c r="AD103" s="209">
        <v>4405970.1399999997</v>
      </c>
      <c r="AE103" s="209">
        <v>3436652</v>
      </c>
      <c r="AF103" s="209">
        <v>3221851.18</v>
      </c>
      <c r="AG103" s="209">
        <v>2848495</v>
      </c>
      <c r="AH103" s="209">
        <v>2635578</v>
      </c>
      <c r="AI103" s="209">
        <v>3635574</v>
      </c>
      <c r="AJ103" s="99">
        <v>6787969</v>
      </c>
      <c r="AK103" s="301">
        <v>10429619</v>
      </c>
      <c r="AL103" s="301">
        <v>16741000</v>
      </c>
      <c r="AM103" s="301">
        <v>17779706</v>
      </c>
      <c r="AN103" s="301">
        <v>13448224</v>
      </c>
      <c r="AO103" s="301">
        <v>10152702</v>
      </c>
      <c r="AP103" s="301">
        <v>6220872</v>
      </c>
      <c r="AQ103" s="64">
        <v>4526949</v>
      </c>
      <c r="AR103" s="301">
        <v>4217419</v>
      </c>
      <c r="AS103" s="301">
        <v>3294631</v>
      </c>
      <c r="AT103" s="301">
        <v>4016441</v>
      </c>
      <c r="AU103" s="301">
        <v>622529</v>
      </c>
      <c r="AV103" s="319">
        <v>2781185</v>
      </c>
      <c r="AW103" s="35">
        <f t="shared" si="294"/>
        <v>-1809263.4499999993</v>
      </c>
      <c r="AX103" s="100">
        <f t="shared" si="294"/>
        <v>-4153950.6099999994</v>
      </c>
      <c r="AY103" s="100">
        <f t="shared" si="294"/>
        <v>-1773436.7999999998</v>
      </c>
      <c r="AZ103" s="100">
        <f t="shared" si="294"/>
        <v>231097.33999999985</v>
      </c>
      <c r="BA103" s="100">
        <f t="shared" si="294"/>
        <v>-230749.45000000019</v>
      </c>
      <c r="BB103" s="100">
        <f t="shared" si="294"/>
        <v>-462568.54000000004</v>
      </c>
      <c r="BC103" s="100">
        <f t="shared" si="294"/>
        <v>-302505.95000000019</v>
      </c>
      <c r="BD103" s="100">
        <f t="shared" si="294"/>
        <v>-656267.74000000022</v>
      </c>
      <c r="BE103" s="100">
        <f t="shared" si="294"/>
        <v>-255503.29000000004</v>
      </c>
      <c r="BF103" s="100">
        <f t="shared" si="294"/>
        <v>-862864.58999999985</v>
      </c>
      <c r="BG103" s="100">
        <f t="shared" si="295"/>
        <v>-3404135.4000000004</v>
      </c>
      <c r="BH103" s="100">
        <f t="shared" si="295"/>
        <v>905929.78999999911</v>
      </c>
      <c r="BI103" s="100">
        <f t="shared" si="295"/>
        <v>3942594.4499999993</v>
      </c>
      <c r="BJ103" s="100">
        <f t="shared" si="295"/>
        <v>2701430.7899999991</v>
      </c>
      <c r="BK103" s="100">
        <f t="shared" si="295"/>
        <v>-385514.05999999959</v>
      </c>
      <c r="BL103" s="252">
        <f t="shared" si="295"/>
        <v>-694370.19000000041</v>
      </c>
      <c r="BM103" s="252">
        <f t="shared" si="295"/>
        <v>-81195.819999999832</v>
      </c>
      <c r="BN103" s="252">
        <f t="shared" si="295"/>
        <v>624574.26000000024</v>
      </c>
      <c r="BO103" s="252">
        <f t="shared" si="295"/>
        <v>335460.70999999996</v>
      </c>
      <c r="BP103" s="252">
        <f t="shared" si="295"/>
        <v>195540</v>
      </c>
      <c r="BQ103" s="252">
        <f t="shared" si="296"/>
        <v>505628.93999999994</v>
      </c>
      <c r="BR103" s="265">
        <f t="shared" si="296"/>
        <v>640654.59999999963</v>
      </c>
      <c r="BS103" s="265">
        <f t="shared" si="296"/>
        <v>1643673</v>
      </c>
      <c r="BT103" s="265">
        <f t="shared" si="296"/>
        <v>5400811</v>
      </c>
      <c r="BU103" s="265">
        <f t="shared" si="296"/>
        <v>2251692.2300000004</v>
      </c>
      <c r="BV103" s="265">
        <f t="shared" si="296"/>
        <v>3299746.8900000006</v>
      </c>
      <c r="BW103" s="265">
        <f t="shared" si="296"/>
        <v>3236730.3499999996</v>
      </c>
      <c r="BX103" s="265">
        <f t="shared" si="296"/>
        <v>1814901.8600000003</v>
      </c>
      <c r="BY103" s="265">
        <f t="shared" si="296"/>
        <v>1090297</v>
      </c>
      <c r="BZ103" s="265">
        <f t="shared" si="296"/>
        <v>995567.81999999983</v>
      </c>
      <c r="CA103" s="265">
        <f t="shared" si="296"/>
        <v>446136</v>
      </c>
      <c r="CB103" s="265">
        <f t="shared" si="296"/>
        <v>1380863</v>
      </c>
      <c r="CC103" s="265">
        <f t="shared" si="296"/>
        <v>-3013045</v>
      </c>
      <c r="CD103" s="265">
        <f t="shared" si="296"/>
        <v>-4006784</v>
      </c>
      <c r="CE103" s="351"/>
      <c r="CF103" s="64">
        <f>IF(ISERROR(GETPIVOTDATA("VALUE",'CRS WK pvt'!$I$2,"DT_FILE",CF$8,"CD_CO",CF$6,"TRIM_CAT",TRIM(B103),"TRIM_LINE",A100))=TRUE,0,GETPIVOTDATA("VALUE",'CRS WK pvt'!$I$2,"DT_FILE",CF$8,"CD_CO",CF$6,"TRIM_CAT",TRIM(B103),"TRIM_LINE",A100))</f>
        <v>2781185</v>
      </c>
    </row>
    <row r="104" spans="1:84" s="38" customFormat="1" x14ac:dyDescent="0.3">
      <c r="A104" s="147"/>
      <c r="B104" s="39" t="s">
        <v>40</v>
      </c>
      <c r="C104" s="97">
        <v>14158656.67</v>
      </c>
      <c r="D104" s="98">
        <v>12488420.199999999</v>
      </c>
      <c r="E104" s="98">
        <v>9926474.7699999996</v>
      </c>
      <c r="F104" s="35">
        <v>5282538.0599999996</v>
      </c>
      <c r="G104" s="98">
        <v>4138957.01</v>
      </c>
      <c r="H104" s="98">
        <v>3254792.95</v>
      </c>
      <c r="I104" s="98">
        <v>3231719.21</v>
      </c>
      <c r="J104" s="98">
        <v>3444213.33</v>
      </c>
      <c r="K104" s="98">
        <v>3527802.57</v>
      </c>
      <c r="L104" s="99">
        <v>7178262.7300000004</v>
      </c>
      <c r="M104" s="98">
        <v>12926449.300000001</v>
      </c>
      <c r="N104" s="98">
        <v>10490174.09</v>
      </c>
      <c r="O104" s="98">
        <v>12575681.619999999</v>
      </c>
      <c r="P104" s="98">
        <v>7574983.0099999998</v>
      </c>
      <c r="Q104" s="98">
        <v>7920227.3499999996</v>
      </c>
      <c r="R104" s="98">
        <v>5457898.4199999999</v>
      </c>
      <c r="S104" s="98">
        <v>3656978.53</v>
      </c>
      <c r="T104" s="98">
        <v>2444560.7400000002</v>
      </c>
      <c r="U104" s="209">
        <v>2470294.84</v>
      </c>
      <c r="V104" s="209">
        <v>2483308</v>
      </c>
      <c r="W104" s="209">
        <v>3357675.66</v>
      </c>
      <c r="X104" s="99">
        <v>6458146.5</v>
      </c>
      <c r="Y104" s="209">
        <v>8831219</v>
      </c>
      <c r="Z104" s="209">
        <v>11312571</v>
      </c>
      <c r="AA104" s="209">
        <v>16474129.060000001</v>
      </c>
      <c r="AB104" s="209">
        <v>10502583.66</v>
      </c>
      <c r="AC104" s="209">
        <v>7549319.6799999997</v>
      </c>
      <c r="AD104" s="209">
        <v>4873520.8099999996</v>
      </c>
      <c r="AE104" s="209">
        <v>3763508</v>
      </c>
      <c r="AF104" s="209">
        <v>3337729.5</v>
      </c>
      <c r="AG104" s="209">
        <v>2927295</v>
      </c>
      <c r="AH104" s="209">
        <v>2619743</v>
      </c>
      <c r="AI104" s="209">
        <v>3713673</v>
      </c>
      <c r="AJ104" s="99">
        <v>6900643</v>
      </c>
      <c r="AK104" s="301">
        <v>10624362</v>
      </c>
      <c r="AL104" s="301">
        <v>17157556</v>
      </c>
      <c r="AM104" s="301">
        <v>18222980</v>
      </c>
      <c r="AN104" s="301">
        <v>13840601</v>
      </c>
      <c r="AO104" s="301">
        <v>10023198</v>
      </c>
      <c r="AP104" s="301">
        <v>7024349</v>
      </c>
      <c r="AQ104" s="64">
        <v>4927696</v>
      </c>
      <c r="AR104" s="301">
        <v>4371977</v>
      </c>
      <c r="AS104" s="301">
        <v>3400066</v>
      </c>
      <c r="AT104" s="301">
        <v>4355372</v>
      </c>
      <c r="AU104" s="301">
        <v>669782</v>
      </c>
      <c r="AV104" s="319">
        <v>2987443</v>
      </c>
      <c r="AW104" s="35">
        <f t="shared" si="294"/>
        <v>-1582975.0500000007</v>
      </c>
      <c r="AX104" s="100">
        <f t="shared" si="294"/>
        <v>-4913437.1899999995</v>
      </c>
      <c r="AY104" s="100">
        <f t="shared" si="294"/>
        <v>-2006247.42</v>
      </c>
      <c r="AZ104" s="100">
        <f t="shared" si="294"/>
        <v>175360.36000000034</v>
      </c>
      <c r="BA104" s="100">
        <f t="shared" si="294"/>
        <v>-481978.48</v>
      </c>
      <c r="BB104" s="100">
        <f t="shared" si="294"/>
        <v>-810232.21</v>
      </c>
      <c r="BC104" s="100">
        <f t="shared" si="294"/>
        <v>-761424.37000000011</v>
      </c>
      <c r="BD104" s="100">
        <f t="shared" si="294"/>
        <v>-960905.33000000007</v>
      </c>
      <c r="BE104" s="100">
        <f t="shared" si="294"/>
        <v>-170126.90999999968</v>
      </c>
      <c r="BF104" s="100">
        <f t="shared" si="294"/>
        <v>-720116.23000000045</v>
      </c>
      <c r="BG104" s="100">
        <f t="shared" si="295"/>
        <v>-4095230.3000000007</v>
      </c>
      <c r="BH104" s="100">
        <f t="shared" si="295"/>
        <v>822396.91000000015</v>
      </c>
      <c r="BI104" s="100">
        <f t="shared" si="295"/>
        <v>3898447.4400000013</v>
      </c>
      <c r="BJ104" s="100">
        <f t="shared" si="295"/>
        <v>2927600.6500000004</v>
      </c>
      <c r="BK104" s="100">
        <f t="shared" si="295"/>
        <v>-370907.66999999993</v>
      </c>
      <c r="BL104" s="252">
        <f t="shared" si="295"/>
        <v>-584377.61000000034</v>
      </c>
      <c r="BM104" s="252">
        <f t="shared" si="295"/>
        <v>106529.4700000002</v>
      </c>
      <c r="BN104" s="252">
        <f t="shared" si="295"/>
        <v>893168.75999999978</v>
      </c>
      <c r="BO104" s="252">
        <f t="shared" si="295"/>
        <v>457000.16000000015</v>
      </c>
      <c r="BP104" s="252">
        <f t="shared" si="295"/>
        <v>136435</v>
      </c>
      <c r="BQ104" s="252">
        <f t="shared" si="296"/>
        <v>355997.33999999985</v>
      </c>
      <c r="BR104" s="265">
        <f t="shared" si="296"/>
        <v>442496.5</v>
      </c>
      <c r="BS104" s="265">
        <f t="shared" si="296"/>
        <v>1793143</v>
      </c>
      <c r="BT104" s="265">
        <f t="shared" si="296"/>
        <v>5844985</v>
      </c>
      <c r="BU104" s="265">
        <f t="shared" si="296"/>
        <v>1748850.9399999995</v>
      </c>
      <c r="BV104" s="265">
        <f t="shared" si="296"/>
        <v>3338017.34</v>
      </c>
      <c r="BW104" s="265">
        <f t="shared" si="296"/>
        <v>2473878.3200000003</v>
      </c>
      <c r="BX104" s="265">
        <f t="shared" si="296"/>
        <v>2150828.1900000004</v>
      </c>
      <c r="BY104" s="265">
        <f t="shared" si="296"/>
        <v>1164188</v>
      </c>
      <c r="BZ104" s="265">
        <f t="shared" si="296"/>
        <v>1034247.5</v>
      </c>
      <c r="CA104" s="265">
        <f t="shared" si="296"/>
        <v>472771</v>
      </c>
      <c r="CB104" s="265">
        <f t="shared" si="296"/>
        <v>1735629</v>
      </c>
      <c r="CC104" s="265">
        <f t="shared" si="296"/>
        <v>-3043891</v>
      </c>
      <c r="CD104" s="265">
        <f t="shared" si="296"/>
        <v>-3913200</v>
      </c>
      <c r="CE104" s="351"/>
      <c r="CF104" s="64">
        <f>IF(ISERROR(GETPIVOTDATA("VALUE",'CRS WK pvt'!$I$2,"DT_FILE",CF$8,"CD_CO",CF$6,"TRIM_CAT",TRIM(B104),"TRIM_LINE",A100))=TRUE,0,GETPIVOTDATA("VALUE",'CRS WK pvt'!$I$2,"DT_FILE",CF$8,"CD_CO",CF$6,"TRIM_CAT",TRIM(B104),"TRIM_LINE",A100))</f>
        <v>2987443</v>
      </c>
    </row>
    <row r="105" spans="1:84" s="38" customFormat="1" x14ac:dyDescent="0.3">
      <c r="A105" s="147"/>
      <c r="B105" s="39" t="s">
        <v>41</v>
      </c>
      <c r="C105" s="97">
        <v>39521513</v>
      </c>
      <c r="D105" s="98">
        <v>42548758.5</v>
      </c>
      <c r="E105" s="98">
        <v>40827416.32</v>
      </c>
      <c r="F105" s="35">
        <v>19470930.890000001</v>
      </c>
      <c r="G105" s="98">
        <v>15354994.08</v>
      </c>
      <c r="H105" s="98">
        <v>11766140.560000001</v>
      </c>
      <c r="I105" s="98">
        <v>13780022.17</v>
      </c>
      <c r="J105" s="98">
        <v>13356349.02</v>
      </c>
      <c r="K105" s="98">
        <v>11466608.050000001</v>
      </c>
      <c r="L105" s="99">
        <v>22124979.52</v>
      </c>
      <c r="M105" s="98">
        <v>43373269.75</v>
      </c>
      <c r="N105" s="98">
        <v>31256679.75</v>
      </c>
      <c r="O105" s="98">
        <v>42841984.869999997</v>
      </c>
      <c r="P105" s="98">
        <v>29329761.100000001</v>
      </c>
      <c r="Q105" s="98">
        <v>27174942.690000001</v>
      </c>
      <c r="R105" s="98">
        <v>23492080.16</v>
      </c>
      <c r="S105" s="98">
        <v>13075482.15</v>
      </c>
      <c r="T105" s="98">
        <v>10080366.09</v>
      </c>
      <c r="U105" s="209">
        <v>9353732.0899999999</v>
      </c>
      <c r="V105" s="209">
        <v>9779089</v>
      </c>
      <c r="W105" s="209">
        <v>13042654.33</v>
      </c>
      <c r="X105" s="99">
        <v>20512692.969999999</v>
      </c>
      <c r="Y105" s="209">
        <v>29732564</v>
      </c>
      <c r="Z105" s="209">
        <v>36492960</v>
      </c>
      <c r="AA105" s="209">
        <v>51304579.939999998</v>
      </c>
      <c r="AB105" s="209">
        <v>36080386.18</v>
      </c>
      <c r="AC105" s="209">
        <v>31350231.890000001</v>
      </c>
      <c r="AD105" s="209">
        <v>18463730.350000001</v>
      </c>
      <c r="AE105" s="209">
        <v>13211558</v>
      </c>
      <c r="AF105" s="209">
        <v>13570171.300000001</v>
      </c>
      <c r="AG105" s="209">
        <v>9857806</v>
      </c>
      <c r="AH105" s="209">
        <v>9141833</v>
      </c>
      <c r="AI105" s="209">
        <v>12918632</v>
      </c>
      <c r="AJ105" s="99">
        <v>21316969</v>
      </c>
      <c r="AK105" s="301">
        <v>31295524</v>
      </c>
      <c r="AL105" s="301">
        <v>51087364</v>
      </c>
      <c r="AM105" s="301">
        <v>59929968</v>
      </c>
      <c r="AN105" s="301">
        <v>47018550</v>
      </c>
      <c r="AO105" s="301">
        <v>37389192</v>
      </c>
      <c r="AP105" s="301">
        <v>24993272</v>
      </c>
      <c r="AQ105" s="64">
        <v>16564937</v>
      </c>
      <c r="AR105" s="301">
        <v>16432536</v>
      </c>
      <c r="AS105" s="301">
        <v>11527989</v>
      </c>
      <c r="AT105" s="301">
        <v>16536215</v>
      </c>
      <c r="AU105" s="301">
        <v>2011180</v>
      </c>
      <c r="AV105" s="319">
        <v>9563808</v>
      </c>
      <c r="AW105" s="35">
        <f t="shared" si="294"/>
        <v>3320471.8699999973</v>
      </c>
      <c r="AX105" s="100">
        <f t="shared" si="294"/>
        <v>-13218997.399999999</v>
      </c>
      <c r="AY105" s="100">
        <f t="shared" si="294"/>
        <v>-13652473.629999999</v>
      </c>
      <c r="AZ105" s="100">
        <f t="shared" si="294"/>
        <v>4021149.2699999996</v>
      </c>
      <c r="BA105" s="100">
        <f t="shared" si="294"/>
        <v>-2279511.9299999997</v>
      </c>
      <c r="BB105" s="100">
        <f t="shared" si="294"/>
        <v>-1685774.4700000007</v>
      </c>
      <c r="BC105" s="100">
        <f t="shared" si="294"/>
        <v>-4426290.08</v>
      </c>
      <c r="BD105" s="100">
        <f t="shared" si="294"/>
        <v>-3577260.0199999996</v>
      </c>
      <c r="BE105" s="100">
        <f t="shared" si="294"/>
        <v>1576046.2799999993</v>
      </c>
      <c r="BF105" s="100">
        <f t="shared" si="294"/>
        <v>-1612286.5500000007</v>
      </c>
      <c r="BG105" s="100">
        <f t="shared" si="295"/>
        <v>-13640705.75</v>
      </c>
      <c r="BH105" s="100">
        <f t="shared" si="295"/>
        <v>5236280.25</v>
      </c>
      <c r="BI105" s="100">
        <f t="shared" si="295"/>
        <v>8462595.0700000003</v>
      </c>
      <c r="BJ105" s="100">
        <f t="shared" si="295"/>
        <v>6750625.0799999982</v>
      </c>
      <c r="BK105" s="100">
        <f t="shared" si="295"/>
        <v>4175289.1999999993</v>
      </c>
      <c r="BL105" s="252">
        <f t="shared" si="295"/>
        <v>-5028349.8099999987</v>
      </c>
      <c r="BM105" s="252">
        <f t="shared" si="295"/>
        <v>136075.84999999963</v>
      </c>
      <c r="BN105" s="252">
        <f t="shared" si="295"/>
        <v>3489805.2100000009</v>
      </c>
      <c r="BO105" s="252">
        <f t="shared" si="295"/>
        <v>504073.91000000015</v>
      </c>
      <c r="BP105" s="252">
        <f t="shared" si="295"/>
        <v>-637256</v>
      </c>
      <c r="BQ105" s="252">
        <f t="shared" si="296"/>
        <v>-124022.33000000007</v>
      </c>
      <c r="BR105" s="265">
        <f t="shared" si="296"/>
        <v>804276.03000000119</v>
      </c>
      <c r="BS105" s="265">
        <f t="shared" si="296"/>
        <v>1562960</v>
      </c>
      <c r="BT105" s="265">
        <f t="shared" si="296"/>
        <v>14594404</v>
      </c>
      <c r="BU105" s="265">
        <f t="shared" si="296"/>
        <v>8625388.0600000024</v>
      </c>
      <c r="BV105" s="265">
        <f t="shared" si="296"/>
        <v>10938163.82</v>
      </c>
      <c r="BW105" s="265">
        <f t="shared" si="296"/>
        <v>6038960.1099999994</v>
      </c>
      <c r="BX105" s="265">
        <f t="shared" si="296"/>
        <v>6529541.6499999985</v>
      </c>
      <c r="BY105" s="265">
        <f t="shared" si="296"/>
        <v>3353379</v>
      </c>
      <c r="BZ105" s="265">
        <f t="shared" si="296"/>
        <v>2862364.6999999993</v>
      </c>
      <c r="CA105" s="265">
        <f t="shared" si="296"/>
        <v>1670183</v>
      </c>
      <c r="CB105" s="265">
        <f t="shared" si="296"/>
        <v>7394382</v>
      </c>
      <c r="CC105" s="265">
        <f t="shared" si="296"/>
        <v>-10907452</v>
      </c>
      <c r="CD105" s="265">
        <f t="shared" si="296"/>
        <v>-11753161</v>
      </c>
      <c r="CE105" s="351"/>
      <c r="CF105" s="64">
        <f>IF(ISERROR(GETPIVOTDATA("VALUE",'CRS WK pvt'!$I$2,"DT_FILE",CF$8,"CD_CO",CF$6,"TRIM_CAT",TRIM(B105),"TRIM_LINE",A100))=TRUE,0,GETPIVOTDATA("VALUE",'CRS WK pvt'!$I$2,"DT_FILE",CF$8,"CD_CO",CF$6,"TRIM_CAT",TRIM(B105),"TRIM_LINE",A100))</f>
        <v>9563808</v>
      </c>
    </row>
    <row r="106" spans="1:84" s="131" customFormat="1" x14ac:dyDescent="0.3">
      <c r="A106" s="148"/>
      <c r="B106" s="39" t="s">
        <v>42</v>
      </c>
      <c r="C106" s="132">
        <f>SUM(C101:C105)</f>
        <v>174183513.78</v>
      </c>
      <c r="D106" s="133">
        <f t="shared" ref="D106:CF120" si="297">SUM(D101:D105)</f>
        <v>159039386.01999998</v>
      </c>
      <c r="E106" s="133">
        <f t="shared" si="297"/>
        <v>130565127.69999999</v>
      </c>
      <c r="F106" s="134">
        <f t="shared" si="297"/>
        <v>76846294.310000002</v>
      </c>
      <c r="G106" s="133">
        <f t="shared" si="297"/>
        <v>61608735.079999998</v>
      </c>
      <c r="H106" s="133">
        <f t="shared" si="297"/>
        <v>50922890.300000004</v>
      </c>
      <c r="I106" s="133">
        <f t="shared" si="297"/>
        <v>49972372.520000003</v>
      </c>
      <c r="J106" s="133">
        <f t="shared" si="297"/>
        <v>53039413.189999998</v>
      </c>
      <c r="K106" s="133">
        <f t="shared" si="297"/>
        <v>53997515.090000004</v>
      </c>
      <c r="L106" s="135">
        <f t="shared" si="297"/>
        <v>110838126.36999999</v>
      </c>
      <c r="M106" s="133">
        <f t="shared" si="297"/>
        <v>166653369.01999998</v>
      </c>
      <c r="N106" s="133">
        <f t="shared" si="297"/>
        <v>147100148.53</v>
      </c>
      <c r="O106" s="133">
        <f t="shared" si="297"/>
        <v>167031350.06999999</v>
      </c>
      <c r="P106" s="133">
        <f t="shared" si="297"/>
        <v>123272014.70000002</v>
      </c>
      <c r="Q106" s="133">
        <f t="shared" si="297"/>
        <v>113780177.83999999</v>
      </c>
      <c r="R106" s="133">
        <f t="shared" si="297"/>
        <v>80479925.100000009</v>
      </c>
      <c r="S106" s="133">
        <f t="shared" si="297"/>
        <v>54711975.32</v>
      </c>
      <c r="T106" s="133">
        <f t="shared" si="297"/>
        <v>45762776.400000006</v>
      </c>
      <c r="U106" s="133">
        <f t="shared" si="297"/>
        <v>43489213.689999998</v>
      </c>
      <c r="V106" s="133">
        <f t="shared" si="297"/>
        <v>44357349</v>
      </c>
      <c r="W106" s="133">
        <f t="shared" si="297"/>
        <v>55924095.760000005</v>
      </c>
      <c r="X106" s="135">
        <f t="shared" si="297"/>
        <v>103273232.75000001</v>
      </c>
      <c r="Y106" s="133">
        <f t="shared" si="297"/>
        <v>137030268</v>
      </c>
      <c r="Z106" s="133">
        <f t="shared" si="297"/>
        <v>164067891</v>
      </c>
      <c r="AA106" s="133">
        <f t="shared" si="297"/>
        <v>210368311.31999999</v>
      </c>
      <c r="AB106" s="133">
        <f t="shared" si="297"/>
        <v>144563079.37</v>
      </c>
      <c r="AC106" s="133">
        <f t="shared" si="297"/>
        <v>112512679.11999999</v>
      </c>
      <c r="AD106" s="133">
        <f t="shared" si="297"/>
        <v>76431221.710000008</v>
      </c>
      <c r="AE106" s="133">
        <f t="shared" si="297"/>
        <v>58057233</v>
      </c>
      <c r="AF106" s="133">
        <f t="shared" si="297"/>
        <v>55044352.659999996</v>
      </c>
      <c r="AG106" s="285">
        <v>46274764</v>
      </c>
      <c r="AH106" s="285">
        <v>45071724</v>
      </c>
      <c r="AI106" s="285">
        <v>61595307</v>
      </c>
      <c r="AJ106" s="135">
        <v>116751592</v>
      </c>
      <c r="AK106" s="302">
        <v>161107078</v>
      </c>
      <c r="AL106" s="302">
        <v>226634751</v>
      </c>
      <c r="AM106" s="302">
        <v>243498682</v>
      </c>
      <c r="AN106" s="302">
        <v>180267865</v>
      </c>
      <c r="AO106" s="302">
        <v>145793093</v>
      </c>
      <c r="AP106" s="302">
        <v>100585145</v>
      </c>
      <c r="AQ106" s="45">
        <v>71108067</v>
      </c>
      <c r="AR106" s="302">
        <v>70480262</v>
      </c>
      <c r="AS106" s="302">
        <v>56572338</v>
      </c>
      <c r="AT106" s="302">
        <v>67273578</v>
      </c>
      <c r="AU106" s="302">
        <v>9622125</v>
      </c>
      <c r="AV106" s="320">
        <v>41021944</v>
      </c>
      <c r="AW106" s="134">
        <f t="shared" si="227"/>
        <v>-7152163.7100000009</v>
      </c>
      <c r="AX106" s="136">
        <f t="shared" ref="AX106:AY106" si="298">SUM(AX101:AX105)</f>
        <v>-35767371.32</v>
      </c>
      <c r="AY106" s="136">
        <f t="shared" si="298"/>
        <v>-16784949.859999999</v>
      </c>
      <c r="AZ106" s="136">
        <f t="shared" ref="AZ106:BA106" si="299">SUM(AZ101:AZ105)</f>
        <v>3633630.79</v>
      </c>
      <c r="BA106" s="136">
        <f t="shared" si="299"/>
        <v>-6896759.7599999961</v>
      </c>
      <c r="BB106" s="136">
        <f t="shared" ref="BB106:BJ106" si="300">SUM(BB101:BB105)</f>
        <v>-5160113.8999999994</v>
      </c>
      <c r="BC106" s="136">
        <f t="shared" si="300"/>
        <v>-6483158.8299999991</v>
      </c>
      <c r="BD106" s="136">
        <f t="shared" si="300"/>
        <v>-8682064.1899999976</v>
      </c>
      <c r="BE106" s="136">
        <f t="shared" si="300"/>
        <v>1926580.6700000013</v>
      </c>
      <c r="BF106" s="136">
        <f t="shared" si="300"/>
        <v>-7564893.6199999917</v>
      </c>
      <c r="BG106" s="136">
        <f t="shared" si="300"/>
        <v>-29623101.019999996</v>
      </c>
      <c r="BH106" s="136">
        <f t="shared" si="300"/>
        <v>16967742.469999995</v>
      </c>
      <c r="BI106" s="136">
        <f t="shared" si="300"/>
        <v>43336961.250000007</v>
      </c>
      <c r="BJ106" s="136">
        <f t="shared" si="300"/>
        <v>21291064.670000006</v>
      </c>
      <c r="BK106" s="136">
        <f t="shared" ref="BK106:BL106" si="301">SUM(BK101:BK105)</f>
        <v>-1267498.7199999988</v>
      </c>
      <c r="BL106" s="253">
        <f t="shared" si="301"/>
        <v>-4048703.3900000006</v>
      </c>
      <c r="BM106" s="253">
        <f t="shared" ref="BM106:BN106" si="302">SUM(BM101:BM105)</f>
        <v>3345257.6799999988</v>
      </c>
      <c r="BN106" s="253">
        <f t="shared" si="302"/>
        <v>9281576.2599999998</v>
      </c>
      <c r="BO106" s="253">
        <f t="shared" ref="BO106:BP106" si="303">SUM(BO101:BO105)</f>
        <v>2785550.3100000005</v>
      </c>
      <c r="BP106" s="253">
        <f t="shared" si="303"/>
        <v>714375</v>
      </c>
      <c r="BQ106" s="253">
        <f t="shared" ref="BQ106:BS106" si="304">SUM(BQ101:BQ105)</f>
        <v>5671211.2400000021</v>
      </c>
      <c r="BR106" s="278">
        <f t="shared" si="304"/>
        <v>13478359.249999994</v>
      </c>
      <c r="BS106" s="278">
        <f t="shared" si="304"/>
        <v>24076810</v>
      </c>
      <c r="BT106" s="278">
        <f t="shared" ref="BT106" si="305">SUM(BT101:BT105)</f>
        <v>62566860</v>
      </c>
      <c r="BU106" s="278">
        <f t="shared" ref="BU106" si="306">SUM(BU101:BU105)</f>
        <v>33130370.68</v>
      </c>
      <c r="BV106" s="278">
        <f t="shared" ref="BV106" si="307">SUM(BV101:BV105)</f>
        <v>35704785.629999995</v>
      </c>
      <c r="BW106" s="278">
        <f t="shared" ref="BW106" si="308">SUM(BW101:BW105)</f>
        <v>33280413.880000003</v>
      </c>
      <c r="BX106" s="278">
        <f t="shared" ref="BX106" si="309">SUM(BX101:BX105)</f>
        <v>24153923.289999999</v>
      </c>
      <c r="BY106" s="278">
        <f t="shared" ref="BY106" si="310">SUM(BY101:BY105)</f>
        <v>13050834</v>
      </c>
      <c r="BZ106" s="278">
        <f t="shared" ref="BZ106" si="311">SUM(BZ101:BZ105)</f>
        <v>15435909.34</v>
      </c>
      <c r="CA106" s="278">
        <f t="shared" ref="CA106" si="312">SUM(CA101:CA105)</f>
        <v>10297574</v>
      </c>
      <c r="CB106" s="278">
        <f t="shared" ref="CB106:CD106" si="313">SUM(CB101:CB105)</f>
        <v>22201854</v>
      </c>
      <c r="CC106" s="278">
        <f t="shared" ref="CC106:CD106" si="314">SUM(CC101:CC105)</f>
        <v>-51973182</v>
      </c>
      <c r="CD106" s="278">
        <f t="shared" si="314"/>
        <v>-75729648</v>
      </c>
      <c r="CE106" s="352"/>
      <c r="CF106" s="45">
        <f t="shared" si="297"/>
        <v>41021944</v>
      </c>
    </row>
    <row r="107" spans="1:84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349"/>
      <c r="CF107" s="90"/>
    </row>
    <row r="108" spans="1:84" s="59" customFormat="1" x14ac:dyDescent="0.3">
      <c r="A108" s="147"/>
      <c r="B108" s="60" t="s">
        <v>37</v>
      </c>
      <c r="C108" s="102">
        <v>466171</v>
      </c>
      <c r="D108" s="103">
        <v>470358</v>
      </c>
      <c r="E108" s="103">
        <v>479130</v>
      </c>
      <c r="F108" s="34">
        <v>432720</v>
      </c>
      <c r="G108" s="103">
        <v>477543</v>
      </c>
      <c r="H108" s="103">
        <v>457620</v>
      </c>
      <c r="I108" s="103">
        <v>450435</v>
      </c>
      <c r="J108" s="103">
        <v>513550</v>
      </c>
      <c r="K108" s="103">
        <v>453570</v>
      </c>
      <c r="L108" s="104">
        <v>515781</v>
      </c>
      <c r="M108" s="103">
        <v>523756</v>
      </c>
      <c r="N108" s="103">
        <v>490289</v>
      </c>
      <c r="O108" s="103">
        <v>549757</v>
      </c>
      <c r="P108" s="103">
        <v>502822</v>
      </c>
      <c r="Q108" s="103">
        <v>526601</v>
      </c>
      <c r="R108" s="103">
        <v>516246</v>
      </c>
      <c r="S108" s="103">
        <v>504786</v>
      </c>
      <c r="T108" s="103">
        <v>495632</v>
      </c>
      <c r="U108" s="210">
        <v>497113</v>
      </c>
      <c r="V108" s="210">
        <v>490111</v>
      </c>
      <c r="W108" s="210">
        <v>483403</v>
      </c>
      <c r="X108" s="104">
        <v>531979</v>
      </c>
      <c r="Y108" s="210">
        <v>472742</v>
      </c>
      <c r="Z108" s="210">
        <v>493324</v>
      </c>
      <c r="AA108" s="210">
        <v>572258</v>
      </c>
      <c r="AB108" s="210">
        <v>501592</v>
      </c>
      <c r="AC108" s="210">
        <v>511022</v>
      </c>
      <c r="AD108" s="210">
        <v>523507</v>
      </c>
      <c r="AE108" s="210">
        <v>497670</v>
      </c>
      <c r="AF108" s="210">
        <v>505824</v>
      </c>
      <c r="AG108" s="210">
        <v>474856</v>
      </c>
      <c r="AH108" s="210">
        <v>488662</v>
      </c>
      <c r="AI108" s="210">
        <v>501240</v>
      </c>
      <c r="AJ108" s="104">
        <v>513834</v>
      </c>
      <c r="AK108" s="303">
        <v>513366</v>
      </c>
      <c r="AL108" s="303">
        <v>529320</v>
      </c>
      <c r="AM108" s="303">
        <v>573240</v>
      </c>
      <c r="AN108" s="303">
        <v>487068</v>
      </c>
      <c r="AO108" s="303">
        <v>504613</v>
      </c>
      <c r="AP108" s="303">
        <v>532034</v>
      </c>
      <c r="AQ108" s="64">
        <v>488972</v>
      </c>
      <c r="AR108" s="303">
        <v>522115</v>
      </c>
      <c r="AS108" s="303">
        <v>491652</v>
      </c>
      <c r="AT108" s="303">
        <v>495734</v>
      </c>
      <c r="AU108" s="303">
        <v>50300</v>
      </c>
      <c r="AV108" s="321">
        <v>108010</v>
      </c>
      <c r="AW108" s="34">
        <f t="shared" ref="AW108:BF112" si="315">O108-C108</f>
        <v>83586</v>
      </c>
      <c r="AX108" s="105">
        <f t="shared" si="315"/>
        <v>32464</v>
      </c>
      <c r="AY108" s="105">
        <f t="shared" si="315"/>
        <v>47471</v>
      </c>
      <c r="AZ108" s="105">
        <f t="shared" si="315"/>
        <v>83526</v>
      </c>
      <c r="BA108" s="105">
        <f t="shared" si="315"/>
        <v>27243</v>
      </c>
      <c r="BB108" s="105">
        <f t="shared" si="315"/>
        <v>38012</v>
      </c>
      <c r="BC108" s="105">
        <f t="shared" si="315"/>
        <v>46678</v>
      </c>
      <c r="BD108" s="105">
        <f t="shared" si="315"/>
        <v>-23439</v>
      </c>
      <c r="BE108" s="105">
        <f t="shared" si="315"/>
        <v>29833</v>
      </c>
      <c r="BF108" s="105">
        <f t="shared" si="315"/>
        <v>16198</v>
      </c>
      <c r="BG108" s="105">
        <f t="shared" ref="BG108:BP112" si="316">Y108-M108</f>
        <v>-51014</v>
      </c>
      <c r="BH108" s="105">
        <f t="shared" si="316"/>
        <v>3035</v>
      </c>
      <c r="BI108" s="105">
        <f t="shared" si="316"/>
        <v>22501</v>
      </c>
      <c r="BJ108" s="105">
        <f t="shared" si="316"/>
        <v>-1230</v>
      </c>
      <c r="BK108" s="105">
        <f t="shared" si="316"/>
        <v>-15579</v>
      </c>
      <c r="BL108" s="254">
        <f t="shared" si="316"/>
        <v>7261</v>
      </c>
      <c r="BM108" s="254">
        <f t="shared" si="316"/>
        <v>-7116</v>
      </c>
      <c r="BN108" s="254">
        <f t="shared" si="316"/>
        <v>10192</v>
      </c>
      <c r="BO108" s="254">
        <f t="shared" si="316"/>
        <v>-22257</v>
      </c>
      <c r="BP108" s="254">
        <f t="shared" si="316"/>
        <v>-1449</v>
      </c>
      <c r="BQ108" s="254">
        <f t="shared" ref="BQ108:CD112" si="317">AI108-W108</f>
        <v>17837</v>
      </c>
      <c r="BR108" s="279">
        <f t="shared" si="317"/>
        <v>-18145</v>
      </c>
      <c r="BS108" s="279">
        <f t="shared" si="317"/>
        <v>40624</v>
      </c>
      <c r="BT108" s="279">
        <f t="shared" si="317"/>
        <v>35996</v>
      </c>
      <c r="BU108" s="279">
        <f t="shared" si="317"/>
        <v>982</v>
      </c>
      <c r="BV108" s="279">
        <f t="shared" si="317"/>
        <v>-14524</v>
      </c>
      <c r="BW108" s="279">
        <f t="shared" si="317"/>
        <v>-6409</v>
      </c>
      <c r="BX108" s="279">
        <f t="shared" si="317"/>
        <v>8527</v>
      </c>
      <c r="BY108" s="279">
        <f t="shared" si="317"/>
        <v>-8698</v>
      </c>
      <c r="BZ108" s="279">
        <f t="shared" si="317"/>
        <v>16291</v>
      </c>
      <c r="CA108" s="279">
        <f t="shared" si="317"/>
        <v>16796</v>
      </c>
      <c r="CB108" s="279">
        <f t="shared" si="317"/>
        <v>7072</v>
      </c>
      <c r="CC108" s="279">
        <f t="shared" si="317"/>
        <v>-450940</v>
      </c>
      <c r="CD108" s="279">
        <f t="shared" si="317"/>
        <v>-405824</v>
      </c>
      <c r="CE108" s="349"/>
      <c r="CF108" s="64">
        <f>IF(ISERROR(GETPIVOTDATA("VALUE",'CRS WK pvt'!$I$2,"DT_FILE",CF$8,"CD_CO",CF$6,"TRIM_CAT",TRIM(B108),"TRIM_LINE",A107))=TRUE,0,GETPIVOTDATA("VALUE",'CRS WK pvt'!$I$2,"DT_FILE",CF$8,"CD_CO",CF$6,"TRIM_CAT",TRIM(B108),"TRIM_LINE",A107))</f>
        <v>108010</v>
      </c>
    </row>
    <row r="109" spans="1:84" s="59" customFormat="1" x14ac:dyDescent="0.3">
      <c r="A109" s="147"/>
      <c r="B109" s="60" t="s">
        <v>38</v>
      </c>
      <c r="C109" s="102">
        <v>33622</v>
      </c>
      <c r="D109" s="103">
        <v>35526</v>
      </c>
      <c r="E109" s="103">
        <v>32964</v>
      </c>
      <c r="F109" s="34">
        <v>36021</v>
      </c>
      <c r="G109" s="103">
        <v>27878</v>
      </c>
      <c r="H109" s="103">
        <v>26346</v>
      </c>
      <c r="I109" s="103">
        <v>26531</v>
      </c>
      <c r="J109" s="103">
        <v>29137</v>
      </c>
      <c r="K109" s="103">
        <v>25638</v>
      </c>
      <c r="L109" s="104">
        <v>27170</v>
      </c>
      <c r="M109" s="103">
        <v>34548</v>
      </c>
      <c r="N109" s="103">
        <v>36311</v>
      </c>
      <c r="O109" s="103">
        <v>34509</v>
      </c>
      <c r="P109" s="103">
        <v>32233</v>
      </c>
      <c r="Q109" s="103">
        <v>38779</v>
      </c>
      <c r="R109" s="103">
        <v>28750</v>
      </c>
      <c r="S109" s="103">
        <v>28584</v>
      </c>
      <c r="T109" s="103">
        <v>27750</v>
      </c>
      <c r="U109" s="210">
        <v>28631</v>
      </c>
      <c r="V109" s="210">
        <v>27908</v>
      </c>
      <c r="W109" s="210">
        <v>27950</v>
      </c>
      <c r="X109" s="104">
        <v>30814</v>
      </c>
      <c r="Y109" s="210">
        <v>34212</v>
      </c>
      <c r="Z109" s="210">
        <v>37490</v>
      </c>
      <c r="AA109" s="210">
        <v>47434</v>
      </c>
      <c r="AB109" s="210">
        <v>34947</v>
      </c>
      <c r="AC109" s="210">
        <v>43611</v>
      </c>
      <c r="AD109" s="210">
        <v>38184</v>
      </c>
      <c r="AE109" s="210">
        <v>32833</v>
      </c>
      <c r="AF109" s="210">
        <v>34237</v>
      </c>
      <c r="AG109" s="210">
        <v>32067</v>
      </c>
      <c r="AH109" s="210">
        <v>32189</v>
      </c>
      <c r="AI109" s="210">
        <v>37725</v>
      </c>
      <c r="AJ109" s="104">
        <v>40869</v>
      </c>
      <c r="AK109" s="303">
        <v>38819</v>
      </c>
      <c r="AL109" s="303">
        <v>40774</v>
      </c>
      <c r="AM109" s="303">
        <v>48838</v>
      </c>
      <c r="AN109" s="303">
        <v>39236</v>
      </c>
      <c r="AO109" s="303">
        <v>47609</v>
      </c>
      <c r="AP109" s="303">
        <v>39848</v>
      </c>
      <c r="AQ109" s="64">
        <v>32912</v>
      </c>
      <c r="AR109" s="303">
        <v>36804</v>
      </c>
      <c r="AS109" s="303">
        <v>33514</v>
      </c>
      <c r="AT109" s="303">
        <v>34616</v>
      </c>
      <c r="AU109" s="303">
        <v>3026</v>
      </c>
      <c r="AV109" s="321">
        <v>8345</v>
      </c>
      <c r="AW109" s="34">
        <f t="shared" si="315"/>
        <v>887</v>
      </c>
      <c r="AX109" s="105">
        <f t="shared" si="315"/>
        <v>-3293</v>
      </c>
      <c r="AY109" s="105">
        <f t="shared" si="315"/>
        <v>5815</v>
      </c>
      <c r="AZ109" s="105">
        <f t="shared" si="315"/>
        <v>-7271</v>
      </c>
      <c r="BA109" s="105">
        <f t="shared" si="315"/>
        <v>706</v>
      </c>
      <c r="BB109" s="105">
        <f t="shared" si="315"/>
        <v>1404</v>
      </c>
      <c r="BC109" s="105">
        <f t="shared" si="315"/>
        <v>2100</v>
      </c>
      <c r="BD109" s="105">
        <f t="shared" si="315"/>
        <v>-1229</v>
      </c>
      <c r="BE109" s="105">
        <f t="shared" si="315"/>
        <v>2312</v>
      </c>
      <c r="BF109" s="105">
        <f t="shared" si="315"/>
        <v>3644</v>
      </c>
      <c r="BG109" s="105">
        <f t="shared" si="316"/>
        <v>-336</v>
      </c>
      <c r="BH109" s="105">
        <f t="shared" si="316"/>
        <v>1179</v>
      </c>
      <c r="BI109" s="105">
        <f t="shared" si="316"/>
        <v>12925</v>
      </c>
      <c r="BJ109" s="105">
        <f t="shared" si="316"/>
        <v>2714</v>
      </c>
      <c r="BK109" s="105">
        <f t="shared" si="316"/>
        <v>4832</v>
      </c>
      <c r="BL109" s="254">
        <f t="shared" si="316"/>
        <v>9434</v>
      </c>
      <c r="BM109" s="254">
        <f t="shared" si="316"/>
        <v>4249</v>
      </c>
      <c r="BN109" s="254">
        <f t="shared" si="316"/>
        <v>6487</v>
      </c>
      <c r="BO109" s="254">
        <f t="shared" si="316"/>
        <v>3436</v>
      </c>
      <c r="BP109" s="254">
        <f t="shared" si="316"/>
        <v>4281</v>
      </c>
      <c r="BQ109" s="254">
        <f t="shared" si="317"/>
        <v>9775</v>
      </c>
      <c r="BR109" s="279">
        <f t="shared" si="317"/>
        <v>10055</v>
      </c>
      <c r="BS109" s="279">
        <f t="shared" si="317"/>
        <v>4607</v>
      </c>
      <c r="BT109" s="279">
        <f t="shared" si="317"/>
        <v>3284</v>
      </c>
      <c r="BU109" s="279">
        <f t="shared" si="317"/>
        <v>1404</v>
      </c>
      <c r="BV109" s="279">
        <f t="shared" si="317"/>
        <v>4289</v>
      </c>
      <c r="BW109" s="279">
        <f t="shared" si="317"/>
        <v>3998</v>
      </c>
      <c r="BX109" s="279">
        <f t="shared" si="317"/>
        <v>1664</v>
      </c>
      <c r="BY109" s="279">
        <f t="shared" si="317"/>
        <v>79</v>
      </c>
      <c r="BZ109" s="279">
        <f t="shared" si="317"/>
        <v>2567</v>
      </c>
      <c r="CA109" s="279">
        <f t="shared" si="317"/>
        <v>1447</v>
      </c>
      <c r="CB109" s="279">
        <f t="shared" si="317"/>
        <v>2427</v>
      </c>
      <c r="CC109" s="279">
        <f t="shared" si="317"/>
        <v>-34699</v>
      </c>
      <c r="CD109" s="279">
        <f t="shared" si="317"/>
        <v>-32524</v>
      </c>
      <c r="CE109" s="349"/>
      <c r="CF109" s="64">
        <f>IF(ISERROR(GETPIVOTDATA("VALUE",'CRS WK pvt'!$I$2,"DT_FILE",CF$8,"CD_CO",CF$6,"TRIM_CAT",TRIM(B109),"TRIM_LINE",A107))=TRUE,0,GETPIVOTDATA("VALUE",'CRS WK pvt'!$I$2,"DT_FILE",CF$8,"CD_CO",CF$6,"TRIM_CAT",TRIM(B109),"TRIM_LINE",A107))</f>
        <v>8345</v>
      </c>
    </row>
    <row r="110" spans="1:84" s="59" customFormat="1" x14ac:dyDescent="0.3">
      <c r="A110" s="147"/>
      <c r="B110" s="60" t="s">
        <v>39</v>
      </c>
      <c r="C110" s="102">
        <v>30580</v>
      </c>
      <c r="D110" s="103">
        <v>30985</v>
      </c>
      <c r="E110" s="103">
        <v>33683</v>
      </c>
      <c r="F110" s="34">
        <v>28089</v>
      </c>
      <c r="G110" s="103">
        <v>30805</v>
      </c>
      <c r="H110" s="103">
        <v>29960</v>
      </c>
      <c r="I110" s="103">
        <v>28147</v>
      </c>
      <c r="J110" s="103">
        <v>32079</v>
      </c>
      <c r="K110" s="103">
        <v>27615</v>
      </c>
      <c r="L110" s="104">
        <v>30835</v>
      </c>
      <c r="M110" s="103">
        <v>35511</v>
      </c>
      <c r="N110" s="103">
        <v>29054</v>
      </c>
      <c r="O110" s="103">
        <v>34029</v>
      </c>
      <c r="P110" s="103">
        <v>27191</v>
      </c>
      <c r="Q110" s="103">
        <v>30862</v>
      </c>
      <c r="R110" s="103">
        <v>32031</v>
      </c>
      <c r="S110" s="103">
        <v>32763</v>
      </c>
      <c r="T110" s="103">
        <v>30043</v>
      </c>
      <c r="U110" s="210">
        <v>31359</v>
      </c>
      <c r="V110" s="210">
        <v>29516</v>
      </c>
      <c r="W110" s="210">
        <v>29558</v>
      </c>
      <c r="X110" s="104">
        <v>32223</v>
      </c>
      <c r="Y110" s="210">
        <v>28555</v>
      </c>
      <c r="Z110" s="210">
        <v>30451</v>
      </c>
      <c r="AA110" s="210">
        <v>38870</v>
      </c>
      <c r="AB110" s="210">
        <v>31296</v>
      </c>
      <c r="AC110" s="210">
        <v>31949</v>
      </c>
      <c r="AD110" s="210">
        <v>31165</v>
      </c>
      <c r="AE110" s="210">
        <v>31106</v>
      </c>
      <c r="AF110" s="210">
        <v>32223</v>
      </c>
      <c r="AG110" s="210">
        <v>29724</v>
      </c>
      <c r="AH110" s="210">
        <v>26814</v>
      </c>
      <c r="AI110" s="210">
        <v>31851</v>
      </c>
      <c r="AJ110" s="104">
        <v>30488</v>
      </c>
      <c r="AK110" s="303">
        <v>30013</v>
      </c>
      <c r="AL110" s="303">
        <v>35188</v>
      </c>
      <c r="AM110" s="303">
        <v>35941</v>
      </c>
      <c r="AN110" s="303">
        <v>31491</v>
      </c>
      <c r="AO110" s="303">
        <v>30764</v>
      </c>
      <c r="AP110" s="303">
        <v>31189</v>
      </c>
      <c r="AQ110" s="64">
        <v>30638</v>
      </c>
      <c r="AR110" s="303">
        <v>31528</v>
      </c>
      <c r="AS110" s="303">
        <v>28607</v>
      </c>
      <c r="AT110" s="303">
        <v>31079</v>
      </c>
      <c r="AU110" s="303">
        <v>3089</v>
      </c>
      <c r="AV110" s="321">
        <v>6948</v>
      </c>
      <c r="AW110" s="34">
        <f t="shared" si="315"/>
        <v>3449</v>
      </c>
      <c r="AX110" s="105">
        <f t="shared" si="315"/>
        <v>-3794</v>
      </c>
      <c r="AY110" s="105">
        <f t="shared" si="315"/>
        <v>-2821</v>
      </c>
      <c r="AZ110" s="105">
        <f t="shared" si="315"/>
        <v>3942</v>
      </c>
      <c r="BA110" s="105">
        <f t="shared" si="315"/>
        <v>1958</v>
      </c>
      <c r="BB110" s="105">
        <f t="shared" si="315"/>
        <v>83</v>
      </c>
      <c r="BC110" s="105">
        <f t="shared" si="315"/>
        <v>3212</v>
      </c>
      <c r="BD110" s="105">
        <f t="shared" si="315"/>
        <v>-2563</v>
      </c>
      <c r="BE110" s="105">
        <f t="shared" si="315"/>
        <v>1943</v>
      </c>
      <c r="BF110" s="105">
        <f t="shared" si="315"/>
        <v>1388</v>
      </c>
      <c r="BG110" s="105">
        <f t="shared" si="316"/>
        <v>-6956</v>
      </c>
      <c r="BH110" s="105">
        <f t="shared" si="316"/>
        <v>1397</v>
      </c>
      <c r="BI110" s="105">
        <f t="shared" si="316"/>
        <v>4841</v>
      </c>
      <c r="BJ110" s="105">
        <f t="shared" si="316"/>
        <v>4105</v>
      </c>
      <c r="BK110" s="105">
        <f t="shared" si="316"/>
        <v>1087</v>
      </c>
      <c r="BL110" s="254">
        <f t="shared" si="316"/>
        <v>-866</v>
      </c>
      <c r="BM110" s="254">
        <f t="shared" si="316"/>
        <v>-1657</v>
      </c>
      <c r="BN110" s="254">
        <f t="shared" si="316"/>
        <v>2180</v>
      </c>
      <c r="BO110" s="254">
        <f t="shared" si="316"/>
        <v>-1635</v>
      </c>
      <c r="BP110" s="254">
        <f t="shared" si="316"/>
        <v>-2702</v>
      </c>
      <c r="BQ110" s="254">
        <f t="shared" si="317"/>
        <v>2293</v>
      </c>
      <c r="BR110" s="279">
        <f t="shared" si="317"/>
        <v>-1735</v>
      </c>
      <c r="BS110" s="279">
        <f t="shared" si="317"/>
        <v>1458</v>
      </c>
      <c r="BT110" s="279">
        <f t="shared" si="317"/>
        <v>4737</v>
      </c>
      <c r="BU110" s="279">
        <f t="shared" si="317"/>
        <v>-2929</v>
      </c>
      <c r="BV110" s="279">
        <f t="shared" si="317"/>
        <v>195</v>
      </c>
      <c r="BW110" s="279">
        <f t="shared" si="317"/>
        <v>-1185</v>
      </c>
      <c r="BX110" s="279">
        <f t="shared" si="317"/>
        <v>24</v>
      </c>
      <c r="BY110" s="279">
        <f t="shared" si="317"/>
        <v>-468</v>
      </c>
      <c r="BZ110" s="279">
        <f t="shared" si="317"/>
        <v>-695</v>
      </c>
      <c r="CA110" s="279">
        <f t="shared" si="317"/>
        <v>-1117</v>
      </c>
      <c r="CB110" s="279">
        <f t="shared" si="317"/>
        <v>4265</v>
      </c>
      <c r="CC110" s="279">
        <f t="shared" si="317"/>
        <v>-28762</v>
      </c>
      <c r="CD110" s="279">
        <f t="shared" si="317"/>
        <v>-23540</v>
      </c>
      <c r="CE110" s="349"/>
      <c r="CF110" s="64">
        <f>IF(ISERROR(GETPIVOTDATA("VALUE",'CRS WK pvt'!$I$2,"DT_FILE",CF$8,"CD_CO",CF$6,"TRIM_CAT",TRIM(B110),"TRIM_LINE",A107))=TRUE,0,GETPIVOTDATA("VALUE",'CRS WK pvt'!$I$2,"DT_FILE",CF$8,"CD_CO",CF$6,"TRIM_CAT",TRIM(B110),"TRIM_LINE",A107))</f>
        <v>6948</v>
      </c>
    </row>
    <row r="111" spans="1:84" s="59" customFormat="1" x14ac:dyDescent="0.3">
      <c r="A111" s="147"/>
      <c r="B111" s="60" t="s">
        <v>40</v>
      </c>
      <c r="C111" s="102">
        <v>11629</v>
      </c>
      <c r="D111" s="103">
        <v>11999</v>
      </c>
      <c r="E111" s="103">
        <v>13184</v>
      </c>
      <c r="F111" s="34">
        <v>10599</v>
      </c>
      <c r="G111" s="103">
        <v>11858</v>
      </c>
      <c r="H111" s="103">
        <v>11553</v>
      </c>
      <c r="I111" s="103">
        <v>10801</v>
      </c>
      <c r="J111" s="103">
        <v>12467</v>
      </c>
      <c r="K111" s="103">
        <v>10081</v>
      </c>
      <c r="L111" s="104">
        <v>11257</v>
      </c>
      <c r="M111" s="103">
        <v>13795</v>
      </c>
      <c r="N111" s="103">
        <v>10690</v>
      </c>
      <c r="O111" s="103">
        <v>12948</v>
      </c>
      <c r="P111" s="103">
        <v>9698</v>
      </c>
      <c r="Q111" s="103">
        <v>11465</v>
      </c>
      <c r="R111" s="103">
        <v>11907</v>
      </c>
      <c r="S111" s="103">
        <v>12407</v>
      </c>
      <c r="T111" s="103">
        <v>11054</v>
      </c>
      <c r="U111" s="210">
        <v>11773</v>
      </c>
      <c r="V111" s="210">
        <v>10849</v>
      </c>
      <c r="W111" s="210">
        <v>10954</v>
      </c>
      <c r="X111" s="104">
        <v>11606</v>
      </c>
      <c r="Y111" s="210">
        <v>10436</v>
      </c>
      <c r="Z111" s="210">
        <v>10960</v>
      </c>
      <c r="AA111" s="210">
        <v>14774</v>
      </c>
      <c r="AB111" s="210">
        <v>11649</v>
      </c>
      <c r="AC111" s="210">
        <v>11851</v>
      </c>
      <c r="AD111" s="210">
        <v>11718</v>
      </c>
      <c r="AE111" s="210">
        <v>11525</v>
      </c>
      <c r="AF111" s="210">
        <v>12174</v>
      </c>
      <c r="AG111" s="210">
        <v>11258</v>
      </c>
      <c r="AH111" s="210">
        <v>9493</v>
      </c>
      <c r="AI111" s="210">
        <v>11903</v>
      </c>
      <c r="AJ111" s="104">
        <v>11071</v>
      </c>
      <c r="AK111" s="303">
        <v>11031</v>
      </c>
      <c r="AL111" s="303">
        <v>13497</v>
      </c>
      <c r="AM111" s="303">
        <v>13564</v>
      </c>
      <c r="AN111" s="303">
        <v>11981</v>
      </c>
      <c r="AO111" s="303">
        <v>11163</v>
      </c>
      <c r="AP111" s="303">
        <v>11839</v>
      </c>
      <c r="AQ111" s="64">
        <v>11605</v>
      </c>
      <c r="AR111" s="303">
        <v>11986</v>
      </c>
      <c r="AS111" s="303">
        <v>10744</v>
      </c>
      <c r="AT111" s="303">
        <v>11746</v>
      </c>
      <c r="AU111" s="303">
        <v>1163</v>
      </c>
      <c r="AV111" s="321">
        <v>2695</v>
      </c>
      <c r="AW111" s="34">
        <f t="shared" si="315"/>
        <v>1319</v>
      </c>
      <c r="AX111" s="105">
        <f t="shared" si="315"/>
        <v>-2301</v>
      </c>
      <c r="AY111" s="105">
        <f t="shared" si="315"/>
        <v>-1719</v>
      </c>
      <c r="AZ111" s="105">
        <f t="shared" si="315"/>
        <v>1308</v>
      </c>
      <c r="BA111" s="105">
        <f t="shared" si="315"/>
        <v>549</v>
      </c>
      <c r="BB111" s="105">
        <f t="shared" si="315"/>
        <v>-499</v>
      </c>
      <c r="BC111" s="105">
        <f t="shared" si="315"/>
        <v>972</v>
      </c>
      <c r="BD111" s="105">
        <f t="shared" si="315"/>
        <v>-1618</v>
      </c>
      <c r="BE111" s="105">
        <f t="shared" si="315"/>
        <v>873</v>
      </c>
      <c r="BF111" s="105">
        <f t="shared" si="315"/>
        <v>349</v>
      </c>
      <c r="BG111" s="105">
        <f t="shared" si="316"/>
        <v>-3359</v>
      </c>
      <c r="BH111" s="105">
        <f t="shared" si="316"/>
        <v>270</v>
      </c>
      <c r="BI111" s="105">
        <f t="shared" si="316"/>
        <v>1826</v>
      </c>
      <c r="BJ111" s="105">
        <f t="shared" si="316"/>
        <v>1951</v>
      </c>
      <c r="BK111" s="105">
        <f t="shared" si="316"/>
        <v>386</v>
      </c>
      <c r="BL111" s="254">
        <f t="shared" si="316"/>
        <v>-189</v>
      </c>
      <c r="BM111" s="254">
        <f t="shared" si="316"/>
        <v>-882</v>
      </c>
      <c r="BN111" s="254">
        <f t="shared" si="316"/>
        <v>1120</v>
      </c>
      <c r="BO111" s="254">
        <f t="shared" si="316"/>
        <v>-515</v>
      </c>
      <c r="BP111" s="254">
        <f t="shared" si="316"/>
        <v>-1356</v>
      </c>
      <c r="BQ111" s="254">
        <f t="shared" si="317"/>
        <v>949</v>
      </c>
      <c r="BR111" s="279">
        <f t="shared" si="317"/>
        <v>-535</v>
      </c>
      <c r="BS111" s="279">
        <f t="shared" si="317"/>
        <v>595</v>
      </c>
      <c r="BT111" s="279">
        <f t="shared" si="317"/>
        <v>2537</v>
      </c>
      <c r="BU111" s="279">
        <f t="shared" si="317"/>
        <v>-1210</v>
      </c>
      <c r="BV111" s="279">
        <f t="shared" si="317"/>
        <v>332</v>
      </c>
      <c r="BW111" s="279">
        <f t="shared" si="317"/>
        <v>-688</v>
      </c>
      <c r="BX111" s="279">
        <f t="shared" si="317"/>
        <v>121</v>
      </c>
      <c r="BY111" s="279">
        <f t="shared" si="317"/>
        <v>80</v>
      </c>
      <c r="BZ111" s="279">
        <f t="shared" si="317"/>
        <v>-188</v>
      </c>
      <c r="CA111" s="279">
        <f t="shared" si="317"/>
        <v>-514</v>
      </c>
      <c r="CB111" s="279">
        <f t="shared" si="317"/>
        <v>2253</v>
      </c>
      <c r="CC111" s="279">
        <f t="shared" si="317"/>
        <v>-10740</v>
      </c>
      <c r="CD111" s="279">
        <f t="shared" si="317"/>
        <v>-8376</v>
      </c>
      <c r="CE111" s="349"/>
      <c r="CF111" s="64">
        <f>IF(ISERROR(GETPIVOTDATA("VALUE",'CRS WK pvt'!$I$2,"DT_FILE",CF$8,"CD_CO",CF$6,"TRIM_CAT",TRIM(B111),"TRIM_LINE",A107))=TRUE,0,GETPIVOTDATA("VALUE",'CRS WK pvt'!$I$2,"DT_FILE",CF$8,"CD_CO",CF$6,"TRIM_CAT",TRIM(B111),"TRIM_LINE",A107))</f>
        <v>2695</v>
      </c>
    </row>
    <row r="112" spans="1:84" s="59" customFormat="1" x14ac:dyDescent="0.3">
      <c r="A112" s="147"/>
      <c r="B112" s="60" t="s">
        <v>41</v>
      </c>
      <c r="C112" s="102">
        <v>8474</v>
      </c>
      <c r="D112" s="103">
        <v>9539</v>
      </c>
      <c r="E112" s="103">
        <v>10163</v>
      </c>
      <c r="F112" s="34">
        <v>8031</v>
      </c>
      <c r="G112" s="103">
        <v>8986</v>
      </c>
      <c r="H112" s="103">
        <v>8713</v>
      </c>
      <c r="I112" s="103">
        <v>8791</v>
      </c>
      <c r="J112" s="103">
        <v>9659</v>
      </c>
      <c r="K112" s="103">
        <v>7600</v>
      </c>
      <c r="L112" s="104">
        <v>8401</v>
      </c>
      <c r="M112" s="103">
        <v>10688</v>
      </c>
      <c r="N112" s="103">
        <v>7844</v>
      </c>
      <c r="O112" s="103">
        <v>10044</v>
      </c>
      <c r="P112" s="103">
        <v>7118</v>
      </c>
      <c r="Q112" s="103">
        <v>8254</v>
      </c>
      <c r="R112" s="103">
        <v>9314</v>
      </c>
      <c r="S112" s="103">
        <v>9641</v>
      </c>
      <c r="T112" s="103">
        <v>8125</v>
      </c>
      <c r="U112" s="210">
        <v>9024</v>
      </c>
      <c r="V112" s="210">
        <v>8316</v>
      </c>
      <c r="W112" s="210">
        <v>8482</v>
      </c>
      <c r="X112" s="104">
        <v>8684</v>
      </c>
      <c r="Y112" s="210">
        <v>8101</v>
      </c>
      <c r="Z112" s="210">
        <v>8539</v>
      </c>
      <c r="AA112" s="210">
        <v>11568</v>
      </c>
      <c r="AB112" s="210">
        <v>9058</v>
      </c>
      <c r="AC112" s="210">
        <v>9128</v>
      </c>
      <c r="AD112" s="210">
        <v>9003</v>
      </c>
      <c r="AE112" s="210">
        <v>8814</v>
      </c>
      <c r="AF112" s="210">
        <v>9539</v>
      </c>
      <c r="AG112" s="210">
        <v>8815</v>
      </c>
      <c r="AH112" s="210">
        <v>6791</v>
      </c>
      <c r="AI112" s="210">
        <v>9054</v>
      </c>
      <c r="AJ112" s="104">
        <v>8394</v>
      </c>
      <c r="AK112" s="303">
        <v>8274</v>
      </c>
      <c r="AL112" s="303">
        <v>10468</v>
      </c>
      <c r="AM112" s="303">
        <v>10923</v>
      </c>
      <c r="AN112" s="303">
        <v>9684</v>
      </c>
      <c r="AO112" s="303">
        <v>8497</v>
      </c>
      <c r="AP112" s="303">
        <v>9030</v>
      </c>
      <c r="AQ112" s="64">
        <v>8938</v>
      </c>
      <c r="AR112" s="303">
        <v>9149</v>
      </c>
      <c r="AS112" s="303">
        <v>8212</v>
      </c>
      <c r="AT112" s="303">
        <v>9162</v>
      </c>
      <c r="AU112" s="303">
        <v>917</v>
      </c>
      <c r="AV112" s="321">
        <v>2216</v>
      </c>
      <c r="AW112" s="34">
        <f t="shared" si="315"/>
        <v>1570</v>
      </c>
      <c r="AX112" s="105">
        <f t="shared" si="315"/>
        <v>-2421</v>
      </c>
      <c r="AY112" s="105">
        <f t="shared" si="315"/>
        <v>-1909</v>
      </c>
      <c r="AZ112" s="105">
        <f t="shared" si="315"/>
        <v>1283</v>
      </c>
      <c r="BA112" s="105">
        <f t="shared" si="315"/>
        <v>655</v>
      </c>
      <c r="BB112" s="105">
        <f t="shared" si="315"/>
        <v>-588</v>
      </c>
      <c r="BC112" s="105">
        <f t="shared" si="315"/>
        <v>233</v>
      </c>
      <c r="BD112" s="105">
        <f t="shared" si="315"/>
        <v>-1343</v>
      </c>
      <c r="BE112" s="105">
        <f t="shared" si="315"/>
        <v>882</v>
      </c>
      <c r="BF112" s="105">
        <f t="shared" si="315"/>
        <v>283</v>
      </c>
      <c r="BG112" s="105">
        <f t="shared" si="316"/>
        <v>-2587</v>
      </c>
      <c r="BH112" s="105">
        <f t="shared" si="316"/>
        <v>695</v>
      </c>
      <c r="BI112" s="105">
        <f t="shared" si="316"/>
        <v>1524</v>
      </c>
      <c r="BJ112" s="105">
        <f t="shared" si="316"/>
        <v>1940</v>
      </c>
      <c r="BK112" s="105">
        <f t="shared" si="316"/>
        <v>874</v>
      </c>
      <c r="BL112" s="254">
        <f t="shared" si="316"/>
        <v>-311</v>
      </c>
      <c r="BM112" s="254">
        <f t="shared" si="316"/>
        <v>-827</v>
      </c>
      <c r="BN112" s="254">
        <f t="shared" si="316"/>
        <v>1414</v>
      </c>
      <c r="BO112" s="254">
        <f t="shared" si="316"/>
        <v>-209</v>
      </c>
      <c r="BP112" s="254">
        <f t="shared" si="316"/>
        <v>-1525</v>
      </c>
      <c r="BQ112" s="254">
        <f t="shared" si="317"/>
        <v>572</v>
      </c>
      <c r="BR112" s="279">
        <f t="shared" si="317"/>
        <v>-290</v>
      </c>
      <c r="BS112" s="279">
        <f t="shared" si="317"/>
        <v>173</v>
      </c>
      <c r="BT112" s="279">
        <f t="shared" si="317"/>
        <v>1929</v>
      </c>
      <c r="BU112" s="279">
        <f t="shared" si="317"/>
        <v>-645</v>
      </c>
      <c r="BV112" s="279">
        <f t="shared" si="317"/>
        <v>626</v>
      </c>
      <c r="BW112" s="279">
        <f t="shared" si="317"/>
        <v>-631</v>
      </c>
      <c r="BX112" s="279">
        <f t="shared" si="317"/>
        <v>27</v>
      </c>
      <c r="BY112" s="279">
        <f t="shared" si="317"/>
        <v>124</v>
      </c>
      <c r="BZ112" s="279">
        <f t="shared" si="317"/>
        <v>-390</v>
      </c>
      <c r="CA112" s="279">
        <f t="shared" si="317"/>
        <v>-603</v>
      </c>
      <c r="CB112" s="279">
        <f t="shared" si="317"/>
        <v>2371</v>
      </c>
      <c r="CC112" s="279">
        <f t="shared" si="317"/>
        <v>-8137</v>
      </c>
      <c r="CD112" s="279">
        <f t="shared" si="317"/>
        <v>-6178</v>
      </c>
      <c r="CE112" s="349"/>
      <c r="CF112" s="64">
        <f>IF(ISERROR(GETPIVOTDATA("VALUE",'CRS WK pvt'!$I$2,"DT_FILE",CF$8,"CD_CO",CF$6,"TRIM_CAT",TRIM(B112),"TRIM_LINE",A107))=TRUE,0,GETPIVOTDATA("VALUE",'CRS WK pvt'!$I$2,"DT_FILE",CF$8,"CD_CO",CF$6,"TRIM_CAT",TRIM(B112),"TRIM_LINE",A107))</f>
        <v>2216</v>
      </c>
    </row>
    <row r="113" spans="1:84" s="73" customFormat="1" ht="15" thickBot="1" x14ac:dyDescent="0.35">
      <c r="A113" s="148"/>
      <c r="B113" s="67" t="s">
        <v>42</v>
      </c>
      <c r="C113" s="68">
        <f>SUM(C108:C112)</f>
        <v>550476</v>
      </c>
      <c r="D113" s="69">
        <f t="shared" ref="D113:AW120" si="318">SUM(D108:D112)</f>
        <v>558407</v>
      </c>
      <c r="E113" s="69">
        <f t="shared" si="318"/>
        <v>569124</v>
      </c>
      <c r="F113" s="71">
        <f t="shared" si="318"/>
        <v>515460</v>
      </c>
      <c r="G113" s="69">
        <f t="shared" si="318"/>
        <v>557070</v>
      </c>
      <c r="H113" s="69">
        <f t="shared" si="318"/>
        <v>534192</v>
      </c>
      <c r="I113" s="69">
        <f t="shared" si="318"/>
        <v>524705</v>
      </c>
      <c r="J113" s="69">
        <f t="shared" si="318"/>
        <v>596892</v>
      </c>
      <c r="K113" s="69">
        <f t="shared" si="318"/>
        <v>524504</v>
      </c>
      <c r="L113" s="70">
        <f t="shared" si="318"/>
        <v>593444</v>
      </c>
      <c r="M113" s="69">
        <f t="shared" si="318"/>
        <v>618298</v>
      </c>
      <c r="N113" s="69">
        <f t="shared" si="318"/>
        <v>574188</v>
      </c>
      <c r="O113" s="69">
        <f t="shared" si="318"/>
        <v>641287</v>
      </c>
      <c r="P113" s="69">
        <f t="shared" si="318"/>
        <v>579062</v>
      </c>
      <c r="Q113" s="69">
        <f t="shared" si="318"/>
        <v>615961</v>
      </c>
      <c r="R113" s="69">
        <f t="shared" si="318"/>
        <v>598248</v>
      </c>
      <c r="S113" s="69">
        <f t="shared" si="318"/>
        <v>588181</v>
      </c>
      <c r="T113" s="69">
        <f t="shared" si="318"/>
        <v>572604</v>
      </c>
      <c r="U113" s="69">
        <f t="shared" si="318"/>
        <v>577900</v>
      </c>
      <c r="V113" s="69">
        <f t="shared" si="318"/>
        <v>566700</v>
      </c>
      <c r="W113" s="69">
        <f t="shared" si="318"/>
        <v>560347</v>
      </c>
      <c r="X113" s="70">
        <f t="shared" si="318"/>
        <v>615306</v>
      </c>
      <c r="Y113" s="69">
        <f t="shared" si="318"/>
        <v>554046</v>
      </c>
      <c r="Z113" s="69">
        <f t="shared" si="318"/>
        <v>580764</v>
      </c>
      <c r="AA113" s="69">
        <f t="shared" si="318"/>
        <v>684904</v>
      </c>
      <c r="AB113" s="69">
        <f t="shared" si="318"/>
        <v>588542</v>
      </c>
      <c r="AC113" s="69">
        <f t="shared" si="318"/>
        <v>607561</v>
      </c>
      <c r="AD113" s="69">
        <f t="shared" si="318"/>
        <v>613577</v>
      </c>
      <c r="AE113" s="69">
        <f t="shared" si="318"/>
        <v>581948</v>
      </c>
      <c r="AF113" s="69">
        <f t="shared" si="318"/>
        <v>593997</v>
      </c>
      <c r="AG113" s="199">
        <v>556720</v>
      </c>
      <c r="AH113" s="199">
        <v>563949</v>
      </c>
      <c r="AI113" s="199">
        <v>591773</v>
      </c>
      <c r="AJ113" s="70">
        <v>604656</v>
      </c>
      <c r="AK113" s="292">
        <v>601503</v>
      </c>
      <c r="AL113" s="292">
        <v>629247</v>
      </c>
      <c r="AM113" s="292">
        <v>682506</v>
      </c>
      <c r="AN113" s="292">
        <v>579460</v>
      </c>
      <c r="AO113" s="292">
        <v>602646</v>
      </c>
      <c r="AP113" s="292">
        <v>623940</v>
      </c>
      <c r="AQ113" s="71">
        <v>573065</v>
      </c>
      <c r="AR113" s="292">
        <v>611582</v>
      </c>
      <c r="AS113" s="292">
        <v>572729</v>
      </c>
      <c r="AT113" s="292">
        <v>582337</v>
      </c>
      <c r="AU113" s="292">
        <v>58495</v>
      </c>
      <c r="AV113" s="309">
        <v>128214</v>
      </c>
      <c r="AW113" s="71">
        <f t="shared" si="318"/>
        <v>90811</v>
      </c>
      <c r="AX113" s="72">
        <f t="shared" ref="AX113:AY113" si="319">SUM(AX108:AX112)</f>
        <v>20655</v>
      </c>
      <c r="AY113" s="72">
        <f t="shared" si="319"/>
        <v>46837</v>
      </c>
      <c r="AZ113" s="72">
        <f t="shared" ref="AZ113:BA113" si="320">SUM(AZ108:AZ112)</f>
        <v>82788</v>
      </c>
      <c r="BA113" s="72">
        <f t="shared" si="320"/>
        <v>31111</v>
      </c>
      <c r="BB113" s="72">
        <f t="shared" ref="BB113:BJ113" si="321">SUM(BB108:BB112)</f>
        <v>38412</v>
      </c>
      <c r="BC113" s="72">
        <f t="shared" si="321"/>
        <v>53195</v>
      </c>
      <c r="BD113" s="72">
        <f t="shared" si="321"/>
        <v>-30192</v>
      </c>
      <c r="BE113" s="72">
        <f t="shared" si="321"/>
        <v>35843</v>
      </c>
      <c r="BF113" s="72">
        <f t="shared" si="321"/>
        <v>21862</v>
      </c>
      <c r="BG113" s="72">
        <f t="shared" si="321"/>
        <v>-64252</v>
      </c>
      <c r="BH113" s="72">
        <f t="shared" si="321"/>
        <v>6576</v>
      </c>
      <c r="BI113" s="72">
        <f t="shared" si="321"/>
        <v>43617</v>
      </c>
      <c r="BJ113" s="72">
        <f t="shared" si="321"/>
        <v>9480</v>
      </c>
      <c r="BK113" s="72">
        <f t="shared" ref="BK113:BL113" si="322">SUM(BK108:BK112)</f>
        <v>-8400</v>
      </c>
      <c r="BL113" s="242">
        <f t="shared" si="322"/>
        <v>15329</v>
      </c>
      <c r="BM113" s="242">
        <f t="shared" ref="BM113:BN113" si="323">SUM(BM108:BM112)</f>
        <v>-6233</v>
      </c>
      <c r="BN113" s="242">
        <f t="shared" si="323"/>
        <v>21393</v>
      </c>
      <c r="BO113" s="242">
        <f t="shared" ref="BO113:BP113" si="324">SUM(BO108:BO112)</f>
        <v>-21180</v>
      </c>
      <c r="BP113" s="242">
        <f t="shared" si="324"/>
        <v>-2751</v>
      </c>
      <c r="BQ113" s="242">
        <f t="shared" ref="BQ113:BS113" si="325">SUM(BQ108:BQ112)</f>
        <v>31426</v>
      </c>
      <c r="BR113" s="268">
        <f t="shared" si="325"/>
        <v>-10650</v>
      </c>
      <c r="BS113" s="268">
        <f t="shared" si="325"/>
        <v>47457</v>
      </c>
      <c r="BT113" s="268">
        <f t="shared" ref="BT113" si="326">SUM(BT108:BT112)</f>
        <v>48483</v>
      </c>
      <c r="BU113" s="268">
        <f t="shared" ref="BU113" si="327">SUM(BU108:BU112)</f>
        <v>-2398</v>
      </c>
      <c r="BV113" s="268">
        <f t="shared" ref="BV113" si="328">SUM(BV108:BV112)</f>
        <v>-9082</v>
      </c>
      <c r="BW113" s="268">
        <f t="shared" ref="BW113" si="329">SUM(BW108:BW112)</f>
        <v>-4915</v>
      </c>
      <c r="BX113" s="268">
        <f t="shared" ref="BX113" si="330">SUM(BX108:BX112)</f>
        <v>10363</v>
      </c>
      <c r="BY113" s="268">
        <f t="shared" ref="BY113" si="331">SUM(BY108:BY112)</f>
        <v>-8883</v>
      </c>
      <c r="BZ113" s="268">
        <f t="shared" ref="BZ113" si="332">SUM(BZ108:BZ112)</f>
        <v>17585</v>
      </c>
      <c r="CA113" s="268">
        <f t="shared" ref="CA113" si="333">SUM(CA108:CA112)</f>
        <v>16009</v>
      </c>
      <c r="CB113" s="268">
        <f t="shared" ref="CB113:CD113" si="334">SUM(CB108:CB112)</f>
        <v>18388</v>
      </c>
      <c r="CC113" s="268">
        <f t="shared" ref="CC113:CD113" si="335">SUM(CC108:CC112)</f>
        <v>-533278</v>
      </c>
      <c r="CD113" s="268">
        <f t="shared" si="335"/>
        <v>-476442</v>
      </c>
      <c r="CE113" s="350"/>
      <c r="CF113" s="71">
        <f t="shared" si="297"/>
        <v>128214</v>
      </c>
    </row>
    <row r="114" spans="1:84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73"/>
      <c r="BS114" s="273"/>
      <c r="BT114" s="273"/>
      <c r="BU114" s="273"/>
      <c r="BV114" s="273"/>
      <c r="BW114" s="273"/>
      <c r="BX114" s="273"/>
      <c r="BY114" s="273"/>
      <c r="BZ114" s="273"/>
      <c r="CA114" s="273"/>
      <c r="CB114" s="273"/>
      <c r="CC114" s="273"/>
      <c r="CD114" s="273"/>
      <c r="CE114" s="351"/>
      <c r="CF114" s="95"/>
    </row>
    <row r="115" spans="1:84" s="38" customFormat="1" x14ac:dyDescent="0.3">
      <c r="A115" s="147"/>
      <c r="B115" s="39" t="s">
        <v>37</v>
      </c>
      <c r="C115" s="97">
        <f t="shared" ref="C115:W115" si="336">C94-C101</f>
        <v>14898675.980000004</v>
      </c>
      <c r="D115" s="98">
        <f t="shared" si="336"/>
        <v>-12355534.849999994</v>
      </c>
      <c r="E115" s="98">
        <f t="shared" si="336"/>
        <v>-23590938.219999991</v>
      </c>
      <c r="F115" s="35">
        <f t="shared" si="336"/>
        <v>-21125924.050000004</v>
      </c>
      <c r="G115" s="98">
        <f t="shared" si="336"/>
        <v>-19656138.399999999</v>
      </c>
      <c r="H115" s="98">
        <f t="shared" si="336"/>
        <v>-15315991.040000001</v>
      </c>
      <c r="I115" s="98">
        <f t="shared" si="336"/>
        <v>-13462514.279999999</v>
      </c>
      <c r="J115" s="98">
        <f t="shared" si="336"/>
        <v>-7483940.629999999</v>
      </c>
      <c r="K115" s="98">
        <f t="shared" si="336"/>
        <v>11584632.439999998</v>
      </c>
      <c r="L115" s="99">
        <f t="shared" si="336"/>
        <v>40740124.959999993</v>
      </c>
      <c r="M115" s="98">
        <f t="shared" si="336"/>
        <v>27421604.760000005</v>
      </c>
      <c r="N115" s="98">
        <f t="shared" si="336"/>
        <v>17323055.939999998</v>
      </c>
      <c r="O115" s="98">
        <f t="shared" si="336"/>
        <v>2990359.1799999923</v>
      </c>
      <c r="P115" s="98">
        <f t="shared" si="336"/>
        <v>3581349.5100000054</v>
      </c>
      <c r="Q115" s="98">
        <f t="shared" si="336"/>
        <v>-13055882.209999993</v>
      </c>
      <c r="R115" s="98">
        <f t="shared" si="336"/>
        <v>-21250578.330000002</v>
      </c>
      <c r="S115" s="98">
        <f t="shared" si="336"/>
        <v>-13927014.860000003</v>
      </c>
      <c r="T115" s="98">
        <f t="shared" si="336"/>
        <v>-13941680.300000001</v>
      </c>
      <c r="U115" s="98">
        <f t="shared" si="336"/>
        <v>-11027760.720000001</v>
      </c>
      <c r="V115" s="98">
        <f t="shared" si="336"/>
        <v>-7522285</v>
      </c>
      <c r="W115" s="98">
        <f t="shared" si="336"/>
        <v>9987441.1099999994</v>
      </c>
      <c r="X115" s="99">
        <f t="shared" ref="X115:AB115" si="337">X94-X101</f>
        <v>34725989.789999992</v>
      </c>
      <c r="Y115" s="98">
        <f t="shared" si="337"/>
        <v>39255703</v>
      </c>
      <c r="Z115" s="98">
        <f t="shared" si="337"/>
        <v>34017566</v>
      </c>
      <c r="AA115" s="98">
        <f t="shared" si="337"/>
        <v>7041055.7399999946</v>
      </c>
      <c r="AB115" s="98">
        <f t="shared" si="337"/>
        <v>-4021774.4900000095</v>
      </c>
      <c r="AC115" s="98">
        <f t="shared" ref="AC115:AD115" si="338">AC94-AC101</f>
        <v>-20872104.909999996</v>
      </c>
      <c r="AD115" s="98">
        <f t="shared" si="338"/>
        <v>-20002007.309999999</v>
      </c>
      <c r="AE115" s="98">
        <f t="shared" ref="AE115:AF115" si="339">AE94-AE101</f>
        <v>-16132005</v>
      </c>
      <c r="AF115" s="98">
        <f t="shared" si="339"/>
        <v>-14513201.18</v>
      </c>
      <c r="AG115" s="209">
        <v>-10280593</v>
      </c>
      <c r="AH115" s="209">
        <v>-7926849</v>
      </c>
      <c r="AI115" s="209">
        <v>14363437</v>
      </c>
      <c r="AJ115" s="99">
        <v>47873758</v>
      </c>
      <c r="AK115" s="301">
        <v>53282063</v>
      </c>
      <c r="AL115" s="301">
        <v>20484720</v>
      </c>
      <c r="AM115" s="301">
        <v>17108412</v>
      </c>
      <c r="AN115" s="301">
        <v>-1691953</v>
      </c>
      <c r="AO115" s="301">
        <v>-24909894</v>
      </c>
      <c r="AP115" s="301">
        <v>-25725666</v>
      </c>
      <c r="AQ115" s="35">
        <v>-16503664</v>
      </c>
      <c r="AR115" s="301">
        <v>-19433800</v>
      </c>
      <c r="AS115" s="301">
        <v>-12406409</v>
      </c>
      <c r="AT115" s="301">
        <v>-6126008</v>
      </c>
      <c r="AU115" s="301">
        <v>5340639</v>
      </c>
      <c r="AV115" s="319">
        <v>4958941</v>
      </c>
      <c r="AW115" s="35">
        <f t="shared" ref="AW115:BF119" si="340">O115-C115</f>
        <v>-11908316.800000012</v>
      </c>
      <c r="AX115" s="100">
        <f t="shared" si="340"/>
        <v>15936884.359999999</v>
      </c>
      <c r="AY115" s="100">
        <f t="shared" si="340"/>
        <v>10535056.009999998</v>
      </c>
      <c r="AZ115" s="100">
        <f t="shared" si="340"/>
        <v>-124654.27999999747</v>
      </c>
      <c r="BA115" s="100">
        <f t="shared" si="340"/>
        <v>5729123.5399999954</v>
      </c>
      <c r="BB115" s="100">
        <f t="shared" si="340"/>
        <v>1374310.7400000002</v>
      </c>
      <c r="BC115" s="100">
        <f t="shared" si="340"/>
        <v>2434753.5599999987</v>
      </c>
      <c r="BD115" s="100">
        <f t="shared" si="340"/>
        <v>-38344.370000001043</v>
      </c>
      <c r="BE115" s="100">
        <f t="shared" si="340"/>
        <v>-1597191.3299999982</v>
      </c>
      <c r="BF115" s="100">
        <f t="shared" si="340"/>
        <v>-6014135.1700000018</v>
      </c>
      <c r="BG115" s="100">
        <f t="shared" ref="BG115:BP119" si="341">Y115-M115</f>
        <v>11834098.239999995</v>
      </c>
      <c r="BH115" s="100">
        <f t="shared" si="341"/>
        <v>16694510.060000002</v>
      </c>
      <c r="BI115" s="100">
        <f t="shared" si="341"/>
        <v>4050696.5600000024</v>
      </c>
      <c r="BJ115" s="100">
        <f t="shared" si="341"/>
        <v>-7603124.0000000149</v>
      </c>
      <c r="BK115" s="100">
        <f t="shared" si="341"/>
        <v>-7816222.700000003</v>
      </c>
      <c r="BL115" s="252">
        <f t="shared" si="341"/>
        <v>1248571.0200000033</v>
      </c>
      <c r="BM115" s="252">
        <f t="shared" si="341"/>
        <v>-2204990.1399999969</v>
      </c>
      <c r="BN115" s="252">
        <f t="shared" si="341"/>
        <v>-571520.87999999896</v>
      </c>
      <c r="BO115" s="252">
        <f t="shared" si="341"/>
        <v>747167.72000000067</v>
      </c>
      <c r="BP115" s="252">
        <f t="shared" si="341"/>
        <v>-404564</v>
      </c>
      <c r="BQ115" s="252">
        <f t="shared" ref="BQ115:CD119" si="342">AI115-W115</f>
        <v>4375995.8900000006</v>
      </c>
      <c r="BR115" s="265">
        <f t="shared" si="342"/>
        <v>13147768.210000008</v>
      </c>
      <c r="BS115" s="265">
        <f t="shared" si="342"/>
        <v>14026360</v>
      </c>
      <c r="BT115" s="265">
        <f t="shared" si="342"/>
        <v>-13532846</v>
      </c>
      <c r="BU115" s="265">
        <f t="shared" si="342"/>
        <v>10067356.260000005</v>
      </c>
      <c r="BV115" s="265">
        <f t="shared" si="342"/>
        <v>2329821.4900000095</v>
      </c>
      <c r="BW115" s="265">
        <f t="shared" si="342"/>
        <v>-4037789.0900000036</v>
      </c>
      <c r="BX115" s="265">
        <f t="shared" si="342"/>
        <v>-5723658.6900000013</v>
      </c>
      <c r="BY115" s="265">
        <f t="shared" si="342"/>
        <v>-371659</v>
      </c>
      <c r="BZ115" s="265">
        <f t="shared" si="342"/>
        <v>-4920598.82</v>
      </c>
      <c r="CA115" s="265">
        <f t="shared" si="342"/>
        <v>-2125816</v>
      </c>
      <c r="CB115" s="265">
        <f t="shared" si="342"/>
        <v>1800841</v>
      </c>
      <c r="CC115" s="265">
        <f t="shared" si="342"/>
        <v>-9022798</v>
      </c>
      <c r="CD115" s="265">
        <f t="shared" si="342"/>
        <v>-42914817</v>
      </c>
      <c r="CE115" s="351"/>
      <c r="CF115" s="35">
        <f>CF94-CF101</f>
        <v>4958941</v>
      </c>
    </row>
    <row r="116" spans="1:84" s="38" customFormat="1" x14ac:dyDescent="0.3">
      <c r="A116" s="147"/>
      <c r="B116" s="39" t="s">
        <v>38</v>
      </c>
      <c r="C116" s="97">
        <f t="shared" ref="C116:W116" si="343">C95-C102</f>
        <v>5696309.1600000011</v>
      </c>
      <c r="D116" s="98">
        <f t="shared" si="343"/>
        <v>2509870.29</v>
      </c>
      <c r="E116" s="98">
        <f t="shared" si="343"/>
        <v>950065.77999999933</v>
      </c>
      <c r="F116" s="35">
        <f t="shared" si="343"/>
        <v>-1580889.1799999997</v>
      </c>
      <c r="G116" s="98">
        <f t="shared" si="343"/>
        <v>-726024.62999999989</v>
      </c>
      <c r="H116" s="98">
        <f t="shared" si="343"/>
        <v>-495264.77</v>
      </c>
      <c r="I116" s="98">
        <f t="shared" si="343"/>
        <v>-526557.39999999991</v>
      </c>
      <c r="J116" s="98">
        <f t="shared" si="343"/>
        <v>129900.61999999988</v>
      </c>
      <c r="K116" s="98">
        <f t="shared" si="343"/>
        <v>1985551.67</v>
      </c>
      <c r="L116" s="99">
        <f t="shared" si="343"/>
        <v>6853913.540000001</v>
      </c>
      <c r="M116" s="98">
        <f t="shared" si="343"/>
        <v>5378503.6100000003</v>
      </c>
      <c r="N116" s="98">
        <f t="shared" si="343"/>
        <v>3785006.3099999996</v>
      </c>
      <c r="O116" s="98">
        <f t="shared" si="343"/>
        <v>4044844.9099999983</v>
      </c>
      <c r="P116" s="98">
        <f t="shared" si="343"/>
        <v>3617660.5100000002</v>
      </c>
      <c r="Q116" s="98">
        <f t="shared" si="343"/>
        <v>745064.76999999955</v>
      </c>
      <c r="R116" s="98">
        <f t="shared" si="343"/>
        <v>-433522.79000000004</v>
      </c>
      <c r="S116" s="98">
        <f t="shared" si="343"/>
        <v>-258160.94000000018</v>
      </c>
      <c r="T116" s="98">
        <f t="shared" si="343"/>
        <v>-519416.82999999984</v>
      </c>
      <c r="U116" s="98">
        <f t="shared" si="343"/>
        <v>-231495.1399999999</v>
      </c>
      <c r="V116" s="98">
        <f t="shared" si="343"/>
        <v>284488</v>
      </c>
      <c r="W116" s="98">
        <f t="shared" si="343"/>
        <v>2506415.54</v>
      </c>
      <c r="X116" s="99">
        <f t="shared" ref="X116:AB116" si="344">X95-X102</f>
        <v>6593330.7699999996</v>
      </c>
      <c r="Y116" s="98">
        <f t="shared" si="344"/>
        <v>8488352</v>
      </c>
      <c r="Z116" s="98">
        <f t="shared" si="344"/>
        <v>7082387</v>
      </c>
      <c r="AA116" s="98">
        <f t="shared" si="344"/>
        <v>5395291.1000000006</v>
      </c>
      <c r="AB116" s="98">
        <f t="shared" si="344"/>
        <v>4855077.4799999995</v>
      </c>
      <c r="AC116" s="98">
        <f t="shared" ref="AC116:AD116" si="345">AC95-AC102</f>
        <v>-641306.8900000006</v>
      </c>
      <c r="AD116" s="98">
        <f t="shared" si="345"/>
        <v>-599870.82999999961</v>
      </c>
      <c r="AE116" s="98">
        <f t="shared" ref="AE116:AF116" si="346">AE95-AE102</f>
        <v>-147604</v>
      </c>
      <c r="AF116" s="98">
        <f t="shared" si="346"/>
        <v>-1070622.1500000001</v>
      </c>
      <c r="AG116" s="209">
        <v>-630655</v>
      </c>
      <c r="AH116" s="209">
        <v>62521</v>
      </c>
      <c r="AI116" s="209">
        <v>1102421</v>
      </c>
      <c r="AJ116" s="99">
        <v>6734982</v>
      </c>
      <c r="AK116" s="301">
        <v>10187776</v>
      </c>
      <c r="AL116" s="301">
        <v>9288179</v>
      </c>
      <c r="AM116" s="301">
        <v>8514935</v>
      </c>
      <c r="AN116" s="301">
        <v>5527807</v>
      </c>
      <c r="AO116" s="301">
        <v>1096388</v>
      </c>
      <c r="AP116" s="301">
        <v>-404342</v>
      </c>
      <c r="AQ116" s="35">
        <v>221165</v>
      </c>
      <c r="AR116" s="301">
        <v>-1129453</v>
      </c>
      <c r="AS116" s="301">
        <v>-286596</v>
      </c>
      <c r="AT116" s="301">
        <v>855751</v>
      </c>
      <c r="AU116" s="301">
        <v>713004</v>
      </c>
      <c r="AV116" s="319">
        <v>2384663</v>
      </c>
      <c r="AW116" s="35">
        <f t="shared" si="340"/>
        <v>-1651464.2500000028</v>
      </c>
      <c r="AX116" s="100">
        <f t="shared" si="340"/>
        <v>1107790.2200000002</v>
      </c>
      <c r="AY116" s="100">
        <f t="shared" si="340"/>
        <v>-205001.00999999978</v>
      </c>
      <c r="AZ116" s="100">
        <f t="shared" si="340"/>
        <v>1147366.3899999997</v>
      </c>
      <c r="BA116" s="100">
        <f t="shared" si="340"/>
        <v>467863.68999999971</v>
      </c>
      <c r="BB116" s="100">
        <f t="shared" si="340"/>
        <v>-24152.059999999823</v>
      </c>
      <c r="BC116" s="100">
        <f t="shared" si="340"/>
        <v>295062.26</v>
      </c>
      <c r="BD116" s="100">
        <f t="shared" si="340"/>
        <v>154587.38000000012</v>
      </c>
      <c r="BE116" s="100">
        <f t="shared" si="340"/>
        <v>520863.87000000011</v>
      </c>
      <c r="BF116" s="100">
        <f t="shared" si="340"/>
        <v>-260582.77000000142</v>
      </c>
      <c r="BG116" s="100">
        <f t="shared" si="341"/>
        <v>3109848.3899999997</v>
      </c>
      <c r="BH116" s="100">
        <f t="shared" si="341"/>
        <v>3297380.6900000004</v>
      </c>
      <c r="BI116" s="100">
        <f t="shared" si="341"/>
        <v>1350446.1900000023</v>
      </c>
      <c r="BJ116" s="100">
        <f t="shared" si="341"/>
        <v>1237416.9699999993</v>
      </c>
      <c r="BK116" s="100">
        <f t="shared" si="341"/>
        <v>-1386371.6600000001</v>
      </c>
      <c r="BL116" s="252">
        <f t="shared" si="341"/>
        <v>-166348.03999999957</v>
      </c>
      <c r="BM116" s="252">
        <f t="shared" si="341"/>
        <v>110556.94000000018</v>
      </c>
      <c r="BN116" s="252">
        <f t="shared" si="341"/>
        <v>-551205.3200000003</v>
      </c>
      <c r="BO116" s="252">
        <f t="shared" si="341"/>
        <v>-399159.8600000001</v>
      </c>
      <c r="BP116" s="252">
        <f t="shared" si="341"/>
        <v>-221967</v>
      </c>
      <c r="BQ116" s="252">
        <f t="shared" si="342"/>
        <v>-1403994.54</v>
      </c>
      <c r="BR116" s="265">
        <f t="shared" si="342"/>
        <v>141651.23000000045</v>
      </c>
      <c r="BS116" s="265">
        <f t="shared" si="342"/>
        <v>1699424</v>
      </c>
      <c r="BT116" s="265">
        <f t="shared" si="342"/>
        <v>2205792</v>
      </c>
      <c r="BU116" s="265">
        <f t="shared" si="342"/>
        <v>3119643.8999999994</v>
      </c>
      <c r="BV116" s="265">
        <f t="shared" si="342"/>
        <v>672729.52000000048</v>
      </c>
      <c r="BW116" s="265">
        <f t="shared" si="342"/>
        <v>1737694.8900000006</v>
      </c>
      <c r="BX116" s="265">
        <f t="shared" si="342"/>
        <v>195528.82999999961</v>
      </c>
      <c r="BY116" s="265">
        <f t="shared" si="342"/>
        <v>368769</v>
      </c>
      <c r="BZ116" s="265">
        <f t="shared" si="342"/>
        <v>-58830.84999999986</v>
      </c>
      <c r="CA116" s="265">
        <f t="shared" si="342"/>
        <v>344059</v>
      </c>
      <c r="CB116" s="265">
        <f t="shared" si="342"/>
        <v>793230</v>
      </c>
      <c r="CC116" s="265">
        <f t="shared" si="342"/>
        <v>-389417</v>
      </c>
      <c r="CD116" s="265">
        <f t="shared" si="342"/>
        <v>-4350319</v>
      </c>
      <c r="CE116" s="351"/>
      <c r="CF116" s="35">
        <f>CF95-CF102</f>
        <v>2384663</v>
      </c>
    </row>
    <row r="117" spans="1:84" s="38" customFormat="1" x14ac:dyDescent="0.3">
      <c r="A117" s="147"/>
      <c r="B117" s="39" t="s">
        <v>39</v>
      </c>
      <c r="C117" s="97">
        <f t="shared" ref="C117:O119" si="347">C96-C103</f>
        <v>-172518.72000000067</v>
      </c>
      <c r="D117" s="98">
        <f t="shared" si="347"/>
        <v>-2755852.1100000013</v>
      </c>
      <c r="E117" s="98">
        <f t="shared" si="347"/>
        <v>-3571982.8099999996</v>
      </c>
      <c r="F117" s="35">
        <f t="shared" si="347"/>
        <v>-1448112.0900000003</v>
      </c>
      <c r="G117" s="98">
        <f t="shared" si="347"/>
        <v>-1181415.77</v>
      </c>
      <c r="H117" s="98">
        <f t="shared" si="347"/>
        <v>-524812.02</v>
      </c>
      <c r="I117" s="98">
        <f t="shared" si="347"/>
        <v>-449813.12000000011</v>
      </c>
      <c r="J117" s="98">
        <f t="shared" si="347"/>
        <v>228747.56999999983</v>
      </c>
      <c r="K117" s="98">
        <f t="shared" si="347"/>
        <v>1676812.35</v>
      </c>
      <c r="L117" s="99">
        <f t="shared" si="347"/>
        <v>4859090.09</v>
      </c>
      <c r="M117" s="98">
        <f t="shared" si="347"/>
        <v>926176.95999999903</v>
      </c>
      <c r="N117" s="98">
        <f t="shared" si="347"/>
        <v>921339.11999999918</v>
      </c>
      <c r="O117" s="98">
        <f t="shared" si="347"/>
        <v>-965536.40000000037</v>
      </c>
      <c r="P117" s="98">
        <f t="shared" ref="P117:R117" si="348">P96-P103</f>
        <v>148175.5700000003</v>
      </c>
      <c r="Q117" s="98">
        <f t="shared" si="348"/>
        <v>-1996198.9400000004</v>
      </c>
      <c r="R117" s="98">
        <f t="shared" si="348"/>
        <v>-2305071</v>
      </c>
      <c r="S117" s="98">
        <f t="shared" ref="S117:T117" si="349">S96-S103</f>
        <v>-1081193.6499999999</v>
      </c>
      <c r="T117" s="98">
        <f t="shared" si="349"/>
        <v>-454827.09999999963</v>
      </c>
      <c r="U117" s="98">
        <f t="shared" ref="U117:V117" si="350">U96-U103</f>
        <v>-151890.40000000037</v>
      </c>
      <c r="V117" s="98">
        <f t="shared" si="350"/>
        <v>437532</v>
      </c>
      <c r="W117" s="98">
        <f t="shared" ref="W117:AB117" si="351">W96-W103</f>
        <v>1749085.3300000005</v>
      </c>
      <c r="X117" s="99">
        <f t="shared" si="351"/>
        <v>4372313.5500000007</v>
      </c>
      <c r="Y117" s="98">
        <f t="shared" si="351"/>
        <v>4109135</v>
      </c>
      <c r="Z117" s="98">
        <f t="shared" si="351"/>
        <v>2094042</v>
      </c>
      <c r="AA117" s="98">
        <f t="shared" si="351"/>
        <v>-1804053.75</v>
      </c>
      <c r="AB117" s="98">
        <f t="shared" si="351"/>
        <v>-1793106.2299999995</v>
      </c>
      <c r="AC117" s="98">
        <f t="shared" ref="AC117:AD117" si="352">AC96-AC103</f>
        <v>-2244838.3100000005</v>
      </c>
      <c r="AD117" s="98">
        <f t="shared" si="352"/>
        <v>-1060404.0699999998</v>
      </c>
      <c r="AE117" s="98">
        <f t="shared" ref="AE117:AF117" si="353">AE96-AE103</f>
        <v>-874459</v>
      </c>
      <c r="AF117" s="98">
        <f t="shared" si="353"/>
        <v>-691249.23</v>
      </c>
      <c r="AG117" s="209">
        <v>-176722</v>
      </c>
      <c r="AH117" s="209">
        <v>274830</v>
      </c>
      <c r="AI117" s="209">
        <v>2143151</v>
      </c>
      <c r="AJ117" s="99">
        <v>5782133</v>
      </c>
      <c r="AK117" s="301">
        <v>6184983</v>
      </c>
      <c r="AL117" s="301">
        <v>216892</v>
      </c>
      <c r="AM117" s="301">
        <v>-1013602</v>
      </c>
      <c r="AN117" s="301">
        <v>-2816740</v>
      </c>
      <c r="AO117" s="301">
        <v>-3775737</v>
      </c>
      <c r="AP117" s="301">
        <v>-1932418</v>
      </c>
      <c r="AQ117" s="35">
        <v>-1001324</v>
      </c>
      <c r="AR117" s="301">
        <v>-862666</v>
      </c>
      <c r="AS117" s="301">
        <v>78129</v>
      </c>
      <c r="AT117" s="301">
        <v>331186</v>
      </c>
      <c r="AU117" s="301">
        <v>452477</v>
      </c>
      <c r="AV117" s="319">
        <v>513984</v>
      </c>
      <c r="AW117" s="35">
        <f t="shared" si="340"/>
        <v>-793017.6799999997</v>
      </c>
      <c r="AX117" s="100">
        <f t="shared" si="340"/>
        <v>2904027.6800000016</v>
      </c>
      <c r="AY117" s="100">
        <f t="shared" si="340"/>
        <v>1575783.8699999992</v>
      </c>
      <c r="AZ117" s="100">
        <f t="shared" si="340"/>
        <v>-856958.90999999968</v>
      </c>
      <c r="BA117" s="100">
        <f t="shared" si="340"/>
        <v>100222.12000000011</v>
      </c>
      <c r="BB117" s="100">
        <f t="shared" si="340"/>
        <v>69984.920000000391</v>
      </c>
      <c r="BC117" s="100">
        <f t="shared" si="340"/>
        <v>297922.71999999974</v>
      </c>
      <c r="BD117" s="100">
        <f t="shared" si="340"/>
        <v>208784.43000000017</v>
      </c>
      <c r="BE117" s="100">
        <f t="shared" si="340"/>
        <v>72272.980000000447</v>
      </c>
      <c r="BF117" s="100">
        <f t="shared" si="340"/>
        <v>-486776.53999999911</v>
      </c>
      <c r="BG117" s="100">
        <f t="shared" si="341"/>
        <v>3182958.040000001</v>
      </c>
      <c r="BH117" s="100">
        <f t="shared" si="341"/>
        <v>1172702.8800000008</v>
      </c>
      <c r="BI117" s="100">
        <f t="shared" si="341"/>
        <v>-838517.34999999963</v>
      </c>
      <c r="BJ117" s="100">
        <f t="shared" si="341"/>
        <v>-1941281.7999999998</v>
      </c>
      <c r="BK117" s="100">
        <f t="shared" si="341"/>
        <v>-248639.37000000011</v>
      </c>
      <c r="BL117" s="252">
        <f t="shared" si="341"/>
        <v>1244666.9300000002</v>
      </c>
      <c r="BM117" s="252">
        <f t="shared" si="341"/>
        <v>206734.64999999991</v>
      </c>
      <c r="BN117" s="252">
        <f t="shared" si="341"/>
        <v>-236422.13000000035</v>
      </c>
      <c r="BO117" s="252">
        <f t="shared" si="341"/>
        <v>-24831.599999999627</v>
      </c>
      <c r="BP117" s="252">
        <f t="shared" si="341"/>
        <v>-162702</v>
      </c>
      <c r="BQ117" s="252">
        <f t="shared" si="342"/>
        <v>394065.66999999946</v>
      </c>
      <c r="BR117" s="265">
        <f t="shared" si="342"/>
        <v>1409819.4499999993</v>
      </c>
      <c r="BS117" s="265">
        <f t="shared" si="342"/>
        <v>2075848</v>
      </c>
      <c r="BT117" s="265">
        <f t="shared" si="342"/>
        <v>-1877150</v>
      </c>
      <c r="BU117" s="265">
        <f t="shared" si="342"/>
        <v>790451.75</v>
      </c>
      <c r="BV117" s="265">
        <f t="shared" si="342"/>
        <v>-1023633.7700000005</v>
      </c>
      <c r="BW117" s="265">
        <f t="shared" si="342"/>
        <v>-1530898.6899999995</v>
      </c>
      <c r="BX117" s="265">
        <f t="shared" si="342"/>
        <v>-872013.93000000017</v>
      </c>
      <c r="BY117" s="265">
        <f t="shared" si="342"/>
        <v>-126865</v>
      </c>
      <c r="BZ117" s="265">
        <f t="shared" si="342"/>
        <v>-171416.77000000002</v>
      </c>
      <c r="CA117" s="265">
        <f t="shared" si="342"/>
        <v>254851</v>
      </c>
      <c r="CB117" s="265">
        <f t="shared" si="342"/>
        <v>56356</v>
      </c>
      <c r="CC117" s="265">
        <f t="shared" si="342"/>
        <v>-1690674</v>
      </c>
      <c r="CD117" s="265">
        <f t="shared" si="342"/>
        <v>-5268149</v>
      </c>
      <c r="CE117" s="351"/>
      <c r="CF117" s="35">
        <f t="shared" ref="CF117:CF119" si="354">CF96-CF103</f>
        <v>513984</v>
      </c>
    </row>
    <row r="118" spans="1:84" s="38" customFormat="1" x14ac:dyDescent="0.3">
      <c r="A118" s="147"/>
      <c r="B118" s="39" t="s">
        <v>40</v>
      </c>
      <c r="C118" s="97">
        <f t="shared" si="347"/>
        <v>-330715.47000000067</v>
      </c>
      <c r="D118" s="98">
        <f t="shared" si="347"/>
        <v>-2818924.1499999985</v>
      </c>
      <c r="E118" s="98">
        <f t="shared" si="347"/>
        <v>-3365257.5199999996</v>
      </c>
      <c r="F118" s="35">
        <f t="shared" si="347"/>
        <v>-1488081.3199999998</v>
      </c>
      <c r="G118" s="98">
        <f t="shared" si="347"/>
        <v>-1028064.5899999999</v>
      </c>
      <c r="H118" s="98">
        <f t="shared" si="347"/>
        <v>-412137.98</v>
      </c>
      <c r="I118" s="98">
        <f t="shared" si="347"/>
        <v>-569804.29</v>
      </c>
      <c r="J118" s="98">
        <f t="shared" si="347"/>
        <v>327268.41000000015</v>
      </c>
      <c r="K118" s="98">
        <f t="shared" si="347"/>
        <v>2420890.5299999998</v>
      </c>
      <c r="L118" s="99">
        <f t="shared" si="347"/>
        <v>4654058.4600000009</v>
      </c>
      <c r="M118" s="98">
        <f t="shared" si="347"/>
        <v>5271.5600000005215</v>
      </c>
      <c r="N118" s="98">
        <f t="shared" si="347"/>
        <v>924147.8900000006</v>
      </c>
      <c r="O118" s="98">
        <f t="shared" si="347"/>
        <v>-1512766.3899999987</v>
      </c>
      <c r="P118" s="98">
        <f t="shared" ref="P118:R118" si="355">P97-P104</f>
        <v>515987.5</v>
      </c>
      <c r="Q118" s="98">
        <f t="shared" si="355"/>
        <v>-1757220.0599999996</v>
      </c>
      <c r="R118" s="98">
        <f t="shared" si="355"/>
        <v>-2247690.5699999998</v>
      </c>
      <c r="S118" s="98">
        <f t="shared" ref="S118:T118" si="356">S97-S104</f>
        <v>-1082317.7799999998</v>
      </c>
      <c r="T118" s="98">
        <f t="shared" si="356"/>
        <v>-211179.89000000013</v>
      </c>
      <c r="U118" s="98">
        <f t="shared" ref="U118:V118" si="357">U97-U104</f>
        <v>13608.090000000317</v>
      </c>
      <c r="V118" s="98">
        <f t="shared" si="357"/>
        <v>794884</v>
      </c>
      <c r="W118" s="98">
        <f t="shared" ref="W118:AB118" si="358">W97-W104</f>
        <v>1694689.9400000004</v>
      </c>
      <c r="X118" s="99">
        <f t="shared" si="358"/>
        <v>4365137.0299999993</v>
      </c>
      <c r="Y118" s="98">
        <f t="shared" si="358"/>
        <v>4253461</v>
      </c>
      <c r="Z118" s="98">
        <f t="shared" si="358"/>
        <v>2531592</v>
      </c>
      <c r="AA118" s="98">
        <f t="shared" si="358"/>
        <v>-2614394.0500000007</v>
      </c>
      <c r="AB118" s="98">
        <f t="shared" si="358"/>
        <v>-1446841.379999999</v>
      </c>
      <c r="AC118" s="98">
        <f t="shared" ref="AC118:AD118" si="359">AC97-AC104</f>
        <v>-2194570.8499999996</v>
      </c>
      <c r="AD118" s="98">
        <f t="shared" si="359"/>
        <v>-1329015.1399999997</v>
      </c>
      <c r="AE118" s="98">
        <f t="shared" ref="AE118:AF118" si="360">AE97-AE104</f>
        <v>-944383</v>
      </c>
      <c r="AF118" s="98">
        <f t="shared" si="360"/>
        <v>-372660.20000000019</v>
      </c>
      <c r="AG118" s="209">
        <v>-123367</v>
      </c>
      <c r="AH118" s="209">
        <v>715898</v>
      </c>
      <c r="AI118" s="209">
        <v>2355668</v>
      </c>
      <c r="AJ118" s="99">
        <v>5864107</v>
      </c>
      <c r="AK118" s="301">
        <v>5626595</v>
      </c>
      <c r="AL118" s="301">
        <v>-405874</v>
      </c>
      <c r="AM118" s="301">
        <v>-1497559</v>
      </c>
      <c r="AN118" s="301">
        <v>-2490520</v>
      </c>
      <c r="AO118" s="301">
        <v>-2600657</v>
      </c>
      <c r="AP118" s="301">
        <v>-2023271</v>
      </c>
      <c r="AQ118" s="35">
        <v>-668347</v>
      </c>
      <c r="AR118" s="301">
        <v>-810894</v>
      </c>
      <c r="AS118" s="301">
        <v>265218</v>
      </c>
      <c r="AT118" s="301">
        <v>700293</v>
      </c>
      <c r="AU118" s="301">
        <v>467432</v>
      </c>
      <c r="AV118" s="319">
        <v>684615</v>
      </c>
      <c r="AW118" s="35">
        <f t="shared" si="340"/>
        <v>-1182050.9199999981</v>
      </c>
      <c r="AX118" s="100">
        <f t="shared" si="340"/>
        <v>3334911.6499999985</v>
      </c>
      <c r="AY118" s="100">
        <f t="shared" si="340"/>
        <v>1608037.46</v>
      </c>
      <c r="AZ118" s="100">
        <f t="shared" si="340"/>
        <v>-759609.25</v>
      </c>
      <c r="BA118" s="100">
        <f t="shared" si="340"/>
        <v>-54253.189999999944</v>
      </c>
      <c r="BB118" s="100">
        <f t="shared" si="340"/>
        <v>200958.08999999985</v>
      </c>
      <c r="BC118" s="100">
        <f t="shared" si="340"/>
        <v>583412.38000000035</v>
      </c>
      <c r="BD118" s="100">
        <f t="shared" si="340"/>
        <v>467615.58999999985</v>
      </c>
      <c r="BE118" s="100">
        <f t="shared" si="340"/>
        <v>-726200.58999999939</v>
      </c>
      <c r="BF118" s="100">
        <f t="shared" si="340"/>
        <v>-288921.43000000156</v>
      </c>
      <c r="BG118" s="100">
        <f t="shared" si="341"/>
        <v>4248189.4399999995</v>
      </c>
      <c r="BH118" s="100">
        <f t="shared" si="341"/>
        <v>1607444.1099999994</v>
      </c>
      <c r="BI118" s="100">
        <f t="shared" si="341"/>
        <v>-1101627.660000002</v>
      </c>
      <c r="BJ118" s="100">
        <f t="shared" si="341"/>
        <v>-1962828.879999999</v>
      </c>
      <c r="BK118" s="100">
        <f t="shared" si="341"/>
        <v>-437350.79000000004</v>
      </c>
      <c r="BL118" s="252">
        <f t="shared" si="341"/>
        <v>918675.43000000017</v>
      </c>
      <c r="BM118" s="252">
        <f t="shared" si="341"/>
        <v>137934.7799999998</v>
      </c>
      <c r="BN118" s="252">
        <f t="shared" si="341"/>
        <v>-161480.31000000006</v>
      </c>
      <c r="BO118" s="252">
        <f t="shared" si="341"/>
        <v>-136975.09000000032</v>
      </c>
      <c r="BP118" s="252">
        <f t="shared" si="341"/>
        <v>-78986</v>
      </c>
      <c r="BQ118" s="252">
        <f t="shared" si="342"/>
        <v>660978.05999999959</v>
      </c>
      <c r="BR118" s="265">
        <f t="shared" si="342"/>
        <v>1498969.9700000007</v>
      </c>
      <c r="BS118" s="265">
        <f t="shared" si="342"/>
        <v>1373134</v>
      </c>
      <c r="BT118" s="265">
        <f t="shared" si="342"/>
        <v>-2937466</v>
      </c>
      <c r="BU118" s="265">
        <f t="shared" si="342"/>
        <v>1116835.0500000007</v>
      </c>
      <c r="BV118" s="265">
        <f t="shared" si="342"/>
        <v>-1043678.620000001</v>
      </c>
      <c r="BW118" s="265">
        <f t="shared" si="342"/>
        <v>-406086.15000000037</v>
      </c>
      <c r="BX118" s="265">
        <f t="shared" si="342"/>
        <v>-694255.86000000034</v>
      </c>
      <c r="BY118" s="265">
        <f t="shared" si="342"/>
        <v>276036</v>
      </c>
      <c r="BZ118" s="265">
        <f t="shared" si="342"/>
        <v>-438233.79999999981</v>
      </c>
      <c r="CA118" s="265">
        <f t="shared" si="342"/>
        <v>388585</v>
      </c>
      <c r="CB118" s="265">
        <f t="shared" si="342"/>
        <v>-15605</v>
      </c>
      <c r="CC118" s="265">
        <f t="shared" si="342"/>
        <v>-1888236</v>
      </c>
      <c r="CD118" s="265">
        <f t="shared" si="342"/>
        <v>-5179492</v>
      </c>
      <c r="CE118" s="351"/>
      <c r="CF118" s="35">
        <f t="shared" si="354"/>
        <v>684615</v>
      </c>
    </row>
    <row r="119" spans="1:84" s="38" customFormat="1" x14ac:dyDescent="0.3">
      <c r="A119" s="147"/>
      <c r="B119" s="39" t="s">
        <v>41</v>
      </c>
      <c r="C119" s="97">
        <f t="shared" si="347"/>
        <v>2841019.7099999934</v>
      </c>
      <c r="D119" s="98">
        <f t="shared" si="347"/>
        <v>2355538.9099999964</v>
      </c>
      <c r="E119" s="98">
        <f t="shared" si="347"/>
        <v>-14603152.75</v>
      </c>
      <c r="F119" s="35">
        <f t="shared" si="347"/>
        <v>-4794332.1000000015</v>
      </c>
      <c r="G119" s="98">
        <f t="shared" si="347"/>
        <v>-5249768.3100000005</v>
      </c>
      <c r="H119" s="98">
        <f t="shared" si="347"/>
        <v>412709.02999999933</v>
      </c>
      <c r="I119" s="98">
        <f t="shared" si="347"/>
        <v>-1775454.0899999999</v>
      </c>
      <c r="J119" s="98">
        <f t="shared" si="347"/>
        <v>1198481.4700000007</v>
      </c>
      <c r="K119" s="98">
        <f t="shared" si="347"/>
        <v>5357634.4499999993</v>
      </c>
      <c r="L119" s="99">
        <f t="shared" si="347"/>
        <v>14218981.310000006</v>
      </c>
      <c r="M119" s="98">
        <f t="shared" si="347"/>
        <v>-4276286.8599999994</v>
      </c>
      <c r="N119" s="98">
        <f t="shared" si="347"/>
        <v>4596423.6000000015</v>
      </c>
      <c r="O119" s="98">
        <f t="shared" si="347"/>
        <v>-6459360.6599999964</v>
      </c>
      <c r="P119" s="98">
        <f t="shared" ref="P119:R119" si="361">P98-P105</f>
        <v>1527331.0399999991</v>
      </c>
      <c r="Q119" s="98">
        <f t="shared" si="361"/>
        <v>-3134720.3999999985</v>
      </c>
      <c r="R119" s="98">
        <f t="shared" si="361"/>
        <v>-10933992.67</v>
      </c>
      <c r="S119" s="98">
        <f t="shared" ref="S119:T119" si="362">S98-S105</f>
        <v>-2973247.76</v>
      </c>
      <c r="T119" s="98">
        <f t="shared" si="362"/>
        <v>1074607.8600000013</v>
      </c>
      <c r="U119" s="98">
        <f t="shared" ref="U119:V119" si="363">U98-U105</f>
        <v>-362402.08000000007</v>
      </c>
      <c r="V119" s="98">
        <f t="shared" si="363"/>
        <v>1201984</v>
      </c>
      <c r="W119" s="98">
        <f t="shared" ref="W119:AB119" si="364">W98-W105</f>
        <v>3344934.3699999992</v>
      </c>
      <c r="X119" s="99">
        <f t="shared" si="364"/>
        <v>11533881.440000001</v>
      </c>
      <c r="Y119" s="98">
        <f t="shared" si="364"/>
        <v>9994132</v>
      </c>
      <c r="Z119" s="98">
        <f t="shared" si="364"/>
        <v>5738745</v>
      </c>
      <c r="AA119" s="98">
        <f t="shared" si="364"/>
        <v>-11804952.140000001</v>
      </c>
      <c r="AB119" s="98">
        <f t="shared" si="364"/>
        <v>-5060611.32</v>
      </c>
      <c r="AC119" s="98">
        <f t="shared" ref="AC119:AD119" si="365">AC98-AC105</f>
        <v>-10316835.890000001</v>
      </c>
      <c r="AD119" s="98">
        <f t="shared" si="365"/>
        <v>10084741.599999998</v>
      </c>
      <c r="AE119" s="98">
        <f t="shared" ref="AE119:AF119" si="366">AE98-AE105</f>
        <v>-3467014</v>
      </c>
      <c r="AF119" s="98">
        <f t="shared" si="366"/>
        <v>-34424.019999999553</v>
      </c>
      <c r="AG119" s="209">
        <v>1455184</v>
      </c>
      <c r="AH119" s="209">
        <v>8668857</v>
      </c>
      <c r="AI119" s="209">
        <v>5492690</v>
      </c>
      <c r="AJ119" s="99">
        <v>18402420</v>
      </c>
      <c r="AK119" s="301">
        <v>17131973</v>
      </c>
      <c r="AL119" s="301">
        <v>-4283781</v>
      </c>
      <c r="AM119" s="301">
        <v>-10954144</v>
      </c>
      <c r="AN119" s="301">
        <v>-8930427</v>
      </c>
      <c r="AO119" s="301">
        <v>-10255120</v>
      </c>
      <c r="AP119" s="301">
        <v>-8383184</v>
      </c>
      <c r="AQ119" s="35">
        <v>-2735389</v>
      </c>
      <c r="AR119" s="301">
        <v>-4061290</v>
      </c>
      <c r="AS119" s="301">
        <v>1260168</v>
      </c>
      <c r="AT119" s="301">
        <v>-684544</v>
      </c>
      <c r="AU119" s="301">
        <v>4952627</v>
      </c>
      <c r="AV119" s="319">
        <v>3273024</v>
      </c>
      <c r="AW119" s="35">
        <f t="shared" si="340"/>
        <v>-9300380.3699999899</v>
      </c>
      <c r="AX119" s="100">
        <f t="shared" si="340"/>
        <v>-828207.86999999732</v>
      </c>
      <c r="AY119" s="100">
        <f t="shared" si="340"/>
        <v>11468432.350000001</v>
      </c>
      <c r="AZ119" s="100">
        <f t="shared" si="340"/>
        <v>-6139660.5699999984</v>
      </c>
      <c r="BA119" s="100">
        <f t="shared" si="340"/>
        <v>2276520.5500000007</v>
      </c>
      <c r="BB119" s="100">
        <f t="shared" si="340"/>
        <v>661898.83000000194</v>
      </c>
      <c r="BC119" s="100">
        <f t="shared" si="340"/>
        <v>1413052.0099999998</v>
      </c>
      <c r="BD119" s="100">
        <f t="shared" si="340"/>
        <v>3502.5299999993294</v>
      </c>
      <c r="BE119" s="100">
        <f t="shared" si="340"/>
        <v>-2012700.08</v>
      </c>
      <c r="BF119" s="100">
        <f t="shared" si="340"/>
        <v>-2685099.8700000048</v>
      </c>
      <c r="BG119" s="100">
        <f t="shared" si="341"/>
        <v>14270418.859999999</v>
      </c>
      <c r="BH119" s="100">
        <f t="shared" si="341"/>
        <v>1142321.3999999985</v>
      </c>
      <c r="BI119" s="100">
        <f t="shared" si="341"/>
        <v>-5345591.4800000042</v>
      </c>
      <c r="BJ119" s="100">
        <f t="shared" si="341"/>
        <v>-6587942.3599999994</v>
      </c>
      <c r="BK119" s="100">
        <f t="shared" si="341"/>
        <v>-7182115.4900000021</v>
      </c>
      <c r="BL119" s="252">
        <f t="shared" si="341"/>
        <v>21018734.269999996</v>
      </c>
      <c r="BM119" s="252">
        <f t="shared" si="341"/>
        <v>-493766.24000000022</v>
      </c>
      <c r="BN119" s="252">
        <f t="shared" si="341"/>
        <v>-1109031.8800000008</v>
      </c>
      <c r="BO119" s="252">
        <f t="shared" si="341"/>
        <v>1817586.08</v>
      </c>
      <c r="BP119" s="252">
        <f t="shared" si="341"/>
        <v>7466873</v>
      </c>
      <c r="BQ119" s="252">
        <f t="shared" si="342"/>
        <v>2147755.6300000008</v>
      </c>
      <c r="BR119" s="265">
        <f t="shared" si="342"/>
        <v>6868538.5599999987</v>
      </c>
      <c r="BS119" s="265">
        <f t="shared" si="342"/>
        <v>7137841</v>
      </c>
      <c r="BT119" s="265">
        <f t="shared" si="342"/>
        <v>-10022526</v>
      </c>
      <c r="BU119" s="265">
        <f t="shared" si="342"/>
        <v>850808.1400000006</v>
      </c>
      <c r="BV119" s="265">
        <f t="shared" si="342"/>
        <v>-3869815.6799999997</v>
      </c>
      <c r="BW119" s="265">
        <f t="shared" si="342"/>
        <v>61715.890000000596</v>
      </c>
      <c r="BX119" s="265">
        <f t="shared" si="342"/>
        <v>-18467925.599999998</v>
      </c>
      <c r="BY119" s="265">
        <f t="shared" si="342"/>
        <v>731625</v>
      </c>
      <c r="BZ119" s="265">
        <f t="shared" si="342"/>
        <v>-4026865.9800000004</v>
      </c>
      <c r="CA119" s="265">
        <f t="shared" si="342"/>
        <v>-195016</v>
      </c>
      <c r="CB119" s="265">
        <f t="shared" si="342"/>
        <v>-9353401</v>
      </c>
      <c r="CC119" s="265">
        <f t="shared" si="342"/>
        <v>-540063</v>
      </c>
      <c r="CD119" s="265">
        <f t="shared" si="342"/>
        <v>-15129396</v>
      </c>
      <c r="CE119" s="351"/>
      <c r="CF119" s="35">
        <f t="shared" si="354"/>
        <v>3273024</v>
      </c>
    </row>
    <row r="120" spans="1:84" s="131" customFormat="1" ht="15" thickBot="1" x14ac:dyDescent="0.35">
      <c r="A120" s="148"/>
      <c r="B120" s="52" t="s">
        <v>42</v>
      </c>
      <c r="C120" s="127">
        <f>SUM(C115:C119)</f>
        <v>22932770.659999996</v>
      </c>
      <c r="D120" s="128">
        <f t="shared" ref="D120:U120" si="367">SUM(D115:D119)</f>
        <v>-13064901.909999998</v>
      </c>
      <c r="E120" s="128">
        <f t="shared" si="367"/>
        <v>-44181265.519999988</v>
      </c>
      <c r="F120" s="36">
        <f t="shared" si="367"/>
        <v>-30437338.740000006</v>
      </c>
      <c r="G120" s="128">
        <f t="shared" si="367"/>
        <v>-27841411.699999996</v>
      </c>
      <c r="H120" s="128">
        <f t="shared" si="367"/>
        <v>-16335496.780000001</v>
      </c>
      <c r="I120" s="128">
        <f t="shared" si="367"/>
        <v>-16784143.18</v>
      </c>
      <c r="J120" s="128">
        <f t="shared" si="367"/>
        <v>-5599542.5599999987</v>
      </c>
      <c r="K120" s="128">
        <f t="shared" si="367"/>
        <v>23025521.439999998</v>
      </c>
      <c r="L120" s="129">
        <f t="shared" si="367"/>
        <v>71326168.359999999</v>
      </c>
      <c r="M120" s="128">
        <f t="shared" si="367"/>
        <v>29455270.030000009</v>
      </c>
      <c r="N120" s="128">
        <f t="shared" si="367"/>
        <v>27549972.859999999</v>
      </c>
      <c r="O120" s="128">
        <f t="shared" si="367"/>
        <v>-1902459.360000005</v>
      </c>
      <c r="P120" s="128">
        <f t="shared" si="367"/>
        <v>9390504.1300000045</v>
      </c>
      <c r="Q120" s="128">
        <f t="shared" si="367"/>
        <v>-19198956.839999992</v>
      </c>
      <c r="R120" s="128">
        <f t="shared" si="367"/>
        <v>-37170855.359999999</v>
      </c>
      <c r="S120" s="128">
        <f t="shared" si="367"/>
        <v>-19321934.990000002</v>
      </c>
      <c r="T120" s="128">
        <f t="shared" si="367"/>
        <v>-14052496.26</v>
      </c>
      <c r="U120" s="128">
        <f t="shared" si="367"/>
        <v>-11759940.250000002</v>
      </c>
      <c r="V120" s="128">
        <f t="shared" ref="V120:W120" si="368">SUM(V115:V119)</f>
        <v>-4803397</v>
      </c>
      <c r="W120" s="128">
        <f t="shared" si="368"/>
        <v>19282566.289999999</v>
      </c>
      <c r="X120" s="129">
        <f t="shared" ref="X120:AB120" si="369">SUM(X115:X119)</f>
        <v>61590652.579999983</v>
      </c>
      <c r="Y120" s="128">
        <f t="shared" si="369"/>
        <v>66100783</v>
      </c>
      <c r="Z120" s="128">
        <f t="shared" si="369"/>
        <v>51464332</v>
      </c>
      <c r="AA120" s="128">
        <f t="shared" si="369"/>
        <v>-3787053.1000000052</v>
      </c>
      <c r="AB120" s="128">
        <f t="shared" si="369"/>
        <v>-7467255.9400000088</v>
      </c>
      <c r="AC120" s="128">
        <f t="shared" ref="AC120:AD120" si="370">SUM(AC115:AC119)</f>
        <v>-36269656.850000001</v>
      </c>
      <c r="AD120" s="128">
        <f t="shared" si="370"/>
        <v>-12906555.75</v>
      </c>
      <c r="AE120" s="128">
        <f t="shared" ref="AE120:AF120" si="371">SUM(AE115:AE119)</f>
        <v>-21565465</v>
      </c>
      <c r="AF120" s="128">
        <f t="shared" si="371"/>
        <v>-16682156.780000001</v>
      </c>
      <c r="AG120" s="208">
        <v>-9756153</v>
      </c>
      <c r="AH120" s="208">
        <v>1795257</v>
      </c>
      <c r="AI120" s="208">
        <v>25457367</v>
      </c>
      <c r="AJ120" s="129">
        <v>84657400</v>
      </c>
      <c r="AK120" s="219">
        <v>92413390</v>
      </c>
      <c r="AL120" s="219">
        <v>25300136</v>
      </c>
      <c r="AM120" s="219">
        <v>12158042</v>
      </c>
      <c r="AN120" s="219">
        <v>-10401833</v>
      </c>
      <c r="AO120" s="219">
        <v>-40445020</v>
      </c>
      <c r="AP120" s="219">
        <v>-38468881</v>
      </c>
      <c r="AQ120" s="36">
        <v>-20687559</v>
      </c>
      <c r="AR120" s="219">
        <v>-26298103</v>
      </c>
      <c r="AS120" s="219">
        <v>-11089490</v>
      </c>
      <c r="AT120" s="219">
        <v>-4923322</v>
      </c>
      <c r="AU120" s="219">
        <v>11926179</v>
      </c>
      <c r="AV120" s="318">
        <v>11815227</v>
      </c>
      <c r="AW120" s="36">
        <f t="shared" si="318"/>
        <v>-24835230.020000003</v>
      </c>
      <c r="AX120" s="130">
        <f t="shared" ref="AX120:AY120" si="372">SUM(AX115:AX119)</f>
        <v>22455406.039999999</v>
      </c>
      <c r="AY120" s="130">
        <f t="shared" si="372"/>
        <v>24982308.68</v>
      </c>
      <c r="AZ120" s="130">
        <f t="shared" ref="AZ120:BA120" si="373">SUM(AZ115:AZ119)</f>
        <v>-6733516.6199999955</v>
      </c>
      <c r="BA120" s="130">
        <f t="shared" si="373"/>
        <v>8519476.7099999953</v>
      </c>
      <c r="BB120" s="130">
        <f t="shared" ref="BB120:BJ120" si="374">SUM(BB115:BB119)</f>
        <v>2283000.5200000023</v>
      </c>
      <c r="BC120" s="130">
        <f t="shared" si="374"/>
        <v>5024202.9299999978</v>
      </c>
      <c r="BD120" s="130">
        <f t="shared" si="374"/>
        <v>796145.55999999843</v>
      </c>
      <c r="BE120" s="130">
        <f t="shared" si="374"/>
        <v>-3742955.1499999971</v>
      </c>
      <c r="BF120" s="130">
        <f t="shared" si="374"/>
        <v>-9735515.7800000086</v>
      </c>
      <c r="BG120" s="130">
        <f t="shared" si="374"/>
        <v>36645512.969999991</v>
      </c>
      <c r="BH120" s="130">
        <f t="shared" si="374"/>
        <v>23914359.140000001</v>
      </c>
      <c r="BI120" s="130">
        <f t="shared" si="374"/>
        <v>-1884593.7400000012</v>
      </c>
      <c r="BJ120" s="130">
        <f t="shared" si="374"/>
        <v>-16857760.070000015</v>
      </c>
      <c r="BK120" s="130">
        <f t="shared" ref="BK120:BL120" si="375">SUM(BK115:BK119)</f>
        <v>-17070700.010000005</v>
      </c>
      <c r="BL120" s="251">
        <f t="shared" si="375"/>
        <v>24264299.609999999</v>
      </c>
      <c r="BM120" s="251">
        <f t="shared" ref="BM120:BN120" si="376">SUM(BM115:BM119)</f>
        <v>-2243530.009999997</v>
      </c>
      <c r="BN120" s="251">
        <f t="shared" si="376"/>
        <v>-2629660.5200000005</v>
      </c>
      <c r="BO120" s="251">
        <f t="shared" ref="BO120:BP120" si="377">SUM(BO115:BO119)</f>
        <v>2003787.2500000007</v>
      </c>
      <c r="BP120" s="251">
        <f t="shared" si="377"/>
        <v>6598654</v>
      </c>
      <c r="BQ120" s="251">
        <f t="shared" ref="BQ120:BS120" si="378">SUM(BQ115:BQ119)</f>
        <v>6174800.7100000009</v>
      </c>
      <c r="BR120" s="277">
        <f t="shared" si="378"/>
        <v>23066747.420000009</v>
      </c>
      <c r="BS120" s="277">
        <f t="shared" si="378"/>
        <v>26312607</v>
      </c>
      <c r="BT120" s="277">
        <f t="shared" ref="BT120" si="379">SUM(BT115:BT119)</f>
        <v>-26164196</v>
      </c>
      <c r="BU120" s="277">
        <f t="shared" ref="BU120" si="380">SUM(BU115:BU119)</f>
        <v>15945095.100000005</v>
      </c>
      <c r="BV120" s="277">
        <f t="shared" ref="BV120" si="381">SUM(BV115:BV119)</f>
        <v>-2934577.0599999912</v>
      </c>
      <c r="BW120" s="277">
        <f t="shared" ref="BW120" si="382">SUM(BW115:BW119)</f>
        <v>-4175363.1500000022</v>
      </c>
      <c r="BX120" s="277">
        <f t="shared" ref="BX120" si="383">SUM(BX115:BX119)</f>
        <v>-25562325.25</v>
      </c>
      <c r="BY120" s="277">
        <f t="shared" ref="BY120" si="384">SUM(BY115:BY119)</f>
        <v>877906</v>
      </c>
      <c r="BZ120" s="277">
        <f t="shared" ref="BZ120" si="385">SUM(BZ115:BZ119)</f>
        <v>-9615946.2199999988</v>
      </c>
      <c r="CA120" s="277">
        <f t="shared" ref="CA120" si="386">SUM(CA115:CA119)</f>
        <v>-1333337</v>
      </c>
      <c r="CB120" s="277">
        <f t="shared" ref="CB120:CD120" si="387">SUM(CB115:CB119)</f>
        <v>-6718579</v>
      </c>
      <c r="CC120" s="277">
        <f t="shared" ref="CC120:CD120" si="388">SUM(CC115:CC119)</f>
        <v>-13531188</v>
      </c>
      <c r="CD120" s="277">
        <f t="shared" si="388"/>
        <v>-72842173</v>
      </c>
      <c r="CE120" s="352"/>
      <c r="CF120" s="36">
        <f t="shared" si="297"/>
        <v>11815227</v>
      </c>
    </row>
    <row r="121" spans="1:84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69"/>
      <c r="BS121" s="269"/>
      <c r="BT121" s="269"/>
      <c r="BU121" s="269"/>
      <c r="BV121" s="269"/>
      <c r="BW121" s="269"/>
      <c r="BX121" s="269"/>
      <c r="BY121" s="269"/>
      <c r="BZ121" s="269"/>
      <c r="CA121" s="269"/>
      <c r="CB121" s="269"/>
      <c r="CC121" s="269"/>
      <c r="CD121" s="269"/>
      <c r="CE121" s="349"/>
      <c r="CF121" s="78"/>
    </row>
    <row r="122" spans="1:84" s="59" customFormat="1" x14ac:dyDescent="0.3">
      <c r="A122" s="147"/>
      <c r="B122" s="60" t="s">
        <v>37</v>
      </c>
      <c r="C122" s="61">
        <v>82</v>
      </c>
      <c r="D122" s="62">
        <v>82</v>
      </c>
      <c r="E122" s="62">
        <v>98</v>
      </c>
      <c r="F122" s="64">
        <v>94</v>
      </c>
      <c r="G122" s="62">
        <v>96</v>
      </c>
      <c r="H122" s="64">
        <v>100</v>
      </c>
      <c r="I122" s="62">
        <v>93</v>
      </c>
      <c r="J122" s="64">
        <v>81</v>
      </c>
      <c r="K122" s="62">
        <v>63</v>
      </c>
      <c r="L122" s="107">
        <v>65</v>
      </c>
      <c r="M122" s="64">
        <v>53</v>
      </c>
      <c r="N122" s="64">
        <v>48</v>
      </c>
      <c r="O122" s="62">
        <v>40</v>
      </c>
      <c r="P122" s="64">
        <v>30</v>
      </c>
      <c r="Q122" s="62">
        <v>34</v>
      </c>
      <c r="R122" s="64">
        <v>28</v>
      </c>
      <c r="S122" s="62">
        <v>29</v>
      </c>
      <c r="T122" s="64">
        <v>28</v>
      </c>
      <c r="U122" s="211">
        <v>25</v>
      </c>
      <c r="V122" s="211">
        <v>17</v>
      </c>
      <c r="W122" s="211">
        <v>17</v>
      </c>
      <c r="X122" s="107">
        <v>19</v>
      </c>
      <c r="Y122" s="211">
        <v>14</v>
      </c>
      <c r="Z122" s="211">
        <v>13</v>
      </c>
      <c r="AA122" s="211">
        <v>12</v>
      </c>
      <c r="AB122" s="211">
        <v>14</v>
      </c>
      <c r="AC122" s="211">
        <v>15</v>
      </c>
      <c r="AD122" s="211">
        <v>15</v>
      </c>
      <c r="AE122" s="211">
        <v>28</v>
      </c>
      <c r="AF122" s="211">
        <v>39</v>
      </c>
      <c r="AG122" s="211">
        <v>44</v>
      </c>
      <c r="AH122" s="211">
        <v>48</v>
      </c>
      <c r="AI122" s="211">
        <v>39</v>
      </c>
      <c r="AJ122" s="107">
        <v>41</v>
      </c>
      <c r="AK122" s="211">
        <v>40</v>
      </c>
      <c r="AL122" s="211">
        <v>35</v>
      </c>
      <c r="AM122" s="211">
        <v>32</v>
      </c>
      <c r="AN122" s="211">
        <v>38</v>
      </c>
      <c r="AO122" s="211">
        <v>35</v>
      </c>
      <c r="AP122" s="211">
        <v>34</v>
      </c>
      <c r="AQ122" s="64">
        <v>29</v>
      </c>
      <c r="AR122" s="211">
        <v>28</v>
      </c>
      <c r="AS122" s="211">
        <v>29</v>
      </c>
      <c r="AT122" s="211">
        <v>24</v>
      </c>
      <c r="AU122" s="211">
        <v>27</v>
      </c>
      <c r="AV122" s="107">
        <v>22</v>
      </c>
      <c r="AW122" s="64">
        <f t="shared" ref="AW122:BF126" si="389">O122-C122</f>
        <v>-42</v>
      </c>
      <c r="AX122" s="108">
        <f t="shared" si="389"/>
        <v>-52</v>
      </c>
      <c r="AY122" s="108">
        <f t="shared" si="389"/>
        <v>-64</v>
      </c>
      <c r="AZ122" s="108">
        <f t="shared" si="389"/>
        <v>-66</v>
      </c>
      <c r="BA122" s="108">
        <f t="shared" si="389"/>
        <v>-67</v>
      </c>
      <c r="BB122" s="108">
        <f t="shared" si="389"/>
        <v>-72</v>
      </c>
      <c r="BC122" s="108">
        <f t="shared" si="389"/>
        <v>-68</v>
      </c>
      <c r="BD122" s="108">
        <f t="shared" si="389"/>
        <v>-64</v>
      </c>
      <c r="BE122" s="108">
        <f t="shared" si="389"/>
        <v>-46</v>
      </c>
      <c r="BF122" s="108">
        <f t="shared" si="389"/>
        <v>-46</v>
      </c>
      <c r="BG122" s="108">
        <f t="shared" ref="BG122:BP126" si="390">Y122-M122</f>
        <v>-39</v>
      </c>
      <c r="BH122" s="108">
        <f t="shared" si="390"/>
        <v>-35</v>
      </c>
      <c r="BI122" s="108">
        <f t="shared" si="390"/>
        <v>-28</v>
      </c>
      <c r="BJ122" s="108">
        <f t="shared" si="390"/>
        <v>-16</v>
      </c>
      <c r="BK122" s="108">
        <f t="shared" si="390"/>
        <v>-19</v>
      </c>
      <c r="BL122" s="255">
        <f t="shared" si="390"/>
        <v>-13</v>
      </c>
      <c r="BM122" s="255">
        <f t="shared" si="390"/>
        <v>-1</v>
      </c>
      <c r="BN122" s="255">
        <f t="shared" si="390"/>
        <v>11</v>
      </c>
      <c r="BO122" s="255">
        <f t="shared" si="390"/>
        <v>19</v>
      </c>
      <c r="BP122" s="255">
        <f t="shared" si="390"/>
        <v>31</v>
      </c>
      <c r="BQ122" s="255">
        <f t="shared" ref="BQ122:CD126" si="391">AI122-W122</f>
        <v>22</v>
      </c>
      <c r="BR122" s="213">
        <f t="shared" si="391"/>
        <v>22</v>
      </c>
      <c r="BS122" s="213">
        <f t="shared" si="391"/>
        <v>26</v>
      </c>
      <c r="BT122" s="213">
        <f t="shared" si="391"/>
        <v>22</v>
      </c>
      <c r="BU122" s="213">
        <f t="shared" si="391"/>
        <v>20</v>
      </c>
      <c r="BV122" s="213">
        <f t="shared" si="391"/>
        <v>24</v>
      </c>
      <c r="BW122" s="213">
        <f t="shared" si="391"/>
        <v>20</v>
      </c>
      <c r="BX122" s="213">
        <f t="shared" si="391"/>
        <v>19</v>
      </c>
      <c r="BY122" s="213">
        <f t="shared" si="391"/>
        <v>1</v>
      </c>
      <c r="BZ122" s="213">
        <f t="shared" si="391"/>
        <v>-11</v>
      </c>
      <c r="CA122" s="213">
        <f t="shared" si="391"/>
        <v>-15</v>
      </c>
      <c r="CB122" s="213">
        <f t="shared" si="391"/>
        <v>-24</v>
      </c>
      <c r="CC122" s="213">
        <f t="shared" si="391"/>
        <v>-12</v>
      </c>
      <c r="CD122" s="213">
        <f t="shared" si="391"/>
        <v>-19</v>
      </c>
      <c r="CE122" s="349"/>
      <c r="CF122" s="64">
        <f>IF(ISERROR(GETPIVOTDATA("VALUE",'CRS WK pvt'!$I$2,"DT_FILE",CF$8,"CD_CO",CF$6,"TRIM_CAT",TRIM(B122),"TRIM_LINE",A121))=TRUE,0,GETPIVOTDATA("VALUE",'CRS WK pvt'!$I$2,"DT_FILE",CF$8,"CD_CO",CF$6,"TRIM_CAT",TRIM(B122),"TRIM_LINE",A121))</f>
        <v>22</v>
      </c>
    </row>
    <row r="123" spans="1:84" s="59" customFormat="1" x14ac:dyDescent="0.3">
      <c r="A123" s="147"/>
      <c r="B123" s="60" t="s">
        <v>38</v>
      </c>
      <c r="C123" s="61">
        <v>559</v>
      </c>
      <c r="D123" s="62">
        <v>590</v>
      </c>
      <c r="E123" s="62">
        <v>721</v>
      </c>
      <c r="F123" s="64">
        <v>773</v>
      </c>
      <c r="G123" s="62">
        <v>793</v>
      </c>
      <c r="H123" s="64">
        <v>833</v>
      </c>
      <c r="I123" s="62">
        <v>852</v>
      </c>
      <c r="J123" s="64">
        <v>883</v>
      </c>
      <c r="K123" s="62">
        <v>915</v>
      </c>
      <c r="L123" s="107">
        <v>852</v>
      </c>
      <c r="M123" s="64">
        <v>796</v>
      </c>
      <c r="N123" s="64">
        <v>759</v>
      </c>
      <c r="O123" s="62">
        <v>796</v>
      </c>
      <c r="P123" s="64">
        <v>789</v>
      </c>
      <c r="Q123" s="62">
        <v>833</v>
      </c>
      <c r="R123" s="64">
        <v>864</v>
      </c>
      <c r="S123" s="62">
        <v>873</v>
      </c>
      <c r="T123" s="64">
        <v>843</v>
      </c>
      <c r="U123" s="211">
        <v>778</v>
      </c>
      <c r="V123" s="211">
        <v>880</v>
      </c>
      <c r="W123" s="211">
        <v>1002</v>
      </c>
      <c r="X123" s="107">
        <v>1040</v>
      </c>
      <c r="Y123" s="211">
        <v>1199</v>
      </c>
      <c r="Z123" s="211">
        <v>1444</v>
      </c>
      <c r="AA123" s="211">
        <v>1588</v>
      </c>
      <c r="AB123" s="211">
        <v>1887</v>
      </c>
      <c r="AC123" s="211">
        <v>2003</v>
      </c>
      <c r="AD123" s="211">
        <v>2196</v>
      </c>
      <c r="AE123" s="211">
        <v>2592</v>
      </c>
      <c r="AF123" s="211">
        <v>2957</v>
      </c>
      <c r="AG123" s="211">
        <v>3169</v>
      </c>
      <c r="AH123" s="211">
        <v>3315</v>
      </c>
      <c r="AI123" s="211">
        <v>3174</v>
      </c>
      <c r="AJ123" s="107">
        <v>3084</v>
      </c>
      <c r="AK123" s="211">
        <v>2928</v>
      </c>
      <c r="AL123" s="211">
        <v>2684</v>
      </c>
      <c r="AM123" s="211">
        <v>2399</v>
      </c>
      <c r="AN123" s="211">
        <v>2132</v>
      </c>
      <c r="AO123" s="211">
        <v>1932</v>
      </c>
      <c r="AP123" s="211">
        <v>1863</v>
      </c>
      <c r="AQ123" s="64">
        <v>1894</v>
      </c>
      <c r="AR123" s="211">
        <v>1761</v>
      </c>
      <c r="AS123" s="211">
        <v>1829</v>
      </c>
      <c r="AT123" s="211">
        <v>1871</v>
      </c>
      <c r="AU123" s="211">
        <v>1768</v>
      </c>
      <c r="AV123" s="107">
        <v>1767</v>
      </c>
      <c r="AW123" s="64">
        <f t="shared" si="389"/>
        <v>237</v>
      </c>
      <c r="AX123" s="108">
        <f t="shared" si="389"/>
        <v>199</v>
      </c>
      <c r="AY123" s="108">
        <f t="shared" si="389"/>
        <v>112</v>
      </c>
      <c r="AZ123" s="108">
        <f t="shared" si="389"/>
        <v>91</v>
      </c>
      <c r="BA123" s="108">
        <f t="shared" si="389"/>
        <v>80</v>
      </c>
      <c r="BB123" s="108">
        <f t="shared" si="389"/>
        <v>10</v>
      </c>
      <c r="BC123" s="108">
        <f t="shared" si="389"/>
        <v>-74</v>
      </c>
      <c r="BD123" s="108">
        <f t="shared" si="389"/>
        <v>-3</v>
      </c>
      <c r="BE123" s="108">
        <f t="shared" si="389"/>
        <v>87</v>
      </c>
      <c r="BF123" s="108">
        <f t="shared" si="389"/>
        <v>188</v>
      </c>
      <c r="BG123" s="108">
        <f t="shared" si="390"/>
        <v>403</v>
      </c>
      <c r="BH123" s="108">
        <f t="shared" si="390"/>
        <v>685</v>
      </c>
      <c r="BI123" s="108">
        <f t="shared" si="390"/>
        <v>792</v>
      </c>
      <c r="BJ123" s="108">
        <f t="shared" si="390"/>
        <v>1098</v>
      </c>
      <c r="BK123" s="108">
        <f t="shared" si="390"/>
        <v>1170</v>
      </c>
      <c r="BL123" s="255">
        <f t="shared" si="390"/>
        <v>1332</v>
      </c>
      <c r="BM123" s="255">
        <f t="shared" si="390"/>
        <v>1719</v>
      </c>
      <c r="BN123" s="255">
        <f t="shared" si="390"/>
        <v>2114</v>
      </c>
      <c r="BO123" s="255">
        <f t="shared" si="390"/>
        <v>2391</v>
      </c>
      <c r="BP123" s="255">
        <f t="shared" si="390"/>
        <v>2435</v>
      </c>
      <c r="BQ123" s="255">
        <f t="shared" si="391"/>
        <v>2172</v>
      </c>
      <c r="BR123" s="213">
        <f t="shared" si="391"/>
        <v>2044</v>
      </c>
      <c r="BS123" s="213">
        <f t="shared" si="391"/>
        <v>1729</v>
      </c>
      <c r="BT123" s="213">
        <f t="shared" si="391"/>
        <v>1240</v>
      </c>
      <c r="BU123" s="213">
        <f t="shared" si="391"/>
        <v>811</v>
      </c>
      <c r="BV123" s="213">
        <f t="shared" si="391"/>
        <v>245</v>
      </c>
      <c r="BW123" s="213">
        <f t="shared" si="391"/>
        <v>-71</v>
      </c>
      <c r="BX123" s="213">
        <f t="shared" si="391"/>
        <v>-333</v>
      </c>
      <c r="BY123" s="213">
        <f t="shared" si="391"/>
        <v>-698</v>
      </c>
      <c r="BZ123" s="213">
        <f t="shared" si="391"/>
        <v>-1196</v>
      </c>
      <c r="CA123" s="213">
        <f t="shared" si="391"/>
        <v>-1340</v>
      </c>
      <c r="CB123" s="213">
        <f t="shared" si="391"/>
        <v>-1444</v>
      </c>
      <c r="CC123" s="213">
        <f t="shared" si="391"/>
        <v>-1406</v>
      </c>
      <c r="CD123" s="213">
        <f t="shared" si="391"/>
        <v>-1317</v>
      </c>
      <c r="CE123" s="349"/>
      <c r="CF123" s="64">
        <f>IF(ISERROR(GETPIVOTDATA("VALUE",'CRS WK pvt'!$I$2,"DT_FILE",CF$8,"CD_CO",CF$6,"TRIM_CAT",TRIM(B123),"TRIM_LINE",A121))=TRUE,0,GETPIVOTDATA("VALUE",'CRS WK pvt'!$I$2,"DT_FILE",CF$8,"CD_CO",CF$6,"TRIM_CAT",TRIM(B123),"TRIM_LINE",A121))</f>
        <v>1767</v>
      </c>
    </row>
    <row r="124" spans="1:84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/>
      <c r="Q124" s="62"/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>
        <v>0</v>
      </c>
      <c r="AW124" s="64">
        <f t="shared" si="389"/>
        <v>0</v>
      </c>
      <c r="AX124" s="108">
        <f t="shared" si="389"/>
        <v>0</v>
      </c>
      <c r="AY124" s="108">
        <f t="shared" si="389"/>
        <v>0</v>
      </c>
      <c r="AZ124" s="108">
        <f t="shared" si="389"/>
        <v>0</v>
      </c>
      <c r="BA124" s="108">
        <f t="shared" si="389"/>
        <v>0</v>
      </c>
      <c r="BB124" s="108">
        <f t="shared" si="389"/>
        <v>0</v>
      </c>
      <c r="BC124" s="108">
        <f t="shared" si="389"/>
        <v>0</v>
      </c>
      <c r="BD124" s="108">
        <f t="shared" si="389"/>
        <v>0</v>
      </c>
      <c r="BE124" s="108">
        <f t="shared" si="389"/>
        <v>0</v>
      </c>
      <c r="BF124" s="108">
        <f t="shared" si="389"/>
        <v>0</v>
      </c>
      <c r="BG124" s="108">
        <f t="shared" si="390"/>
        <v>0</v>
      </c>
      <c r="BH124" s="108">
        <f t="shared" si="390"/>
        <v>0</v>
      </c>
      <c r="BI124" s="108">
        <f t="shared" si="390"/>
        <v>0</v>
      </c>
      <c r="BJ124" s="108">
        <f t="shared" si="390"/>
        <v>0</v>
      </c>
      <c r="BK124" s="108">
        <f t="shared" si="390"/>
        <v>0</v>
      </c>
      <c r="BL124" s="255">
        <f t="shared" si="390"/>
        <v>0</v>
      </c>
      <c r="BM124" s="255">
        <f t="shared" si="390"/>
        <v>0</v>
      </c>
      <c r="BN124" s="255">
        <f t="shared" si="390"/>
        <v>0</v>
      </c>
      <c r="BO124" s="255">
        <f t="shared" si="390"/>
        <v>0</v>
      </c>
      <c r="BP124" s="255">
        <f t="shared" si="390"/>
        <v>0</v>
      </c>
      <c r="BQ124" s="255">
        <f t="shared" si="391"/>
        <v>0</v>
      </c>
      <c r="BR124" s="213">
        <f t="shared" si="391"/>
        <v>0</v>
      </c>
      <c r="BS124" s="213">
        <f t="shared" si="391"/>
        <v>0</v>
      </c>
      <c r="BT124" s="213">
        <f t="shared" si="391"/>
        <v>0</v>
      </c>
      <c r="BU124" s="213">
        <f t="shared" si="391"/>
        <v>0</v>
      </c>
      <c r="BV124" s="213">
        <f t="shared" si="391"/>
        <v>0</v>
      </c>
      <c r="BW124" s="213">
        <f t="shared" si="391"/>
        <v>0</v>
      </c>
      <c r="BX124" s="213">
        <f t="shared" si="391"/>
        <v>0</v>
      </c>
      <c r="BY124" s="213">
        <f t="shared" si="391"/>
        <v>0</v>
      </c>
      <c r="BZ124" s="213">
        <f t="shared" si="391"/>
        <v>0</v>
      </c>
      <c r="CA124" s="213">
        <f t="shared" si="391"/>
        <v>0</v>
      </c>
      <c r="CB124" s="213">
        <f t="shared" si="391"/>
        <v>0</v>
      </c>
      <c r="CC124" s="213">
        <f t="shared" si="391"/>
        <v>0</v>
      </c>
      <c r="CD124" s="213">
        <f t="shared" si="391"/>
        <v>0</v>
      </c>
      <c r="CE124" s="349"/>
      <c r="CF124" s="64">
        <f>IF(ISERROR(GETPIVOTDATA("VALUE",'CRS WK pvt'!$I$2,"DT_FILE",CF$8,"CD_CO",CF$6,"TRIM_CAT",TRIM(B124),"TRIM_LINE",A121))=TRUE,0,GETPIVOTDATA("VALUE",'CRS WK pvt'!$I$2,"DT_FILE",CF$8,"CD_CO",CF$6,"TRIM_CAT",TRIM(B124),"TRIM_LINE",A121))</f>
        <v>0</v>
      </c>
    </row>
    <row r="125" spans="1:84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/>
      <c r="Q125" s="62"/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>
        <v>0</v>
      </c>
      <c r="AW125" s="64">
        <f t="shared" si="389"/>
        <v>0</v>
      </c>
      <c r="AX125" s="108">
        <f t="shared" si="389"/>
        <v>0</v>
      </c>
      <c r="AY125" s="108">
        <f t="shared" si="389"/>
        <v>0</v>
      </c>
      <c r="AZ125" s="108">
        <f t="shared" si="389"/>
        <v>0</v>
      </c>
      <c r="BA125" s="108">
        <f t="shared" si="389"/>
        <v>0</v>
      </c>
      <c r="BB125" s="108">
        <f t="shared" si="389"/>
        <v>0</v>
      </c>
      <c r="BC125" s="108">
        <f t="shared" si="389"/>
        <v>0</v>
      </c>
      <c r="BD125" s="108">
        <f t="shared" si="389"/>
        <v>0</v>
      </c>
      <c r="BE125" s="108">
        <f t="shared" si="389"/>
        <v>0</v>
      </c>
      <c r="BF125" s="108">
        <f t="shared" si="389"/>
        <v>0</v>
      </c>
      <c r="BG125" s="108">
        <f t="shared" si="390"/>
        <v>0</v>
      </c>
      <c r="BH125" s="108">
        <f t="shared" si="390"/>
        <v>0</v>
      </c>
      <c r="BI125" s="108">
        <f t="shared" si="390"/>
        <v>0</v>
      </c>
      <c r="BJ125" s="108">
        <f t="shared" si="390"/>
        <v>0</v>
      </c>
      <c r="BK125" s="108">
        <f t="shared" si="390"/>
        <v>0</v>
      </c>
      <c r="BL125" s="255">
        <f t="shared" si="390"/>
        <v>0</v>
      </c>
      <c r="BM125" s="255">
        <f t="shared" si="390"/>
        <v>0</v>
      </c>
      <c r="BN125" s="255">
        <f t="shared" si="390"/>
        <v>0</v>
      </c>
      <c r="BO125" s="255">
        <f t="shared" si="390"/>
        <v>0</v>
      </c>
      <c r="BP125" s="255">
        <f t="shared" si="390"/>
        <v>0</v>
      </c>
      <c r="BQ125" s="255">
        <f t="shared" si="391"/>
        <v>0</v>
      </c>
      <c r="BR125" s="213">
        <f t="shared" si="391"/>
        <v>0</v>
      </c>
      <c r="BS125" s="213">
        <f t="shared" si="391"/>
        <v>0</v>
      </c>
      <c r="BT125" s="213">
        <f t="shared" si="391"/>
        <v>0</v>
      </c>
      <c r="BU125" s="213">
        <f t="shared" si="391"/>
        <v>0</v>
      </c>
      <c r="BV125" s="213">
        <f t="shared" si="391"/>
        <v>0</v>
      </c>
      <c r="BW125" s="213">
        <f t="shared" si="391"/>
        <v>0</v>
      </c>
      <c r="BX125" s="213">
        <f t="shared" si="391"/>
        <v>0</v>
      </c>
      <c r="BY125" s="213">
        <f t="shared" si="391"/>
        <v>0</v>
      </c>
      <c r="BZ125" s="213">
        <f t="shared" si="391"/>
        <v>0</v>
      </c>
      <c r="CA125" s="213">
        <f t="shared" si="391"/>
        <v>0</v>
      </c>
      <c r="CB125" s="213">
        <f t="shared" si="391"/>
        <v>0</v>
      </c>
      <c r="CC125" s="213">
        <f t="shared" si="391"/>
        <v>0</v>
      </c>
      <c r="CD125" s="213">
        <f t="shared" si="391"/>
        <v>0</v>
      </c>
      <c r="CE125" s="349"/>
      <c r="CF125" s="64">
        <f>IF(ISERROR(GETPIVOTDATA("VALUE",'CRS WK pvt'!$I$2,"DT_FILE",CF$8,"CD_CO",CF$6,"TRIM_CAT",TRIM(B125),"TRIM_LINE",A121))=TRUE,0,GETPIVOTDATA("VALUE",'CRS WK pvt'!$I$2,"DT_FILE",CF$8,"CD_CO",CF$6,"TRIM_CAT",TRIM(B125),"TRIM_LINE",A121))</f>
        <v>0</v>
      </c>
    </row>
    <row r="126" spans="1:84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/>
      <c r="Q126" s="62"/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>
        <v>0</v>
      </c>
      <c r="AW126" s="64">
        <f t="shared" si="389"/>
        <v>0</v>
      </c>
      <c r="AX126" s="108">
        <f t="shared" si="389"/>
        <v>0</v>
      </c>
      <c r="AY126" s="108">
        <f t="shared" si="389"/>
        <v>0</v>
      </c>
      <c r="AZ126" s="108">
        <f t="shared" si="389"/>
        <v>0</v>
      </c>
      <c r="BA126" s="108">
        <f t="shared" si="389"/>
        <v>0</v>
      </c>
      <c r="BB126" s="108">
        <f t="shared" si="389"/>
        <v>0</v>
      </c>
      <c r="BC126" s="108">
        <f t="shared" si="389"/>
        <v>0</v>
      </c>
      <c r="BD126" s="108">
        <f t="shared" si="389"/>
        <v>0</v>
      </c>
      <c r="BE126" s="108">
        <f t="shared" si="389"/>
        <v>0</v>
      </c>
      <c r="BF126" s="108">
        <f t="shared" si="389"/>
        <v>0</v>
      </c>
      <c r="BG126" s="108">
        <f t="shared" si="390"/>
        <v>0</v>
      </c>
      <c r="BH126" s="108">
        <f t="shared" si="390"/>
        <v>0</v>
      </c>
      <c r="BI126" s="108">
        <f t="shared" si="390"/>
        <v>0</v>
      </c>
      <c r="BJ126" s="108">
        <f t="shared" si="390"/>
        <v>0</v>
      </c>
      <c r="BK126" s="108">
        <f t="shared" si="390"/>
        <v>0</v>
      </c>
      <c r="BL126" s="255">
        <f t="shared" si="390"/>
        <v>0</v>
      </c>
      <c r="BM126" s="255">
        <f t="shared" si="390"/>
        <v>0</v>
      </c>
      <c r="BN126" s="255">
        <f t="shared" si="390"/>
        <v>0</v>
      </c>
      <c r="BO126" s="255">
        <f t="shared" si="390"/>
        <v>0</v>
      </c>
      <c r="BP126" s="255">
        <f t="shared" si="390"/>
        <v>0</v>
      </c>
      <c r="BQ126" s="255">
        <f t="shared" si="391"/>
        <v>0</v>
      </c>
      <c r="BR126" s="213">
        <f t="shared" si="391"/>
        <v>0</v>
      </c>
      <c r="BS126" s="213">
        <f t="shared" si="391"/>
        <v>0</v>
      </c>
      <c r="BT126" s="213">
        <f t="shared" si="391"/>
        <v>0</v>
      </c>
      <c r="BU126" s="213">
        <f t="shared" si="391"/>
        <v>0</v>
      </c>
      <c r="BV126" s="213">
        <f t="shared" si="391"/>
        <v>0</v>
      </c>
      <c r="BW126" s="213">
        <f t="shared" si="391"/>
        <v>0</v>
      </c>
      <c r="BX126" s="213">
        <f t="shared" si="391"/>
        <v>0</v>
      </c>
      <c r="BY126" s="213">
        <f t="shared" si="391"/>
        <v>0</v>
      </c>
      <c r="BZ126" s="213">
        <f t="shared" si="391"/>
        <v>0</v>
      </c>
      <c r="CA126" s="213">
        <f t="shared" si="391"/>
        <v>0</v>
      </c>
      <c r="CB126" s="213">
        <f t="shared" si="391"/>
        <v>0</v>
      </c>
      <c r="CC126" s="213">
        <f t="shared" si="391"/>
        <v>0</v>
      </c>
      <c r="CD126" s="213">
        <f t="shared" si="391"/>
        <v>0</v>
      </c>
      <c r="CE126" s="349"/>
      <c r="CF126" s="64">
        <f>IF(ISERROR(GETPIVOTDATA("VALUE",'CRS WK pvt'!$I$2,"DT_FILE",CF$8,"CD_CO",CF$6,"TRIM_CAT",TRIM(B126),"TRIM_LINE",A121))=TRUE,0,GETPIVOTDATA("VALUE",'CRS WK pvt'!$I$2,"DT_FILE",CF$8,"CD_CO",CF$6,"TRIM_CAT",TRIM(B126),"TRIM_LINE",A121))</f>
        <v>0</v>
      </c>
    </row>
    <row r="127" spans="1:84" s="73" customFormat="1" x14ac:dyDescent="0.3">
      <c r="A127" s="148"/>
      <c r="B127" s="60" t="s">
        <v>42</v>
      </c>
      <c r="C127" s="122">
        <f t="shared" ref="C127:V127" si="392">SUM(C122:C126)</f>
        <v>641</v>
      </c>
      <c r="D127" s="123">
        <f t="shared" si="392"/>
        <v>672</v>
      </c>
      <c r="E127" s="123">
        <f t="shared" si="392"/>
        <v>819</v>
      </c>
      <c r="F127" s="124">
        <f t="shared" si="392"/>
        <v>867</v>
      </c>
      <c r="G127" s="123">
        <f t="shared" si="392"/>
        <v>889</v>
      </c>
      <c r="H127" s="124">
        <f t="shared" si="392"/>
        <v>933</v>
      </c>
      <c r="I127" s="123">
        <f t="shared" si="392"/>
        <v>945</v>
      </c>
      <c r="J127" s="124">
        <f t="shared" si="392"/>
        <v>964</v>
      </c>
      <c r="K127" s="123">
        <f t="shared" si="392"/>
        <v>978</v>
      </c>
      <c r="L127" s="125">
        <f t="shared" si="392"/>
        <v>917</v>
      </c>
      <c r="M127" s="124">
        <f t="shared" si="392"/>
        <v>849</v>
      </c>
      <c r="N127" s="124">
        <f t="shared" si="392"/>
        <v>807</v>
      </c>
      <c r="O127" s="124">
        <f t="shared" si="392"/>
        <v>836</v>
      </c>
      <c r="P127" s="124">
        <f t="shared" si="392"/>
        <v>819</v>
      </c>
      <c r="Q127" s="124">
        <f t="shared" si="392"/>
        <v>867</v>
      </c>
      <c r="R127" s="124">
        <f t="shared" si="392"/>
        <v>892</v>
      </c>
      <c r="S127" s="124">
        <f t="shared" si="392"/>
        <v>902</v>
      </c>
      <c r="T127" s="124">
        <f t="shared" si="392"/>
        <v>871</v>
      </c>
      <c r="U127" s="124">
        <f t="shared" si="392"/>
        <v>803</v>
      </c>
      <c r="V127" s="124">
        <f t="shared" si="392"/>
        <v>897</v>
      </c>
      <c r="W127" s="212">
        <f>SUM(W122+W123+W124+W125+W126)</f>
        <v>1019</v>
      </c>
      <c r="X127" s="125">
        <f>SUM(X122+X123+X124+X125+X126)</f>
        <v>1059</v>
      </c>
      <c r="Y127" s="212">
        <v>1213</v>
      </c>
      <c r="Z127" s="212">
        <v>1457</v>
      </c>
      <c r="AA127" s="212">
        <v>1600</v>
      </c>
      <c r="AB127" s="212">
        <v>1901</v>
      </c>
      <c r="AC127" s="212">
        <v>2018</v>
      </c>
      <c r="AD127" s="212">
        <v>2211</v>
      </c>
      <c r="AE127" s="212">
        <v>2620</v>
      </c>
      <c r="AF127" s="212">
        <v>2996</v>
      </c>
      <c r="AG127" s="212">
        <v>3213</v>
      </c>
      <c r="AH127" s="212">
        <v>3363</v>
      </c>
      <c r="AI127" s="212">
        <v>3213</v>
      </c>
      <c r="AJ127" s="125">
        <v>3125</v>
      </c>
      <c r="AK127" s="212">
        <v>2968</v>
      </c>
      <c r="AL127" s="212">
        <v>2719</v>
      </c>
      <c r="AM127" s="212">
        <v>2431</v>
      </c>
      <c r="AN127" s="212">
        <v>2170</v>
      </c>
      <c r="AO127" s="212">
        <v>1967</v>
      </c>
      <c r="AP127" s="212">
        <v>1897</v>
      </c>
      <c r="AQ127" s="85">
        <v>1923</v>
      </c>
      <c r="AR127" s="212">
        <v>1789</v>
      </c>
      <c r="AS127" s="212">
        <v>1858</v>
      </c>
      <c r="AT127" s="212">
        <v>1895</v>
      </c>
      <c r="AU127" s="212">
        <v>1795</v>
      </c>
      <c r="AV127" s="125">
        <v>1789</v>
      </c>
      <c r="AW127" s="124">
        <f t="shared" ref="AW127:BA127" si="393">SUM(AW122:AW126)</f>
        <v>195</v>
      </c>
      <c r="AX127" s="126">
        <f t="shared" si="393"/>
        <v>147</v>
      </c>
      <c r="AY127" s="126">
        <f t="shared" si="393"/>
        <v>48</v>
      </c>
      <c r="AZ127" s="126">
        <f t="shared" si="393"/>
        <v>25</v>
      </c>
      <c r="BA127" s="126">
        <f t="shared" si="393"/>
        <v>13</v>
      </c>
      <c r="BB127" s="126">
        <f t="shared" ref="BB127:BJ127" si="394">SUM(BB122:BB126)</f>
        <v>-62</v>
      </c>
      <c r="BC127" s="126">
        <f t="shared" si="394"/>
        <v>-142</v>
      </c>
      <c r="BD127" s="126">
        <f t="shared" si="394"/>
        <v>-67</v>
      </c>
      <c r="BE127" s="126">
        <f t="shared" si="394"/>
        <v>41</v>
      </c>
      <c r="BF127" s="126">
        <f t="shared" si="394"/>
        <v>142</v>
      </c>
      <c r="BG127" s="126">
        <f t="shared" si="394"/>
        <v>364</v>
      </c>
      <c r="BH127" s="126">
        <f t="shared" si="394"/>
        <v>650</v>
      </c>
      <c r="BI127" s="126">
        <f t="shared" si="394"/>
        <v>764</v>
      </c>
      <c r="BJ127" s="126">
        <f t="shared" si="394"/>
        <v>1082</v>
      </c>
      <c r="BK127" s="126">
        <f t="shared" ref="BK127:BL127" si="395">SUM(BK122:BK126)</f>
        <v>1151</v>
      </c>
      <c r="BL127" s="256">
        <f t="shared" si="395"/>
        <v>1319</v>
      </c>
      <c r="BM127" s="256">
        <f t="shared" ref="BM127:BN127" si="396">SUM(BM122:BM126)</f>
        <v>1718</v>
      </c>
      <c r="BN127" s="256">
        <f t="shared" si="396"/>
        <v>2125</v>
      </c>
      <c r="BO127" s="256">
        <f t="shared" ref="BO127:BP127" si="397">SUM(BO122:BO126)</f>
        <v>2410</v>
      </c>
      <c r="BP127" s="256">
        <f t="shared" si="397"/>
        <v>2466</v>
      </c>
      <c r="BQ127" s="256">
        <f t="shared" ref="BQ127:BS127" si="398">SUM(BQ122:BQ126)</f>
        <v>2194</v>
      </c>
      <c r="BR127" s="214">
        <f t="shared" si="398"/>
        <v>2066</v>
      </c>
      <c r="BS127" s="214">
        <f t="shared" si="398"/>
        <v>1755</v>
      </c>
      <c r="BT127" s="214">
        <f t="shared" ref="BT127" si="399">SUM(BT122:BT126)</f>
        <v>1262</v>
      </c>
      <c r="BU127" s="214">
        <f t="shared" ref="BU127" si="400">SUM(BU122:BU126)</f>
        <v>831</v>
      </c>
      <c r="BV127" s="214">
        <f t="shared" ref="BV127" si="401">SUM(BV122:BV126)</f>
        <v>269</v>
      </c>
      <c r="BW127" s="214">
        <f t="shared" ref="BW127" si="402">SUM(BW122:BW126)</f>
        <v>-51</v>
      </c>
      <c r="BX127" s="214">
        <f t="shared" ref="BX127" si="403">SUM(BX122:BX126)</f>
        <v>-314</v>
      </c>
      <c r="BY127" s="214">
        <f t="shared" ref="BY127" si="404">SUM(BY122:BY126)</f>
        <v>-697</v>
      </c>
      <c r="BZ127" s="214">
        <f t="shared" ref="BZ127" si="405">SUM(BZ122:BZ126)</f>
        <v>-1207</v>
      </c>
      <c r="CA127" s="214">
        <f t="shared" ref="CA127" si="406">SUM(CA122:CA126)</f>
        <v>-1355</v>
      </c>
      <c r="CB127" s="214">
        <f t="shared" ref="CB127:CD127" si="407">SUM(CB122:CB126)</f>
        <v>-1468</v>
      </c>
      <c r="CC127" s="214">
        <f t="shared" ref="CC127:CD127" si="408">SUM(CC122:CC126)</f>
        <v>-1418</v>
      </c>
      <c r="CD127" s="214">
        <f t="shared" si="408"/>
        <v>-1336</v>
      </c>
      <c r="CE127" s="350"/>
      <c r="CF127" s="85">
        <f>SUM(CF122:CF126)</f>
        <v>1789</v>
      </c>
    </row>
    <row r="128" spans="1:84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72"/>
      <c r="BS128" s="272"/>
      <c r="BT128" s="272"/>
      <c r="BU128" s="272"/>
      <c r="BV128" s="272"/>
      <c r="BW128" s="272"/>
      <c r="BX128" s="272"/>
      <c r="BY128" s="272"/>
      <c r="BZ128" s="272"/>
      <c r="CA128" s="272"/>
      <c r="CB128" s="272"/>
      <c r="CC128" s="272"/>
      <c r="CD128" s="272"/>
      <c r="CE128" s="349"/>
      <c r="CF128" s="90"/>
    </row>
    <row r="129" spans="1:84" s="59" customFormat="1" x14ac:dyDescent="0.3">
      <c r="A129" s="147"/>
      <c r="B129" s="60" t="s">
        <v>37</v>
      </c>
      <c r="C129" s="112">
        <v>165</v>
      </c>
      <c r="D129" s="66">
        <v>173</v>
      </c>
      <c r="E129" s="66">
        <v>502</v>
      </c>
      <c r="F129" s="66">
        <v>468</v>
      </c>
      <c r="G129" s="66">
        <v>487</v>
      </c>
      <c r="H129" s="109">
        <v>575</v>
      </c>
      <c r="I129" s="66">
        <v>690</v>
      </c>
      <c r="J129" s="109">
        <v>806</v>
      </c>
      <c r="K129" s="66">
        <v>118</v>
      </c>
      <c r="L129" s="110">
        <v>19</v>
      </c>
      <c r="M129" s="109">
        <v>179</v>
      </c>
      <c r="N129" s="109">
        <v>186</v>
      </c>
      <c r="O129" s="109">
        <v>118</v>
      </c>
      <c r="P129" s="109"/>
      <c r="Q129" s="109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488</v>
      </c>
      <c r="AF129" s="213">
        <v>652</v>
      </c>
      <c r="AG129" s="213">
        <v>649</v>
      </c>
      <c r="AH129" s="213">
        <v>478</v>
      </c>
      <c r="AI129" s="213">
        <v>246</v>
      </c>
      <c r="AJ129" s="110">
        <v>10</v>
      </c>
      <c r="AK129" s="213">
        <v>0</v>
      </c>
      <c r="AL129" s="213">
        <v>1</v>
      </c>
      <c r="AM129" s="213">
        <v>9</v>
      </c>
      <c r="AN129" s="213">
        <v>115</v>
      </c>
      <c r="AO129" s="213">
        <v>856</v>
      </c>
      <c r="AP129" s="213">
        <v>793</v>
      </c>
      <c r="AQ129" s="64">
        <v>701</v>
      </c>
      <c r="AR129" s="213">
        <v>605</v>
      </c>
      <c r="AS129" s="213">
        <v>579</v>
      </c>
      <c r="AT129" s="213">
        <v>531</v>
      </c>
      <c r="AU129" s="213">
        <v>14</v>
      </c>
      <c r="AV129" s="110">
        <v>31</v>
      </c>
      <c r="AW129" s="112">
        <f t="shared" ref="AW129:BF133" si="409">O129-C129</f>
        <v>-47</v>
      </c>
      <c r="AX129" s="109">
        <f t="shared" si="409"/>
        <v>-173</v>
      </c>
      <c r="AY129" s="109">
        <f t="shared" si="409"/>
        <v>-502</v>
      </c>
      <c r="AZ129" s="109">
        <f t="shared" si="409"/>
        <v>-468</v>
      </c>
      <c r="BA129" s="109">
        <f t="shared" si="409"/>
        <v>-487</v>
      </c>
      <c r="BB129" s="109">
        <f t="shared" si="409"/>
        <v>-575</v>
      </c>
      <c r="BC129" s="109">
        <f t="shared" si="409"/>
        <v>-690</v>
      </c>
      <c r="BD129" s="109">
        <f t="shared" si="409"/>
        <v>-806</v>
      </c>
      <c r="BE129" s="109">
        <f t="shared" si="409"/>
        <v>-118</v>
      </c>
      <c r="BF129" s="109">
        <f t="shared" si="409"/>
        <v>-19</v>
      </c>
      <c r="BG129" s="109">
        <f t="shared" ref="BG129:BP133" si="410">Y129-M129</f>
        <v>-179</v>
      </c>
      <c r="BH129" s="109">
        <f t="shared" si="410"/>
        <v>-186</v>
      </c>
      <c r="BI129" s="109">
        <f t="shared" si="410"/>
        <v>-118</v>
      </c>
      <c r="BJ129" s="109">
        <f t="shared" si="410"/>
        <v>0</v>
      </c>
      <c r="BK129" s="109">
        <f t="shared" si="410"/>
        <v>0</v>
      </c>
      <c r="BL129" s="213">
        <f t="shared" si="410"/>
        <v>0</v>
      </c>
      <c r="BM129" s="213">
        <f t="shared" si="410"/>
        <v>488</v>
      </c>
      <c r="BN129" s="213">
        <f t="shared" si="410"/>
        <v>652</v>
      </c>
      <c r="BO129" s="213">
        <f t="shared" si="410"/>
        <v>649</v>
      </c>
      <c r="BP129" s="213">
        <f t="shared" si="410"/>
        <v>478</v>
      </c>
      <c r="BQ129" s="213">
        <f t="shared" ref="BQ129:CD133" si="411">AI129-W129</f>
        <v>246</v>
      </c>
      <c r="BR129" s="213">
        <f t="shared" si="411"/>
        <v>10</v>
      </c>
      <c r="BS129" s="213">
        <f t="shared" si="411"/>
        <v>0</v>
      </c>
      <c r="BT129" s="213">
        <f t="shared" si="411"/>
        <v>1</v>
      </c>
      <c r="BU129" s="213">
        <f t="shared" si="411"/>
        <v>9</v>
      </c>
      <c r="BV129" s="213">
        <f t="shared" si="411"/>
        <v>115</v>
      </c>
      <c r="BW129" s="213">
        <f t="shared" si="411"/>
        <v>856</v>
      </c>
      <c r="BX129" s="213">
        <f t="shared" si="411"/>
        <v>793</v>
      </c>
      <c r="BY129" s="213">
        <f t="shared" si="411"/>
        <v>213</v>
      </c>
      <c r="BZ129" s="213">
        <f t="shared" si="411"/>
        <v>-47</v>
      </c>
      <c r="CA129" s="213">
        <f t="shared" si="411"/>
        <v>-70</v>
      </c>
      <c r="CB129" s="213">
        <f t="shared" si="411"/>
        <v>53</v>
      </c>
      <c r="CC129" s="213">
        <f t="shared" si="411"/>
        <v>-232</v>
      </c>
      <c r="CD129" s="213">
        <f t="shared" si="411"/>
        <v>21</v>
      </c>
      <c r="CE129" s="349"/>
      <c r="CF129" s="64">
        <f>IF(ISERROR(GETPIVOTDATA("VALUE",'CRS WK pvt'!$I$2,"DT_FILE",CF$8,"CD_CO",CF$6,"TRIM_CAT",TRIM(B129),"TRIM_LINE",A128))=TRUE,0,GETPIVOTDATA("VALUE",'CRS WK pvt'!$I$2,"DT_FILE",CF$8,"CD_CO",CF$6,"TRIM_CAT",TRIM(B129),"TRIM_LINE",A128))</f>
        <v>31</v>
      </c>
    </row>
    <row r="130" spans="1:84" s="59" customFormat="1" x14ac:dyDescent="0.3">
      <c r="A130" s="147"/>
      <c r="B130" s="60" t="s">
        <v>38</v>
      </c>
      <c r="C130" s="112"/>
      <c r="D130" s="66">
        <v>45</v>
      </c>
      <c r="E130" s="66">
        <v>182</v>
      </c>
      <c r="F130" s="66">
        <v>164</v>
      </c>
      <c r="G130" s="66">
        <v>216</v>
      </c>
      <c r="H130" s="109">
        <v>260</v>
      </c>
      <c r="I130" s="66">
        <v>292</v>
      </c>
      <c r="J130" s="109">
        <v>307</v>
      </c>
      <c r="K130" s="66">
        <v>13</v>
      </c>
      <c r="L130" s="110"/>
      <c r="M130" s="109"/>
      <c r="N130" s="109"/>
      <c r="O130" s="109">
        <v>1</v>
      </c>
      <c r="P130" s="109"/>
      <c r="Q130" s="109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312</v>
      </c>
      <c r="AG130" s="213">
        <v>402</v>
      </c>
      <c r="AH130" s="213">
        <v>239</v>
      </c>
      <c r="AI130" s="213">
        <v>93</v>
      </c>
      <c r="AJ130" s="110">
        <v>0</v>
      </c>
      <c r="AK130" s="213">
        <v>0</v>
      </c>
      <c r="AL130" s="213">
        <v>0</v>
      </c>
      <c r="AM130" s="213">
        <v>0</v>
      </c>
      <c r="AN130" s="213">
        <v>21</v>
      </c>
      <c r="AO130" s="213">
        <v>360</v>
      </c>
      <c r="AP130" s="213">
        <v>290</v>
      </c>
      <c r="AQ130" s="64">
        <v>257</v>
      </c>
      <c r="AR130" s="213">
        <v>246</v>
      </c>
      <c r="AS130" s="213">
        <v>295</v>
      </c>
      <c r="AT130" s="213">
        <v>340</v>
      </c>
      <c r="AU130" s="213">
        <v>0</v>
      </c>
      <c r="AV130" s="110">
        <v>0</v>
      </c>
      <c r="AW130" s="112">
        <f t="shared" si="409"/>
        <v>1</v>
      </c>
      <c r="AX130" s="109">
        <f t="shared" si="409"/>
        <v>-45</v>
      </c>
      <c r="AY130" s="109">
        <f t="shared" si="409"/>
        <v>-182</v>
      </c>
      <c r="AZ130" s="109">
        <f t="shared" si="409"/>
        <v>-164</v>
      </c>
      <c r="BA130" s="109">
        <f t="shared" si="409"/>
        <v>-216</v>
      </c>
      <c r="BB130" s="109">
        <f t="shared" si="409"/>
        <v>-260</v>
      </c>
      <c r="BC130" s="109">
        <f t="shared" si="409"/>
        <v>-292</v>
      </c>
      <c r="BD130" s="109">
        <f t="shared" si="409"/>
        <v>-307</v>
      </c>
      <c r="BE130" s="109">
        <f t="shared" si="409"/>
        <v>-13</v>
      </c>
      <c r="BF130" s="109">
        <f t="shared" si="409"/>
        <v>0</v>
      </c>
      <c r="BG130" s="109">
        <f t="shared" si="410"/>
        <v>0</v>
      </c>
      <c r="BH130" s="109">
        <f t="shared" si="410"/>
        <v>0</v>
      </c>
      <c r="BI130" s="109">
        <f t="shared" si="410"/>
        <v>-1</v>
      </c>
      <c r="BJ130" s="109">
        <f t="shared" si="410"/>
        <v>0</v>
      </c>
      <c r="BK130" s="109">
        <f t="shared" si="410"/>
        <v>0</v>
      </c>
      <c r="BL130" s="213">
        <f t="shared" si="410"/>
        <v>0</v>
      </c>
      <c r="BM130" s="213">
        <f t="shared" si="410"/>
        <v>0</v>
      </c>
      <c r="BN130" s="213">
        <f t="shared" si="410"/>
        <v>312</v>
      </c>
      <c r="BO130" s="213">
        <f t="shared" si="410"/>
        <v>402</v>
      </c>
      <c r="BP130" s="213">
        <f t="shared" si="410"/>
        <v>239</v>
      </c>
      <c r="BQ130" s="213">
        <f t="shared" si="411"/>
        <v>93</v>
      </c>
      <c r="BR130" s="213">
        <f t="shared" si="411"/>
        <v>0</v>
      </c>
      <c r="BS130" s="213">
        <f t="shared" si="411"/>
        <v>0</v>
      </c>
      <c r="BT130" s="213">
        <f t="shared" si="411"/>
        <v>0</v>
      </c>
      <c r="BU130" s="213">
        <f t="shared" si="411"/>
        <v>0</v>
      </c>
      <c r="BV130" s="213">
        <f t="shared" si="411"/>
        <v>21</v>
      </c>
      <c r="BW130" s="213">
        <f t="shared" si="411"/>
        <v>360</v>
      </c>
      <c r="BX130" s="213">
        <f t="shared" si="411"/>
        <v>290</v>
      </c>
      <c r="BY130" s="213">
        <f t="shared" si="411"/>
        <v>257</v>
      </c>
      <c r="BZ130" s="213">
        <f t="shared" si="411"/>
        <v>-66</v>
      </c>
      <c r="CA130" s="213">
        <f t="shared" si="411"/>
        <v>-107</v>
      </c>
      <c r="CB130" s="213">
        <f t="shared" si="411"/>
        <v>101</v>
      </c>
      <c r="CC130" s="213">
        <f t="shared" si="411"/>
        <v>-93</v>
      </c>
      <c r="CD130" s="213">
        <f t="shared" si="411"/>
        <v>0</v>
      </c>
      <c r="CE130" s="349"/>
      <c r="CF130" s="64">
        <f>IF(ISERROR(GETPIVOTDATA("VALUE",'CRS WK pvt'!$I$2,"DT_FILE",CF$8,"CD_CO",CF$6,"TRIM_CAT",TRIM(B130),"TRIM_LINE",A128))=TRUE,0,GETPIVOTDATA("VALUE",'CRS WK pvt'!$I$2,"DT_FILE",CF$8,"CD_CO",CF$6,"TRIM_CAT",TRIM(B130),"TRIM_LINE",A128))</f>
        <v>0</v>
      </c>
    </row>
    <row r="131" spans="1:84" s="59" customFormat="1" x14ac:dyDescent="0.3">
      <c r="A131" s="147"/>
      <c r="B131" s="60" t="s">
        <v>39</v>
      </c>
      <c r="C131" s="112">
        <v>94</v>
      </c>
      <c r="D131" s="66">
        <v>94</v>
      </c>
      <c r="E131" s="66">
        <v>82</v>
      </c>
      <c r="F131" s="66">
        <v>68</v>
      </c>
      <c r="G131" s="66">
        <v>90</v>
      </c>
      <c r="H131" s="109">
        <v>63</v>
      </c>
      <c r="I131" s="66">
        <v>59</v>
      </c>
      <c r="J131" s="109">
        <v>44</v>
      </c>
      <c r="K131" s="66">
        <v>44</v>
      </c>
      <c r="L131" s="110">
        <v>4</v>
      </c>
      <c r="M131" s="109">
        <v>42</v>
      </c>
      <c r="N131" s="109">
        <v>44</v>
      </c>
      <c r="O131" s="109">
        <v>22</v>
      </c>
      <c r="P131" s="109"/>
      <c r="Q131" s="109"/>
      <c r="R131" s="109"/>
      <c r="S131" s="66"/>
      <c r="T131" s="109"/>
      <c r="U131" s="213"/>
      <c r="V131" s="213"/>
      <c r="W131" s="213">
        <v>4</v>
      </c>
      <c r="X131" s="110">
        <v>17</v>
      </c>
      <c r="Y131" s="213">
        <v>9</v>
      </c>
      <c r="Z131" s="213">
        <v>4</v>
      </c>
      <c r="AA131" s="213">
        <v>19</v>
      </c>
      <c r="AB131" s="213">
        <v>30</v>
      </c>
      <c r="AC131" s="213">
        <v>24</v>
      </c>
      <c r="AD131" s="213">
        <v>27</v>
      </c>
      <c r="AE131" s="213">
        <v>16</v>
      </c>
      <c r="AF131" s="213">
        <v>13</v>
      </c>
      <c r="AG131" s="213">
        <v>36</v>
      </c>
      <c r="AH131" s="213">
        <v>55</v>
      </c>
      <c r="AI131" s="213">
        <v>29</v>
      </c>
      <c r="AJ131" s="110">
        <v>19</v>
      </c>
      <c r="AK131" s="213">
        <v>0</v>
      </c>
      <c r="AL131" s="213">
        <v>0</v>
      </c>
      <c r="AM131" s="213">
        <v>79</v>
      </c>
      <c r="AN131" s="213">
        <v>147</v>
      </c>
      <c r="AO131" s="213">
        <v>123</v>
      </c>
      <c r="AP131" s="213">
        <v>85</v>
      </c>
      <c r="AQ131" s="64">
        <v>111</v>
      </c>
      <c r="AR131" s="213">
        <v>74</v>
      </c>
      <c r="AS131" s="213">
        <v>59</v>
      </c>
      <c r="AT131" s="213">
        <v>49</v>
      </c>
      <c r="AU131" s="213">
        <v>0</v>
      </c>
      <c r="AV131" s="110">
        <v>4</v>
      </c>
      <c r="AW131" s="112">
        <f t="shared" si="409"/>
        <v>-72</v>
      </c>
      <c r="AX131" s="109">
        <f t="shared" si="409"/>
        <v>-94</v>
      </c>
      <c r="AY131" s="109">
        <f t="shared" si="409"/>
        <v>-82</v>
      </c>
      <c r="AZ131" s="109">
        <f t="shared" si="409"/>
        <v>-68</v>
      </c>
      <c r="BA131" s="109">
        <f t="shared" si="409"/>
        <v>-90</v>
      </c>
      <c r="BB131" s="109">
        <f t="shared" si="409"/>
        <v>-63</v>
      </c>
      <c r="BC131" s="109">
        <f t="shared" si="409"/>
        <v>-59</v>
      </c>
      <c r="BD131" s="109">
        <f t="shared" si="409"/>
        <v>-44</v>
      </c>
      <c r="BE131" s="109">
        <f t="shared" si="409"/>
        <v>-40</v>
      </c>
      <c r="BF131" s="109">
        <f t="shared" si="409"/>
        <v>13</v>
      </c>
      <c r="BG131" s="109">
        <f t="shared" si="410"/>
        <v>-33</v>
      </c>
      <c r="BH131" s="109">
        <f t="shared" si="410"/>
        <v>-40</v>
      </c>
      <c r="BI131" s="109">
        <f t="shared" si="410"/>
        <v>-3</v>
      </c>
      <c r="BJ131" s="109">
        <f t="shared" si="410"/>
        <v>30</v>
      </c>
      <c r="BK131" s="109">
        <f t="shared" si="410"/>
        <v>24</v>
      </c>
      <c r="BL131" s="213">
        <f t="shared" si="410"/>
        <v>27</v>
      </c>
      <c r="BM131" s="213">
        <f t="shared" si="410"/>
        <v>16</v>
      </c>
      <c r="BN131" s="213">
        <f t="shared" si="410"/>
        <v>13</v>
      </c>
      <c r="BO131" s="213">
        <f t="shared" si="410"/>
        <v>36</v>
      </c>
      <c r="BP131" s="213">
        <f t="shared" si="410"/>
        <v>55</v>
      </c>
      <c r="BQ131" s="213">
        <f t="shared" si="411"/>
        <v>25</v>
      </c>
      <c r="BR131" s="213">
        <f t="shared" si="411"/>
        <v>2</v>
      </c>
      <c r="BS131" s="213">
        <f t="shared" si="411"/>
        <v>-9</v>
      </c>
      <c r="BT131" s="213">
        <f t="shared" si="411"/>
        <v>-4</v>
      </c>
      <c r="BU131" s="213">
        <f t="shared" si="411"/>
        <v>60</v>
      </c>
      <c r="BV131" s="213">
        <f t="shared" si="411"/>
        <v>117</v>
      </c>
      <c r="BW131" s="213">
        <f t="shared" si="411"/>
        <v>99</v>
      </c>
      <c r="BX131" s="213">
        <f t="shared" si="411"/>
        <v>58</v>
      </c>
      <c r="BY131" s="213">
        <f t="shared" si="411"/>
        <v>95</v>
      </c>
      <c r="BZ131" s="213">
        <f t="shared" si="411"/>
        <v>61</v>
      </c>
      <c r="CA131" s="213">
        <f t="shared" si="411"/>
        <v>23</v>
      </c>
      <c r="CB131" s="213">
        <f t="shared" si="411"/>
        <v>-6</v>
      </c>
      <c r="CC131" s="213">
        <f t="shared" si="411"/>
        <v>-29</v>
      </c>
      <c r="CD131" s="213">
        <f t="shared" si="411"/>
        <v>-15</v>
      </c>
      <c r="CE131" s="349"/>
      <c r="CF131" s="64">
        <f>IF(ISERROR(GETPIVOTDATA("VALUE",'CRS WK pvt'!$I$2,"DT_FILE",CF$8,"CD_CO",CF$6,"TRIM_CAT",TRIM(B131),"TRIM_LINE",A128))=TRUE,0,GETPIVOTDATA("VALUE",'CRS WK pvt'!$I$2,"DT_FILE",CF$8,"CD_CO",CF$6,"TRIM_CAT",TRIM(B131),"TRIM_LINE",A128))</f>
        <v>4</v>
      </c>
    </row>
    <row r="132" spans="1:84" s="59" customFormat="1" x14ac:dyDescent="0.3">
      <c r="A132" s="147"/>
      <c r="B132" s="60" t="s">
        <v>40</v>
      </c>
      <c r="C132" s="112">
        <v>30</v>
      </c>
      <c r="D132" s="66">
        <v>21</v>
      </c>
      <c r="E132" s="66">
        <v>18</v>
      </c>
      <c r="F132" s="66">
        <v>14</v>
      </c>
      <c r="G132" s="66">
        <v>12</v>
      </c>
      <c r="H132" s="109">
        <v>16</v>
      </c>
      <c r="I132" s="66">
        <v>15</v>
      </c>
      <c r="J132" s="109">
        <v>10</v>
      </c>
      <c r="K132" s="66">
        <v>6</v>
      </c>
      <c r="L132" s="110">
        <v>1</v>
      </c>
      <c r="M132" s="109">
        <v>12</v>
      </c>
      <c r="N132" s="109">
        <v>7</v>
      </c>
      <c r="O132" s="109">
        <v>5</v>
      </c>
      <c r="P132" s="109"/>
      <c r="Q132" s="109"/>
      <c r="R132" s="109"/>
      <c r="S132" s="66"/>
      <c r="T132" s="109"/>
      <c r="U132" s="213"/>
      <c r="V132" s="213"/>
      <c r="W132" s="213">
        <v>0</v>
      </c>
      <c r="X132" s="110">
        <v>5</v>
      </c>
      <c r="Y132" s="213">
        <v>4</v>
      </c>
      <c r="Z132" s="213">
        <v>2</v>
      </c>
      <c r="AA132" s="213">
        <v>4</v>
      </c>
      <c r="AB132" s="213">
        <v>8</v>
      </c>
      <c r="AC132" s="213">
        <v>4</v>
      </c>
      <c r="AD132" s="213">
        <v>10</v>
      </c>
      <c r="AE132" s="213">
        <v>6</v>
      </c>
      <c r="AF132" s="213">
        <v>3</v>
      </c>
      <c r="AG132" s="213">
        <v>11</v>
      </c>
      <c r="AH132" s="213">
        <v>15</v>
      </c>
      <c r="AI132" s="213">
        <v>8</v>
      </c>
      <c r="AJ132" s="110">
        <v>5</v>
      </c>
      <c r="AK132" s="213">
        <v>0</v>
      </c>
      <c r="AL132" s="213">
        <v>0</v>
      </c>
      <c r="AM132" s="213">
        <v>25</v>
      </c>
      <c r="AN132" s="213">
        <v>24</v>
      </c>
      <c r="AO132" s="213">
        <v>21</v>
      </c>
      <c r="AP132" s="213">
        <v>19</v>
      </c>
      <c r="AQ132" s="64">
        <v>13</v>
      </c>
      <c r="AR132" s="213">
        <v>16</v>
      </c>
      <c r="AS132" s="213">
        <v>6</v>
      </c>
      <c r="AT132" s="213">
        <v>12</v>
      </c>
      <c r="AU132" s="213">
        <v>0</v>
      </c>
      <c r="AV132" s="110">
        <v>2</v>
      </c>
      <c r="AW132" s="112">
        <f t="shared" si="409"/>
        <v>-25</v>
      </c>
      <c r="AX132" s="109">
        <f t="shared" si="409"/>
        <v>-21</v>
      </c>
      <c r="AY132" s="109">
        <f t="shared" si="409"/>
        <v>-18</v>
      </c>
      <c r="AZ132" s="109">
        <f t="shared" si="409"/>
        <v>-14</v>
      </c>
      <c r="BA132" s="109">
        <f t="shared" si="409"/>
        <v>-12</v>
      </c>
      <c r="BB132" s="109">
        <f t="shared" si="409"/>
        <v>-16</v>
      </c>
      <c r="BC132" s="109">
        <f t="shared" si="409"/>
        <v>-15</v>
      </c>
      <c r="BD132" s="109">
        <f t="shared" si="409"/>
        <v>-10</v>
      </c>
      <c r="BE132" s="109">
        <f t="shared" si="409"/>
        <v>-6</v>
      </c>
      <c r="BF132" s="109">
        <f t="shared" si="409"/>
        <v>4</v>
      </c>
      <c r="BG132" s="109">
        <f t="shared" si="410"/>
        <v>-8</v>
      </c>
      <c r="BH132" s="109">
        <f t="shared" si="410"/>
        <v>-5</v>
      </c>
      <c r="BI132" s="109">
        <f t="shared" si="410"/>
        <v>-1</v>
      </c>
      <c r="BJ132" s="109">
        <f t="shared" si="410"/>
        <v>8</v>
      </c>
      <c r="BK132" s="109">
        <f t="shared" si="410"/>
        <v>4</v>
      </c>
      <c r="BL132" s="213">
        <f t="shared" si="410"/>
        <v>10</v>
      </c>
      <c r="BM132" s="213">
        <f t="shared" si="410"/>
        <v>6</v>
      </c>
      <c r="BN132" s="213">
        <f t="shared" si="410"/>
        <v>3</v>
      </c>
      <c r="BO132" s="213">
        <f t="shared" si="410"/>
        <v>11</v>
      </c>
      <c r="BP132" s="213">
        <f t="shared" si="410"/>
        <v>15</v>
      </c>
      <c r="BQ132" s="213">
        <f t="shared" si="411"/>
        <v>8</v>
      </c>
      <c r="BR132" s="213">
        <f t="shared" si="411"/>
        <v>0</v>
      </c>
      <c r="BS132" s="213">
        <f t="shared" si="411"/>
        <v>-4</v>
      </c>
      <c r="BT132" s="213">
        <f t="shared" si="411"/>
        <v>-2</v>
      </c>
      <c r="BU132" s="213">
        <f t="shared" si="411"/>
        <v>21</v>
      </c>
      <c r="BV132" s="213">
        <f t="shared" si="411"/>
        <v>16</v>
      </c>
      <c r="BW132" s="213">
        <f t="shared" si="411"/>
        <v>17</v>
      </c>
      <c r="BX132" s="213">
        <f t="shared" si="411"/>
        <v>9</v>
      </c>
      <c r="BY132" s="213">
        <f t="shared" si="411"/>
        <v>7</v>
      </c>
      <c r="BZ132" s="213">
        <f t="shared" si="411"/>
        <v>13</v>
      </c>
      <c r="CA132" s="213">
        <f t="shared" si="411"/>
        <v>-5</v>
      </c>
      <c r="CB132" s="213">
        <f t="shared" si="411"/>
        <v>-3</v>
      </c>
      <c r="CC132" s="213">
        <f t="shared" si="411"/>
        <v>-8</v>
      </c>
      <c r="CD132" s="213">
        <f t="shared" si="411"/>
        <v>-3</v>
      </c>
      <c r="CE132" s="349"/>
      <c r="CF132" s="64">
        <f>IF(ISERROR(GETPIVOTDATA("VALUE",'CRS WK pvt'!$I$2,"DT_FILE",CF$8,"CD_CO",CF$6,"TRIM_CAT",TRIM(B132),"TRIM_LINE",A128))=TRUE,0,GETPIVOTDATA("VALUE",'CRS WK pvt'!$I$2,"DT_FILE",CF$8,"CD_CO",CF$6,"TRIM_CAT",TRIM(B132),"TRIM_LINE",A128))</f>
        <v>2</v>
      </c>
    </row>
    <row r="133" spans="1:84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109"/>
      <c r="P133" s="109"/>
      <c r="Q133" s="109"/>
      <c r="R133" s="109"/>
      <c r="S133" s="66"/>
      <c r="T133" s="109"/>
      <c r="U133" s="213"/>
      <c r="V133" s="213"/>
      <c r="W133" s="213">
        <v>0</v>
      </c>
      <c r="X133" s="110">
        <v>2</v>
      </c>
      <c r="Y133" s="213">
        <v>5</v>
      </c>
      <c r="Z133" s="213">
        <v>2</v>
      </c>
      <c r="AA133" s="213">
        <v>2</v>
      </c>
      <c r="AB133" s="213">
        <v>5</v>
      </c>
      <c r="AC133" s="213">
        <v>2</v>
      </c>
      <c r="AD133" s="213">
        <v>3</v>
      </c>
      <c r="AE133" s="213">
        <v>5</v>
      </c>
      <c r="AF133" s="213">
        <v>3</v>
      </c>
      <c r="AG133" s="213">
        <v>2</v>
      </c>
      <c r="AH133" s="213">
        <v>5</v>
      </c>
      <c r="AI133" s="213">
        <v>3</v>
      </c>
      <c r="AJ133" s="110">
        <v>5</v>
      </c>
      <c r="AK133" s="213">
        <v>0</v>
      </c>
      <c r="AL133" s="213">
        <v>0</v>
      </c>
      <c r="AM133" s="213">
        <v>8</v>
      </c>
      <c r="AN133" s="213">
        <v>13</v>
      </c>
      <c r="AO133" s="213">
        <v>11</v>
      </c>
      <c r="AP133" s="213">
        <v>7</v>
      </c>
      <c r="AQ133" s="64">
        <v>4</v>
      </c>
      <c r="AR133" s="213">
        <v>2</v>
      </c>
      <c r="AS133" s="213">
        <v>4</v>
      </c>
      <c r="AT133" s="213">
        <v>4</v>
      </c>
      <c r="AU133" s="213">
        <v>0</v>
      </c>
      <c r="AV133" s="110">
        <v>0</v>
      </c>
      <c r="AW133" s="112">
        <f t="shared" si="409"/>
        <v>0</v>
      </c>
      <c r="AX133" s="109">
        <f t="shared" si="409"/>
        <v>0</v>
      </c>
      <c r="AY133" s="109">
        <f t="shared" si="409"/>
        <v>0</v>
      </c>
      <c r="AZ133" s="109">
        <f t="shared" si="409"/>
        <v>0</v>
      </c>
      <c r="BA133" s="109">
        <f t="shared" si="409"/>
        <v>0</v>
      </c>
      <c r="BB133" s="109">
        <f t="shared" si="409"/>
        <v>0</v>
      </c>
      <c r="BC133" s="109">
        <f t="shared" si="409"/>
        <v>0</v>
      </c>
      <c r="BD133" s="109">
        <f t="shared" si="409"/>
        <v>0</v>
      </c>
      <c r="BE133" s="109">
        <f t="shared" si="409"/>
        <v>0</v>
      </c>
      <c r="BF133" s="109">
        <f t="shared" si="409"/>
        <v>2</v>
      </c>
      <c r="BG133" s="109">
        <f t="shared" si="410"/>
        <v>5</v>
      </c>
      <c r="BH133" s="109">
        <f t="shared" si="410"/>
        <v>2</v>
      </c>
      <c r="BI133" s="109">
        <f t="shared" si="410"/>
        <v>2</v>
      </c>
      <c r="BJ133" s="109">
        <f t="shared" si="410"/>
        <v>5</v>
      </c>
      <c r="BK133" s="109">
        <f t="shared" si="410"/>
        <v>2</v>
      </c>
      <c r="BL133" s="213">
        <f t="shared" si="410"/>
        <v>3</v>
      </c>
      <c r="BM133" s="213">
        <f t="shared" si="410"/>
        <v>5</v>
      </c>
      <c r="BN133" s="213">
        <f t="shared" si="410"/>
        <v>3</v>
      </c>
      <c r="BO133" s="213">
        <f t="shared" si="410"/>
        <v>2</v>
      </c>
      <c r="BP133" s="213">
        <f t="shared" si="410"/>
        <v>5</v>
      </c>
      <c r="BQ133" s="213">
        <f t="shared" si="411"/>
        <v>3</v>
      </c>
      <c r="BR133" s="213">
        <f t="shared" si="411"/>
        <v>3</v>
      </c>
      <c r="BS133" s="213">
        <f t="shared" si="411"/>
        <v>-5</v>
      </c>
      <c r="BT133" s="213">
        <f t="shared" si="411"/>
        <v>-2</v>
      </c>
      <c r="BU133" s="213">
        <f t="shared" si="411"/>
        <v>6</v>
      </c>
      <c r="BV133" s="213">
        <f t="shared" si="411"/>
        <v>8</v>
      </c>
      <c r="BW133" s="213">
        <f t="shared" si="411"/>
        <v>9</v>
      </c>
      <c r="BX133" s="213">
        <f t="shared" si="411"/>
        <v>4</v>
      </c>
      <c r="BY133" s="213">
        <f t="shared" si="411"/>
        <v>-1</v>
      </c>
      <c r="BZ133" s="213">
        <f t="shared" si="411"/>
        <v>-1</v>
      </c>
      <c r="CA133" s="213">
        <f t="shared" si="411"/>
        <v>2</v>
      </c>
      <c r="CB133" s="213">
        <f t="shared" si="411"/>
        <v>-1</v>
      </c>
      <c r="CC133" s="213">
        <f t="shared" si="411"/>
        <v>-3</v>
      </c>
      <c r="CD133" s="213">
        <f t="shared" si="411"/>
        <v>-5</v>
      </c>
      <c r="CE133" s="349"/>
      <c r="CF133" s="64">
        <f>IF(ISERROR(GETPIVOTDATA("VALUE",'CRS WK pvt'!$I$2,"DT_FILE",CF$8,"CD_CO",CF$6,"TRIM_CAT",TRIM(B133),"TRIM_LINE",A128))=TRUE,0,GETPIVOTDATA("VALUE",'CRS WK pvt'!$I$2,"DT_FILE",CF$8,"CD_CO",CF$6,"TRIM_CAT",TRIM(B133),"TRIM_LINE",A128))</f>
        <v>0</v>
      </c>
    </row>
    <row r="134" spans="1:84" s="73" customFormat="1" x14ac:dyDescent="0.3">
      <c r="A134" s="148"/>
      <c r="B134" s="60" t="s">
        <v>42</v>
      </c>
      <c r="C134" s="118">
        <f t="shared" ref="C134:V134" si="412">SUM(C129:C133)</f>
        <v>289</v>
      </c>
      <c r="D134" s="119">
        <f t="shared" si="412"/>
        <v>333</v>
      </c>
      <c r="E134" s="119">
        <f t="shared" si="412"/>
        <v>784</v>
      </c>
      <c r="F134" s="119">
        <f t="shared" si="412"/>
        <v>714</v>
      </c>
      <c r="G134" s="119">
        <f t="shared" si="412"/>
        <v>805</v>
      </c>
      <c r="H134" s="120">
        <f t="shared" si="412"/>
        <v>914</v>
      </c>
      <c r="I134" s="119">
        <f t="shared" si="412"/>
        <v>1056</v>
      </c>
      <c r="J134" s="120">
        <f t="shared" si="412"/>
        <v>1167</v>
      </c>
      <c r="K134" s="119">
        <f t="shared" si="412"/>
        <v>181</v>
      </c>
      <c r="L134" s="121">
        <f t="shared" si="412"/>
        <v>24</v>
      </c>
      <c r="M134" s="120">
        <f t="shared" si="412"/>
        <v>233</v>
      </c>
      <c r="N134" s="124">
        <f t="shared" si="412"/>
        <v>237</v>
      </c>
      <c r="O134" s="124">
        <f t="shared" si="412"/>
        <v>146</v>
      </c>
      <c r="P134" s="124">
        <f t="shared" si="412"/>
        <v>0</v>
      </c>
      <c r="Q134" s="124">
        <f t="shared" si="412"/>
        <v>0</v>
      </c>
      <c r="R134" s="124">
        <f t="shared" si="412"/>
        <v>0</v>
      </c>
      <c r="S134" s="124">
        <f t="shared" si="412"/>
        <v>0</v>
      </c>
      <c r="T134" s="124">
        <f t="shared" si="412"/>
        <v>0</v>
      </c>
      <c r="U134" s="124">
        <f t="shared" si="412"/>
        <v>0</v>
      </c>
      <c r="V134" s="124">
        <f t="shared" si="412"/>
        <v>0</v>
      </c>
      <c r="W134" s="214">
        <f>SUM(W129+W130+W131+W132+W133)</f>
        <v>4</v>
      </c>
      <c r="X134" s="121">
        <f>SUM(X129+X130+X131+X132+X133)</f>
        <v>24</v>
      </c>
      <c r="Y134" s="214">
        <f t="shared" ref="Y134:AF134" si="413">SUM(Y129+Y130+Y131+Y132+Y133)</f>
        <v>18</v>
      </c>
      <c r="Z134" s="214">
        <f t="shared" si="413"/>
        <v>8</v>
      </c>
      <c r="AA134" s="214">
        <f t="shared" si="413"/>
        <v>25</v>
      </c>
      <c r="AB134" s="214">
        <f t="shared" si="413"/>
        <v>43</v>
      </c>
      <c r="AC134" s="214">
        <f t="shared" si="413"/>
        <v>30</v>
      </c>
      <c r="AD134" s="214">
        <f t="shared" si="413"/>
        <v>40</v>
      </c>
      <c r="AE134" s="214">
        <f t="shared" si="413"/>
        <v>515</v>
      </c>
      <c r="AF134" s="214">
        <f t="shared" si="413"/>
        <v>983</v>
      </c>
      <c r="AG134" s="214">
        <v>1100</v>
      </c>
      <c r="AH134" s="214">
        <v>792</v>
      </c>
      <c r="AI134" s="214">
        <v>379</v>
      </c>
      <c r="AJ134" s="121">
        <v>39</v>
      </c>
      <c r="AK134" s="214">
        <v>0</v>
      </c>
      <c r="AL134" s="214">
        <v>1</v>
      </c>
      <c r="AM134" s="214">
        <v>121</v>
      </c>
      <c r="AN134" s="214">
        <v>320</v>
      </c>
      <c r="AO134" s="214">
        <v>1371</v>
      </c>
      <c r="AP134" s="214">
        <v>1194</v>
      </c>
      <c r="AQ134" s="85">
        <v>1086</v>
      </c>
      <c r="AR134" s="214">
        <v>943</v>
      </c>
      <c r="AS134" s="214">
        <v>943</v>
      </c>
      <c r="AT134" s="214">
        <v>936</v>
      </c>
      <c r="AU134" s="214">
        <v>14</v>
      </c>
      <c r="AV134" s="121">
        <v>37</v>
      </c>
      <c r="AW134" s="118">
        <f t="shared" ref="AW134:BA134" si="414">SUM(AW129:AW133)</f>
        <v>-143</v>
      </c>
      <c r="AX134" s="120">
        <f t="shared" si="414"/>
        <v>-333</v>
      </c>
      <c r="AY134" s="120">
        <f t="shared" si="414"/>
        <v>-784</v>
      </c>
      <c r="AZ134" s="120">
        <f t="shared" si="414"/>
        <v>-714</v>
      </c>
      <c r="BA134" s="120">
        <f t="shared" si="414"/>
        <v>-805</v>
      </c>
      <c r="BB134" s="120">
        <f t="shared" ref="BB134:BJ134" si="415">SUM(BB129:BB133)</f>
        <v>-914</v>
      </c>
      <c r="BC134" s="120">
        <f t="shared" si="415"/>
        <v>-1056</v>
      </c>
      <c r="BD134" s="120">
        <f t="shared" si="415"/>
        <v>-1167</v>
      </c>
      <c r="BE134" s="120">
        <f t="shared" si="415"/>
        <v>-177</v>
      </c>
      <c r="BF134" s="120">
        <f t="shared" si="415"/>
        <v>0</v>
      </c>
      <c r="BG134" s="120">
        <f t="shared" si="415"/>
        <v>-215</v>
      </c>
      <c r="BH134" s="120">
        <f t="shared" si="415"/>
        <v>-229</v>
      </c>
      <c r="BI134" s="120">
        <f t="shared" si="415"/>
        <v>-121</v>
      </c>
      <c r="BJ134" s="120">
        <f t="shared" si="415"/>
        <v>43</v>
      </c>
      <c r="BK134" s="120">
        <f t="shared" ref="BK134:BL134" si="416">SUM(BK129:BK133)</f>
        <v>30</v>
      </c>
      <c r="BL134" s="214">
        <f t="shared" si="416"/>
        <v>40</v>
      </c>
      <c r="BM134" s="214">
        <f t="shared" ref="BM134:BN134" si="417">SUM(BM129:BM133)</f>
        <v>515</v>
      </c>
      <c r="BN134" s="214">
        <f t="shared" si="417"/>
        <v>983</v>
      </c>
      <c r="BO134" s="214">
        <f t="shared" ref="BO134:BP134" si="418">SUM(BO129:BO133)</f>
        <v>1100</v>
      </c>
      <c r="BP134" s="214">
        <f t="shared" si="418"/>
        <v>792</v>
      </c>
      <c r="BQ134" s="214">
        <f t="shared" ref="BQ134:BS134" si="419">SUM(BQ129:BQ133)</f>
        <v>375</v>
      </c>
      <c r="BR134" s="214">
        <f t="shared" si="419"/>
        <v>15</v>
      </c>
      <c r="BS134" s="214">
        <f t="shared" si="419"/>
        <v>-18</v>
      </c>
      <c r="BT134" s="214">
        <f t="shared" ref="BT134" si="420">SUM(BT129:BT133)</f>
        <v>-7</v>
      </c>
      <c r="BU134" s="214">
        <f t="shared" ref="BU134" si="421">SUM(BU129:BU133)</f>
        <v>96</v>
      </c>
      <c r="BV134" s="214">
        <f t="shared" ref="BV134" si="422">SUM(BV129:BV133)</f>
        <v>277</v>
      </c>
      <c r="BW134" s="214">
        <f t="shared" ref="BW134" si="423">SUM(BW129:BW133)</f>
        <v>1341</v>
      </c>
      <c r="BX134" s="214">
        <f t="shared" ref="BX134" si="424">SUM(BX129:BX133)</f>
        <v>1154</v>
      </c>
      <c r="BY134" s="214">
        <f t="shared" ref="BY134" si="425">SUM(BY129:BY133)</f>
        <v>571</v>
      </c>
      <c r="BZ134" s="214">
        <f t="shared" ref="BZ134" si="426">SUM(BZ129:BZ133)</f>
        <v>-40</v>
      </c>
      <c r="CA134" s="214">
        <f t="shared" ref="CA134" si="427">SUM(CA129:CA133)</f>
        <v>-157</v>
      </c>
      <c r="CB134" s="214">
        <f t="shared" ref="CB134:CD134" si="428">SUM(CB129:CB133)</f>
        <v>144</v>
      </c>
      <c r="CC134" s="214">
        <f t="shared" ref="CC134:CD134" si="429">SUM(CC129:CC133)</f>
        <v>-365</v>
      </c>
      <c r="CD134" s="214">
        <f t="shared" si="429"/>
        <v>-2</v>
      </c>
      <c r="CE134" s="350"/>
      <c r="CF134" s="85">
        <f>SUM(CF129:CF133)</f>
        <v>37</v>
      </c>
    </row>
    <row r="135" spans="1:84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72"/>
      <c r="BS135" s="272"/>
      <c r="BT135" s="272"/>
      <c r="BU135" s="272"/>
      <c r="BV135" s="272"/>
      <c r="BW135" s="272"/>
      <c r="BX135" s="272"/>
      <c r="BY135" s="272"/>
      <c r="BZ135" s="272"/>
      <c r="CA135" s="272"/>
      <c r="CB135" s="272"/>
      <c r="CC135" s="272"/>
      <c r="CD135" s="272"/>
      <c r="CE135" s="349"/>
      <c r="CF135" s="90"/>
    </row>
    <row r="136" spans="1:84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4"/>
      <c r="X136" s="121"/>
      <c r="Y136" s="214"/>
      <c r="Z136" s="214"/>
      <c r="AA136" s="214"/>
      <c r="AB136" s="214"/>
      <c r="AC136" s="214"/>
      <c r="AD136" s="214"/>
      <c r="AE136" s="214"/>
      <c r="AF136" s="213">
        <v>393</v>
      </c>
      <c r="AG136" s="213">
        <v>391</v>
      </c>
      <c r="AH136" s="213">
        <v>424</v>
      </c>
      <c r="AI136" s="213">
        <v>264</v>
      </c>
      <c r="AJ136" s="110">
        <v>43</v>
      </c>
      <c r="AK136" s="214">
        <v>18</v>
      </c>
      <c r="AL136" s="214">
        <v>11</v>
      </c>
      <c r="AM136" s="214">
        <v>13</v>
      </c>
      <c r="AN136" s="214">
        <v>60</v>
      </c>
      <c r="AO136" s="214">
        <v>448</v>
      </c>
      <c r="AP136" s="214">
        <v>397</v>
      </c>
      <c r="AQ136" s="64">
        <v>381</v>
      </c>
      <c r="AR136" s="214">
        <v>335</v>
      </c>
      <c r="AS136" s="214">
        <v>395</v>
      </c>
      <c r="AT136" s="214">
        <v>390</v>
      </c>
      <c r="AU136" s="214">
        <v>14</v>
      </c>
      <c r="AV136" s="121">
        <v>5</v>
      </c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350"/>
      <c r="CF136" s="64">
        <f>IF(ISERROR(GETPIVOTDATA("VALUE",'CRS WK pvt'!$I$2,"DT_FILE",CF$8,"CD_CO",CF$6,"TRIM_CAT",TRIM(B136),"TRIM_LINE","99"))=TRUE,0,GETPIVOTDATA("VALUE",'CRS WK pvt'!$I$2,"DT_FILE",CF$8,"CD_CO",CF$6,"TRIM_CAT",TRIM(B136),"TRIM_LINE","99"))</f>
        <v>5</v>
      </c>
    </row>
    <row r="137" spans="1:84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4"/>
      <c r="X137" s="121"/>
      <c r="Y137" s="214"/>
      <c r="Z137" s="214"/>
      <c r="AA137" s="214"/>
      <c r="AB137" s="214"/>
      <c r="AC137" s="214"/>
      <c r="AD137" s="214"/>
      <c r="AE137" s="214"/>
      <c r="AF137" s="213">
        <v>163</v>
      </c>
      <c r="AG137" s="213">
        <v>319</v>
      </c>
      <c r="AH137" s="213">
        <v>252</v>
      </c>
      <c r="AI137" s="213">
        <v>111</v>
      </c>
      <c r="AJ137" s="110">
        <v>9</v>
      </c>
      <c r="AK137" s="214">
        <v>5</v>
      </c>
      <c r="AL137" s="214">
        <v>1</v>
      </c>
      <c r="AM137" s="214">
        <v>1</v>
      </c>
      <c r="AN137" s="214">
        <v>13</v>
      </c>
      <c r="AO137" s="214">
        <v>202</v>
      </c>
      <c r="AP137" s="214">
        <v>190</v>
      </c>
      <c r="AQ137" s="64">
        <v>167</v>
      </c>
      <c r="AR137" s="214">
        <v>190</v>
      </c>
      <c r="AS137" s="214">
        <v>206</v>
      </c>
      <c r="AT137" s="214">
        <v>298</v>
      </c>
      <c r="AU137" s="214">
        <v>8</v>
      </c>
      <c r="AV137" s="121">
        <v>1</v>
      </c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350"/>
      <c r="CF137" s="64">
        <f>IF(ISERROR(GETPIVOTDATA("VALUE",'CRS WK pvt'!$I$2,"DT_FILE",CF$8,"CD_CO",CF$6,"TRIM_CAT",TRIM(B137),"TRIM_LINE","99"))=TRUE,0,GETPIVOTDATA("VALUE",'CRS WK pvt'!$I$2,"DT_FILE",CF$8,"CD_CO",CF$6,"TRIM_CAT",TRIM(B137),"TRIM_LINE","99"))</f>
        <v>1</v>
      </c>
    </row>
    <row r="138" spans="1:84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4"/>
      <c r="X138" s="121"/>
      <c r="Y138" s="214"/>
      <c r="Z138" s="214"/>
      <c r="AA138" s="214"/>
      <c r="AB138" s="214"/>
      <c r="AC138" s="214"/>
      <c r="AD138" s="214"/>
      <c r="AE138" s="214"/>
      <c r="AF138" s="213">
        <v>2</v>
      </c>
      <c r="AG138" s="213">
        <v>8</v>
      </c>
      <c r="AH138" s="213">
        <v>22</v>
      </c>
      <c r="AI138" s="213">
        <v>46</v>
      </c>
      <c r="AJ138" s="110">
        <v>23</v>
      </c>
      <c r="AK138" s="214">
        <v>6</v>
      </c>
      <c r="AL138" s="214">
        <v>1</v>
      </c>
      <c r="AM138" s="214">
        <v>33</v>
      </c>
      <c r="AN138" s="214">
        <v>33</v>
      </c>
      <c r="AO138" s="214">
        <v>26</v>
      </c>
      <c r="AP138" s="214">
        <v>7</v>
      </c>
      <c r="AQ138" s="64">
        <v>9</v>
      </c>
      <c r="AR138" s="214">
        <v>9</v>
      </c>
      <c r="AS138" s="214">
        <v>29</v>
      </c>
      <c r="AT138" s="214">
        <v>50</v>
      </c>
      <c r="AU138" s="214">
        <v>4</v>
      </c>
      <c r="AV138" s="121">
        <v>2</v>
      </c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350"/>
      <c r="CF138" s="64">
        <f>IF(ISERROR(GETPIVOTDATA("VALUE",'CRS WK pvt'!$I$2,"DT_FILE",CF$8,"CD_CO",CF$6,"TRIM_CAT",TRIM(B138),"TRIM_LINE","99"))=TRUE,0,GETPIVOTDATA("VALUE",'CRS WK pvt'!$I$2,"DT_FILE",CF$8,"CD_CO",CF$6,"TRIM_CAT",TRIM(B138),"TRIM_LINE","99"))</f>
        <v>2</v>
      </c>
    </row>
    <row r="139" spans="1:84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4"/>
      <c r="X139" s="121"/>
      <c r="Y139" s="214"/>
      <c r="Z139" s="214"/>
      <c r="AA139" s="214"/>
      <c r="AB139" s="214"/>
      <c r="AC139" s="214"/>
      <c r="AD139" s="214"/>
      <c r="AE139" s="214"/>
      <c r="AF139" s="213">
        <v>2</v>
      </c>
      <c r="AG139" s="213">
        <v>6</v>
      </c>
      <c r="AH139" s="213">
        <v>4</v>
      </c>
      <c r="AI139" s="213">
        <v>11</v>
      </c>
      <c r="AJ139" s="110">
        <v>4</v>
      </c>
      <c r="AK139" s="214">
        <v>0</v>
      </c>
      <c r="AL139" s="214">
        <v>0</v>
      </c>
      <c r="AM139" s="214">
        <v>11</v>
      </c>
      <c r="AN139" s="214">
        <v>6</v>
      </c>
      <c r="AO139" s="214">
        <v>7</v>
      </c>
      <c r="AP139" s="214">
        <v>7</v>
      </c>
      <c r="AQ139" s="64">
        <v>1</v>
      </c>
      <c r="AR139" s="214">
        <v>2</v>
      </c>
      <c r="AS139" s="214">
        <v>1</v>
      </c>
      <c r="AT139" s="214">
        <v>7</v>
      </c>
      <c r="AU139" s="214">
        <v>1</v>
      </c>
      <c r="AV139" s="121">
        <v>1</v>
      </c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350"/>
      <c r="CF139" s="64">
        <f>IF(ISERROR(GETPIVOTDATA("VALUE",'CRS WK pvt'!$I$2,"DT_FILE",CF$8,"CD_CO",CF$6,"TRIM_CAT",TRIM(B139),"TRIM_LINE","99"))=TRUE,0,GETPIVOTDATA("VALUE",'CRS WK pvt'!$I$2,"DT_FILE",CF$8,"CD_CO",CF$6,"TRIM_CAT",TRIM(B139),"TRIM_LINE","99"))</f>
        <v>1</v>
      </c>
    </row>
    <row r="140" spans="1:84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4"/>
      <c r="X140" s="121"/>
      <c r="Y140" s="214"/>
      <c r="Z140" s="214"/>
      <c r="AA140" s="214"/>
      <c r="AB140" s="214"/>
      <c r="AC140" s="214"/>
      <c r="AD140" s="214"/>
      <c r="AE140" s="214"/>
      <c r="AF140" s="213">
        <v>2</v>
      </c>
      <c r="AG140" s="213">
        <v>0</v>
      </c>
      <c r="AH140" s="213">
        <v>4</v>
      </c>
      <c r="AI140" s="213">
        <v>4</v>
      </c>
      <c r="AJ140" s="110">
        <v>0</v>
      </c>
      <c r="AK140" s="214">
        <v>1</v>
      </c>
      <c r="AL140" s="214">
        <v>0</v>
      </c>
      <c r="AM140" s="214">
        <v>4</v>
      </c>
      <c r="AN140" s="214">
        <v>3</v>
      </c>
      <c r="AO140" s="214">
        <v>3</v>
      </c>
      <c r="AP140" s="214">
        <v>3</v>
      </c>
      <c r="AQ140" s="64">
        <v>0</v>
      </c>
      <c r="AR140" s="214">
        <v>1</v>
      </c>
      <c r="AS140" s="214">
        <v>2</v>
      </c>
      <c r="AT140" s="214">
        <v>5</v>
      </c>
      <c r="AU140" s="214">
        <v>0</v>
      </c>
      <c r="AV140" s="121">
        <v>0</v>
      </c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350"/>
      <c r="CF140" s="64">
        <f>IF(ISERROR(GETPIVOTDATA("VALUE",'CRS WK pvt'!$I$2,"DT_FILE",CF$8,"CD_CO",CF$6,"TRIM_CAT",TRIM(B140),"TRIM_LINE","99"))=TRUE,0,GETPIVOTDATA("VALUE",'CRS WK pvt'!$I$2,"DT_FILE",CF$8,"CD_CO",CF$6,"TRIM_CAT",TRIM(B140),"TRIM_LINE","99"))</f>
        <v>0</v>
      </c>
    </row>
    <row r="141" spans="1:84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214"/>
      <c r="X141" s="121"/>
      <c r="Y141" s="214"/>
      <c r="Z141" s="214"/>
      <c r="AA141" s="214"/>
      <c r="AB141" s="214"/>
      <c r="AC141" s="214"/>
      <c r="AD141" s="214"/>
      <c r="AE141" s="214"/>
      <c r="AF141" s="214">
        <f t="shared" ref="AF141" si="430">SUM(AF136+AF137+AF138+AF139+AF140)</f>
        <v>562</v>
      </c>
      <c r="AG141" s="214">
        <v>724</v>
      </c>
      <c r="AH141" s="214">
        <v>706</v>
      </c>
      <c r="AI141" s="214">
        <v>436</v>
      </c>
      <c r="AJ141" s="121">
        <v>79</v>
      </c>
      <c r="AK141" s="214">
        <v>30</v>
      </c>
      <c r="AL141" s="214">
        <v>13</v>
      </c>
      <c r="AM141" s="214">
        <v>62</v>
      </c>
      <c r="AN141" s="214">
        <v>115</v>
      </c>
      <c r="AO141" s="214">
        <v>686</v>
      </c>
      <c r="AP141" s="214">
        <v>604</v>
      </c>
      <c r="AQ141" s="85">
        <v>558</v>
      </c>
      <c r="AR141" s="214">
        <v>537</v>
      </c>
      <c r="AS141" s="214">
        <v>633</v>
      </c>
      <c r="AT141" s="214">
        <v>750</v>
      </c>
      <c r="AU141" s="214">
        <v>27</v>
      </c>
      <c r="AV141" s="121">
        <v>9</v>
      </c>
      <c r="AW141" s="118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350"/>
      <c r="CF141" s="85">
        <f>SUM(CF136:CF140)</f>
        <v>9</v>
      </c>
    </row>
    <row r="142" spans="1:84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72"/>
      <c r="BS142" s="272"/>
      <c r="BT142" s="272"/>
      <c r="BU142" s="272"/>
      <c r="BV142" s="272"/>
      <c r="BW142" s="272"/>
      <c r="BX142" s="272"/>
      <c r="BY142" s="272"/>
      <c r="BZ142" s="272"/>
      <c r="CA142" s="272"/>
      <c r="CB142" s="272"/>
      <c r="CC142" s="272"/>
      <c r="CD142" s="272"/>
      <c r="CE142" s="349"/>
      <c r="CF142" s="90"/>
    </row>
    <row r="143" spans="1:84" s="59" customFormat="1" x14ac:dyDescent="0.3">
      <c r="A143" s="147"/>
      <c r="B143" s="60" t="s">
        <v>37</v>
      </c>
      <c r="C143" s="112">
        <v>5797</v>
      </c>
      <c r="D143" s="66">
        <v>7481</v>
      </c>
      <c r="E143" s="66">
        <v>11192</v>
      </c>
      <c r="F143" s="66">
        <v>11887</v>
      </c>
      <c r="G143" s="66">
        <v>11367</v>
      </c>
      <c r="H143" s="109">
        <v>10602</v>
      </c>
      <c r="I143" s="66">
        <v>9945</v>
      </c>
      <c r="J143" s="109">
        <v>9349</v>
      </c>
      <c r="K143" s="66">
        <v>7586</v>
      </c>
      <c r="L143" s="110">
        <v>5738</v>
      </c>
      <c r="M143" s="109">
        <v>4082</v>
      </c>
      <c r="N143" s="109">
        <v>3710</v>
      </c>
      <c r="O143" s="66">
        <v>3459</v>
      </c>
      <c r="P143" s="109">
        <v>2802</v>
      </c>
      <c r="Q143" s="66">
        <v>2455</v>
      </c>
      <c r="R143" s="109">
        <v>2527</v>
      </c>
      <c r="S143" s="66">
        <v>2266</v>
      </c>
      <c r="T143" s="109">
        <v>2158</v>
      </c>
      <c r="U143" s="213">
        <v>2135</v>
      </c>
      <c r="V143" s="213">
        <v>2090</v>
      </c>
      <c r="W143" s="213">
        <v>2005</v>
      </c>
      <c r="X143" s="110">
        <v>2028</v>
      </c>
      <c r="Y143" s="213">
        <v>2157</v>
      </c>
      <c r="Z143" s="213">
        <v>2412</v>
      </c>
      <c r="AA143" s="213">
        <v>2857</v>
      </c>
      <c r="AB143" s="213">
        <v>3415</v>
      </c>
      <c r="AC143" s="213">
        <v>4587</v>
      </c>
      <c r="AD143" s="213">
        <v>6753</v>
      </c>
      <c r="AE143" s="213">
        <v>10613</v>
      </c>
      <c r="AF143" s="213">
        <v>11928</v>
      </c>
      <c r="AG143" s="213">
        <v>12115</v>
      </c>
      <c r="AH143" s="213">
        <v>11844</v>
      </c>
      <c r="AI143" s="213">
        <v>10857</v>
      </c>
      <c r="AJ143" s="110">
        <v>9467</v>
      </c>
      <c r="AK143" s="213">
        <v>8348</v>
      </c>
      <c r="AL143" s="213">
        <v>7809</v>
      </c>
      <c r="AM143" s="213">
        <v>8085</v>
      </c>
      <c r="AN143" s="213">
        <v>8881</v>
      </c>
      <c r="AO143" s="213">
        <v>10190</v>
      </c>
      <c r="AP143" s="213">
        <v>10333</v>
      </c>
      <c r="AQ143" s="64">
        <v>9809</v>
      </c>
      <c r="AR143" s="213">
        <v>9695</v>
      </c>
      <c r="AS143" s="213">
        <v>9538</v>
      </c>
      <c r="AT143" s="213">
        <v>9064</v>
      </c>
      <c r="AU143" s="213">
        <v>7885</v>
      </c>
      <c r="AV143" s="110">
        <v>6447</v>
      </c>
      <c r="AW143" s="112">
        <f t="shared" ref="AW143:BF147" si="431">O143-C143</f>
        <v>-2338</v>
      </c>
      <c r="AX143" s="109">
        <f t="shared" si="431"/>
        <v>-4679</v>
      </c>
      <c r="AY143" s="109">
        <f t="shared" si="431"/>
        <v>-8737</v>
      </c>
      <c r="AZ143" s="109">
        <f t="shared" si="431"/>
        <v>-9360</v>
      </c>
      <c r="BA143" s="109">
        <f t="shared" si="431"/>
        <v>-9101</v>
      </c>
      <c r="BB143" s="109">
        <f t="shared" si="431"/>
        <v>-8444</v>
      </c>
      <c r="BC143" s="109">
        <f t="shared" si="431"/>
        <v>-7810</v>
      </c>
      <c r="BD143" s="109">
        <f t="shared" si="431"/>
        <v>-7259</v>
      </c>
      <c r="BE143" s="109">
        <f t="shared" si="431"/>
        <v>-5581</v>
      </c>
      <c r="BF143" s="109">
        <f t="shared" si="431"/>
        <v>-3710</v>
      </c>
      <c r="BG143" s="109">
        <f t="shared" ref="BG143:BP147" si="432">Y143-M143</f>
        <v>-1925</v>
      </c>
      <c r="BH143" s="109">
        <f t="shared" si="432"/>
        <v>-1298</v>
      </c>
      <c r="BI143" s="109">
        <f t="shared" si="432"/>
        <v>-602</v>
      </c>
      <c r="BJ143" s="109">
        <f t="shared" si="432"/>
        <v>613</v>
      </c>
      <c r="BK143" s="109">
        <f t="shared" si="432"/>
        <v>2132</v>
      </c>
      <c r="BL143" s="213">
        <f t="shared" si="432"/>
        <v>4226</v>
      </c>
      <c r="BM143" s="213">
        <f t="shared" si="432"/>
        <v>8347</v>
      </c>
      <c r="BN143" s="213">
        <f t="shared" si="432"/>
        <v>9770</v>
      </c>
      <c r="BO143" s="213">
        <f t="shared" si="432"/>
        <v>9980</v>
      </c>
      <c r="BP143" s="213">
        <f t="shared" si="432"/>
        <v>9754</v>
      </c>
      <c r="BQ143" s="213">
        <f t="shared" ref="BQ143:CD147" si="433">AI143-W143</f>
        <v>8852</v>
      </c>
      <c r="BR143" s="213">
        <f t="shared" si="433"/>
        <v>7439</v>
      </c>
      <c r="BS143" s="213">
        <f t="shared" si="433"/>
        <v>6191</v>
      </c>
      <c r="BT143" s="213">
        <f t="shared" si="433"/>
        <v>5397</v>
      </c>
      <c r="BU143" s="213">
        <f t="shared" si="433"/>
        <v>5228</v>
      </c>
      <c r="BV143" s="213">
        <f t="shared" si="433"/>
        <v>5466</v>
      </c>
      <c r="BW143" s="213">
        <f t="shared" si="433"/>
        <v>5603</v>
      </c>
      <c r="BX143" s="213">
        <f t="shared" si="433"/>
        <v>3580</v>
      </c>
      <c r="BY143" s="213">
        <f t="shared" si="433"/>
        <v>-804</v>
      </c>
      <c r="BZ143" s="213">
        <f t="shared" si="433"/>
        <v>-2233</v>
      </c>
      <c r="CA143" s="213">
        <f t="shared" si="433"/>
        <v>-2577</v>
      </c>
      <c r="CB143" s="213">
        <f t="shared" si="433"/>
        <v>-2780</v>
      </c>
      <c r="CC143" s="213">
        <f t="shared" si="433"/>
        <v>-2972</v>
      </c>
      <c r="CD143" s="213">
        <f t="shared" si="433"/>
        <v>-3020</v>
      </c>
      <c r="CE143" s="349"/>
      <c r="CF143" s="64">
        <f>IF(ISERROR(GETPIVOTDATA("VALUE",'CRS WK pvt'!$I$2,"DT_FILE",CF$8,"CD_CO",CF$6,"TRIM_CAT",TRIM(B143),"TRIM_LINE",A142))=TRUE,0,GETPIVOTDATA("VALUE",'CRS WK pvt'!$I$2,"DT_FILE",CF$8,"CD_CO",CF$6,"TRIM_CAT",TRIM(B143),"TRIM_LINE",A142))</f>
        <v>6447</v>
      </c>
    </row>
    <row r="144" spans="1:84" s="59" customFormat="1" x14ac:dyDescent="0.3">
      <c r="A144" s="147"/>
      <c r="B144" s="60" t="s">
        <v>38</v>
      </c>
      <c r="C144" s="112">
        <v>1503</v>
      </c>
      <c r="D144" s="66">
        <v>1920</v>
      </c>
      <c r="E144" s="66">
        <v>2941</v>
      </c>
      <c r="F144" s="66">
        <v>3243</v>
      </c>
      <c r="G144" s="66">
        <v>3299</v>
      </c>
      <c r="H144" s="109">
        <v>3299</v>
      </c>
      <c r="I144" s="66">
        <v>3329</v>
      </c>
      <c r="J144" s="109">
        <v>3348</v>
      </c>
      <c r="K144" s="66">
        <v>2873</v>
      </c>
      <c r="L144" s="110">
        <v>2210</v>
      </c>
      <c r="M144" s="109">
        <v>1518</v>
      </c>
      <c r="N144" s="109">
        <v>1275</v>
      </c>
      <c r="O144" s="66">
        <v>1215</v>
      </c>
      <c r="P144" s="109">
        <v>1010</v>
      </c>
      <c r="Q144" s="66">
        <v>947</v>
      </c>
      <c r="R144" s="109">
        <v>960</v>
      </c>
      <c r="S144" s="66">
        <v>983</v>
      </c>
      <c r="T144" s="109">
        <v>909</v>
      </c>
      <c r="U144" s="213">
        <v>891</v>
      </c>
      <c r="V144" s="213">
        <v>842</v>
      </c>
      <c r="W144" s="213">
        <v>801</v>
      </c>
      <c r="X144" s="110">
        <v>763</v>
      </c>
      <c r="Y144" s="213">
        <v>731</v>
      </c>
      <c r="Z144" s="213">
        <v>806</v>
      </c>
      <c r="AA144" s="213">
        <v>935</v>
      </c>
      <c r="AB144" s="213">
        <v>1050</v>
      </c>
      <c r="AC144" s="213">
        <v>1455</v>
      </c>
      <c r="AD144" s="213">
        <v>2117</v>
      </c>
      <c r="AE144" s="213">
        <v>3366</v>
      </c>
      <c r="AF144" s="213">
        <v>4030</v>
      </c>
      <c r="AG144" s="213">
        <v>4498</v>
      </c>
      <c r="AH144" s="213">
        <v>4653</v>
      </c>
      <c r="AI144" s="213">
        <v>4283</v>
      </c>
      <c r="AJ144" s="110">
        <v>3673</v>
      </c>
      <c r="AK144" s="213">
        <v>3170</v>
      </c>
      <c r="AL144" s="213">
        <v>2823</v>
      </c>
      <c r="AM144" s="213">
        <v>2812</v>
      </c>
      <c r="AN144" s="213">
        <v>3035</v>
      </c>
      <c r="AO144" s="213">
        <v>3580</v>
      </c>
      <c r="AP144" s="213">
        <v>3729</v>
      </c>
      <c r="AQ144" s="64">
        <v>3738</v>
      </c>
      <c r="AR144" s="213">
        <v>4002</v>
      </c>
      <c r="AS144" s="213">
        <v>4007</v>
      </c>
      <c r="AT144" s="213">
        <v>4079</v>
      </c>
      <c r="AU144" s="213">
        <v>3664</v>
      </c>
      <c r="AV144" s="110">
        <v>2998</v>
      </c>
      <c r="AW144" s="112">
        <f t="shared" si="431"/>
        <v>-288</v>
      </c>
      <c r="AX144" s="109">
        <f t="shared" si="431"/>
        <v>-910</v>
      </c>
      <c r="AY144" s="109">
        <f t="shared" si="431"/>
        <v>-1994</v>
      </c>
      <c r="AZ144" s="109">
        <f t="shared" si="431"/>
        <v>-2283</v>
      </c>
      <c r="BA144" s="109">
        <f t="shared" si="431"/>
        <v>-2316</v>
      </c>
      <c r="BB144" s="109">
        <f t="shared" si="431"/>
        <v>-2390</v>
      </c>
      <c r="BC144" s="109">
        <f t="shared" si="431"/>
        <v>-2438</v>
      </c>
      <c r="BD144" s="109">
        <f t="shared" si="431"/>
        <v>-2506</v>
      </c>
      <c r="BE144" s="109">
        <f t="shared" si="431"/>
        <v>-2072</v>
      </c>
      <c r="BF144" s="109">
        <f t="shared" si="431"/>
        <v>-1447</v>
      </c>
      <c r="BG144" s="109">
        <f t="shared" si="432"/>
        <v>-787</v>
      </c>
      <c r="BH144" s="109">
        <f t="shared" si="432"/>
        <v>-469</v>
      </c>
      <c r="BI144" s="109">
        <f t="shared" si="432"/>
        <v>-280</v>
      </c>
      <c r="BJ144" s="109">
        <f t="shared" si="432"/>
        <v>40</v>
      </c>
      <c r="BK144" s="109">
        <f t="shared" si="432"/>
        <v>508</v>
      </c>
      <c r="BL144" s="213">
        <f t="shared" si="432"/>
        <v>1157</v>
      </c>
      <c r="BM144" s="213">
        <f t="shared" si="432"/>
        <v>2383</v>
      </c>
      <c r="BN144" s="213">
        <f t="shared" si="432"/>
        <v>3121</v>
      </c>
      <c r="BO144" s="213">
        <f t="shared" si="432"/>
        <v>3607</v>
      </c>
      <c r="BP144" s="213">
        <f t="shared" si="432"/>
        <v>3811</v>
      </c>
      <c r="BQ144" s="213">
        <f t="shared" si="433"/>
        <v>3482</v>
      </c>
      <c r="BR144" s="213">
        <f t="shared" si="433"/>
        <v>2910</v>
      </c>
      <c r="BS144" s="213">
        <f t="shared" si="433"/>
        <v>2439</v>
      </c>
      <c r="BT144" s="213">
        <f t="shared" si="433"/>
        <v>2017</v>
      </c>
      <c r="BU144" s="213">
        <f t="shared" si="433"/>
        <v>1877</v>
      </c>
      <c r="BV144" s="213">
        <f t="shared" si="433"/>
        <v>1985</v>
      </c>
      <c r="BW144" s="213">
        <f t="shared" si="433"/>
        <v>2125</v>
      </c>
      <c r="BX144" s="213">
        <f t="shared" si="433"/>
        <v>1612</v>
      </c>
      <c r="BY144" s="213">
        <f t="shared" si="433"/>
        <v>372</v>
      </c>
      <c r="BZ144" s="213">
        <f t="shared" si="433"/>
        <v>-28</v>
      </c>
      <c r="CA144" s="213">
        <f t="shared" si="433"/>
        <v>-491</v>
      </c>
      <c r="CB144" s="213">
        <f t="shared" si="433"/>
        <v>-574</v>
      </c>
      <c r="CC144" s="213">
        <f t="shared" si="433"/>
        <v>-619</v>
      </c>
      <c r="CD144" s="213">
        <f t="shared" si="433"/>
        <v>-675</v>
      </c>
      <c r="CE144" s="349"/>
      <c r="CF144" s="64">
        <f>IF(ISERROR(GETPIVOTDATA("VALUE",'CRS WK pvt'!$I$2,"DT_FILE",CF$8,"CD_CO",CF$6,"TRIM_CAT",TRIM(B144),"TRIM_LINE",A142))=TRUE,0,GETPIVOTDATA("VALUE",'CRS WK pvt'!$I$2,"DT_FILE",CF$8,"CD_CO",CF$6,"TRIM_CAT",TRIM(B144),"TRIM_LINE",A142))</f>
        <v>2998</v>
      </c>
    </row>
    <row r="145" spans="1:84" s="59" customFormat="1" x14ac:dyDescent="0.3">
      <c r="A145" s="147"/>
      <c r="B145" s="60" t="s">
        <v>39</v>
      </c>
      <c r="C145" s="112">
        <v>165</v>
      </c>
      <c r="D145" s="66">
        <v>183</v>
      </c>
      <c r="E145" s="66">
        <v>211</v>
      </c>
      <c r="F145" s="66">
        <v>212</v>
      </c>
      <c r="G145" s="66">
        <v>190</v>
      </c>
      <c r="H145" s="109">
        <v>158</v>
      </c>
      <c r="I145" s="66">
        <v>152</v>
      </c>
      <c r="J145" s="109">
        <v>150</v>
      </c>
      <c r="K145" s="66">
        <v>132</v>
      </c>
      <c r="L145" s="110">
        <v>118</v>
      </c>
      <c r="M145" s="109">
        <v>92</v>
      </c>
      <c r="N145" s="109">
        <v>93</v>
      </c>
      <c r="O145" s="66">
        <v>91</v>
      </c>
      <c r="P145" s="109">
        <v>85</v>
      </c>
      <c r="Q145" s="66">
        <v>75</v>
      </c>
      <c r="R145" s="109">
        <v>80</v>
      </c>
      <c r="S145" s="66">
        <v>103</v>
      </c>
      <c r="T145" s="109">
        <v>161</v>
      </c>
      <c r="U145" s="213">
        <v>164</v>
      </c>
      <c r="V145" s="213">
        <v>194</v>
      </c>
      <c r="W145" s="213">
        <v>262</v>
      </c>
      <c r="X145" s="110">
        <v>285</v>
      </c>
      <c r="Y145" s="213">
        <v>273</v>
      </c>
      <c r="Z145" s="213">
        <v>262</v>
      </c>
      <c r="AA145" s="213">
        <v>257</v>
      </c>
      <c r="AB145" s="213">
        <v>246</v>
      </c>
      <c r="AC145" s="213">
        <v>236</v>
      </c>
      <c r="AD145" s="213">
        <v>237</v>
      </c>
      <c r="AE145" s="213">
        <v>245</v>
      </c>
      <c r="AF145" s="213">
        <v>268</v>
      </c>
      <c r="AG145" s="213">
        <v>295</v>
      </c>
      <c r="AH145" s="213">
        <v>319</v>
      </c>
      <c r="AI145" s="213">
        <v>311</v>
      </c>
      <c r="AJ145" s="110">
        <v>313</v>
      </c>
      <c r="AK145" s="213">
        <v>273</v>
      </c>
      <c r="AL145" s="213">
        <v>248</v>
      </c>
      <c r="AM145" s="213">
        <v>279</v>
      </c>
      <c r="AN145" s="213">
        <v>307</v>
      </c>
      <c r="AO145" s="213">
        <v>310</v>
      </c>
      <c r="AP145" s="213">
        <v>280</v>
      </c>
      <c r="AQ145" s="64">
        <v>227</v>
      </c>
      <c r="AR145" s="213">
        <v>213</v>
      </c>
      <c r="AS145" s="213">
        <v>207</v>
      </c>
      <c r="AT145" s="213">
        <v>180</v>
      </c>
      <c r="AU145" s="213">
        <v>181</v>
      </c>
      <c r="AV145" s="110">
        <v>153</v>
      </c>
      <c r="AW145" s="112">
        <f t="shared" si="431"/>
        <v>-74</v>
      </c>
      <c r="AX145" s="109">
        <f t="shared" si="431"/>
        <v>-98</v>
      </c>
      <c r="AY145" s="109">
        <f t="shared" si="431"/>
        <v>-136</v>
      </c>
      <c r="AZ145" s="109">
        <f t="shared" si="431"/>
        <v>-132</v>
      </c>
      <c r="BA145" s="109">
        <f t="shared" si="431"/>
        <v>-87</v>
      </c>
      <c r="BB145" s="109">
        <f t="shared" si="431"/>
        <v>3</v>
      </c>
      <c r="BC145" s="109">
        <f t="shared" si="431"/>
        <v>12</v>
      </c>
      <c r="BD145" s="109">
        <f t="shared" si="431"/>
        <v>44</v>
      </c>
      <c r="BE145" s="109">
        <f t="shared" si="431"/>
        <v>130</v>
      </c>
      <c r="BF145" s="109">
        <f t="shared" si="431"/>
        <v>167</v>
      </c>
      <c r="BG145" s="109">
        <f t="shared" si="432"/>
        <v>181</v>
      </c>
      <c r="BH145" s="109">
        <f t="shared" si="432"/>
        <v>169</v>
      </c>
      <c r="BI145" s="109">
        <f t="shared" si="432"/>
        <v>166</v>
      </c>
      <c r="BJ145" s="109">
        <f t="shared" si="432"/>
        <v>161</v>
      </c>
      <c r="BK145" s="109">
        <f t="shared" si="432"/>
        <v>161</v>
      </c>
      <c r="BL145" s="213">
        <f t="shared" si="432"/>
        <v>157</v>
      </c>
      <c r="BM145" s="213">
        <f t="shared" si="432"/>
        <v>142</v>
      </c>
      <c r="BN145" s="213">
        <f t="shared" si="432"/>
        <v>107</v>
      </c>
      <c r="BO145" s="213">
        <f t="shared" si="432"/>
        <v>131</v>
      </c>
      <c r="BP145" s="213">
        <f t="shared" si="432"/>
        <v>125</v>
      </c>
      <c r="BQ145" s="213">
        <f t="shared" si="433"/>
        <v>49</v>
      </c>
      <c r="BR145" s="213">
        <f t="shared" si="433"/>
        <v>28</v>
      </c>
      <c r="BS145" s="213">
        <f t="shared" si="433"/>
        <v>0</v>
      </c>
      <c r="BT145" s="213">
        <f t="shared" si="433"/>
        <v>-14</v>
      </c>
      <c r="BU145" s="213">
        <f t="shared" si="433"/>
        <v>22</v>
      </c>
      <c r="BV145" s="213">
        <f t="shared" si="433"/>
        <v>61</v>
      </c>
      <c r="BW145" s="213">
        <f t="shared" si="433"/>
        <v>74</v>
      </c>
      <c r="BX145" s="213">
        <f t="shared" si="433"/>
        <v>43</v>
      </c>
      <c r="BY145" s="213">
        <f t="shared" si="433"/>
        <v>-18</v>
      </c>
      <c r="BZ145" s="213">
        <f t="shared" si="433"/>
        <v>-55</v>
      </c>
      <c r="CA145" s="213">
        <f t="shared" si="433"/>
        <v>-88</v>
      </c>
      <c r="CB145" s="213">
        <f t="shared" si="433"/>
        <v>-139</v>
      </c>
      <c r="CC145" s="213">
        <f t="shared" si="433"/>
        <v>-130</v>
      </c>
      <c r="CD145" s="213">
        <f t="shared" si="433"/>
        <v>-160</v>
      </c>
      <c r="CE145" s="349"/>
      <c r="CF145" s="64">
        <f>IF(ISERROR(GETPIVOTDATA("VALUE",'CRS WK pvt'!$I$2,"DT_FILE",CF$8,"CD_CO",CF$6,"TRIM_CAT",TRIM(B145),"TRIM_LINE",A142))=TRUE,0,GETPIVOTDATA("VALUE",'CRS WK pvt'!$I$2,"DT_FILE",CF$8,"CD_CO",CF$6,"TRIM_CAT",TRIM(B145),"TRIM_LINE",A142))</f>
        <v>153</v>
      </c>
    </row>
    <row r="146" spans="1:84" s="59" customFormat="1" ht="15" thickBot="1" x14ac:dyDescent="0.35">
      <c r="A146" s="147"/>
      <c r="B146" s="60" t="s">
        <v>40</v>
      </c>
      <c r="C146" s="112">
        <v>61</v>
      </c>
      <c r="D146" s="66">
        <v>68</v>
      </c>
      <c r="E146" s="66">
        <v>75</v>
      </c>
      <c r="F146" s="66">
        <v>68</v>
      </c>
      <c r="G146" s="66">
        <v>58</v>
      </c>
      <c r="H146" s="109">
        <v>56</v>
      </c>
      <c r="I146" s="66">
        <v>55</v>
      </c>
      <c r="J146" s="109">
        <v>55</v>
      </c>
      <c r="K146" s="66">
        <v>45</v>
      </c>
      <c r="L146" s="110">
        <v>36</v>
      </c>
      <c r="M146" s="109">
        <v>32</v>
      </c>
      <c r="N146" s="109">
        <v>45</v>
      </c>
      <c r="O146" s="66">
        <v>36</v>
      </c>
      <c r="P146" s="109">
        <v>29</v>
      </c>
      <c r="Q146" s="66">
        <v>31</v>
      </c>
      <c r="R146" s="109">
        <v>33</v>
      </c>
      <c r="S146" s="66">
        <v>42</v>
      </c>
      <c r="T146" s="109">
        <v>42</v>
      </c>
      <c r="U146" s="213">
        <v>60</v>
      </c>
      <c r="V146" s="213">
        <v>78</v>
      </c>
      <c r="W146" s="213">
        <v>90</v>
      </c>
      <c r="X146" s="110">
        <v>86</v>
      </c>
      <c r="Y146" s="213">
        <v>86</v>
      </c>
      <c r="Z146" s="213">
        <v>95</v>
      </c>
      <c r="AA146" s="213">
        <v>86</v>
      </c>
      <c r="AB146" s="213">
        <v>77</v>
      </c>
      <c r="AC146" s="213">
        <v>76</v>
      </c>
      <c r="AD146" s="213">
        <v>81</v>
      </c>
      <c r="AE146" s="213">
        <v>97</v>
      </c>
      <c r="AF146" s="213">
        <v>105</v>
      </c>
      <c r="AG146" s="213">
        <v>106</v>
      </c>
      <c r="AH146" s="213">
        <v>110</v>
      </c>
      <c r="AI146" s="213">
        <v>108</v>
      </c>
      <c r="AJ146" s="110">
        <v>96</v>
      </c>
      <c r="AK146" s="213">
        <v>84</v>
      </c>
      <c r="AL146" s="213">
        <v>83</v>
      </c>
      <c r="AM146" s="213">
        <v>83</v>
      </c>
      <c r="AN146" s="213">
        <v>92</v>
      </c>
      <c r="AO146" s="213">
        <v>90</v>
      </c>
      <c r="AP146" s="213">
        <v>89</v>
      </c>
      <c r="AQ146" s="64">
        <v>86</v>
      </c>
      <c r="AR146" s="213">
        <v>84</v>
      </c>
      <c r="AS146" s="213">
        <v>79</v>
      </c>
      <c r="AT146" s="213">
        <v>67</v>
      </c>
      <c r="AU146" s="213">
        <v>55</v>
      </c>
      <c r="AV146" s="322">
        <v>47</v>
      </c>
      <c r="AW146" s="112">
        <f t="shared" si="431"/>
        <v>-25</v>
      </c>
      <c r="AX146" s="109">
        <f t="shared" si="431"/>
        <v>-39</v>
      </c>
      <c r="AY146" s="109">
        <f t="shared" si="431"/>
        <v>-44</v>
      </c>
      <c r="AZ146" s="109">
        <f t="shared" si="431"/>
        <v>-35</v>
      </c>
      <c r="BA146" s="109">
        <f t="shared" si="431"/>
        <v>-16</v>
      </c>
      <c r="BB146" s="109">
        <f t="shared" si="431"/>
        <v>-14</v>
      </c>
      <c r="BC146" s="109">
        <f t="shared" si="431"/>
        <v>5</v>
      </c>
      <c r="BD146" s="109">
        <f t="shared" si="431"/>
        <v>23</v>
      </c>
      <c r="BE146" s="109">
        <f t="shared" si="431"/>
        <v>45</v>
      </c>
      <c r="BF146" s="109">
        <f t="shared" si="431"/>
        <v>50</v>
      </c>
      <c r="BG146" s="109">
        <f t="shared" si="432"/>
        <v>54</v>
      </c>
      <c r="BH146" s="109">
        <f t="shared" si="432"/>
        <v>50</v>
      </c>
      <c r="BI146" s="109">
        <f t="shared" si="432"/>
        <v>50</v>
      </c>
      <c r="BJ146" s="109">
        <f t="shared" si="432"/>
        <v>48</v>
      </c>
      <c r="BK146" s="109">
        <f t="shared" si="432"/>
        <v>45</v>
      </c>
      <c r="BL146" s="213">
        <f t="shared" si="432"/>
        <v>48</v>
      </c>
      <c r="BM146" s="213">
        <f t="shared" si="432"/>
        <v>55</v>
      </c>
      <c r="BN146" s="213">
        <f t="shared" si="432"/>
        <v>63</v>
      </c>
      <c r="BO146" s="213">
        <f t="shared" si="432"/>
        <v>46</v>
      </c>
      <c r="BP146" s="213">
        <f t="shared" si="432"/>
        <v>32</v>
      </c>
      <c r="BQ146" s="213">
        <f t="shared" si="433"/>
        <v>18</v>
      </c>
      <c r="BR146" s="213">
        <f t="shared" si="433"/>
        <v>10</v>
      </c>
      <c r="BS146" s="213">
        <f t="shared" si="433"/>
        <v>-2</v>
      </c>
      <c r="BT146" s="213">
        <f t="shared" si="433"/>
        <v>-12</v>
      </c>
      <c r="BU146" s="213">
        <f t="shared" si="433"/>
        <v>-3</v>
      </c>
      <c r="BV146" s="213">
        <f t="shared" si="433"/>
        <v>15</v>
      </c>
      <c r="BW146" s="213">
        <f t="shared" si="433"/>
        <v>14</v>
      </c>
      <c r="BX146" s="213">
        <f t="shared" si="433"/>
        <v>8</v>
      </c>
      <c r="BY146" s="213">
        <f t="shared" si="433"/>
        <v>-11</v>
      </c>
      <c r="BZ146" s="213">
        <f t="shared" si="433"/>
        <v>-21</v>
      </c>
      <c r="CA146" s="213">
        <f t="shared" si="433"/>
        <v>-27</v>
      </c>
      <c r="CB146" s="213">
        <f t="shared" si="433"/>
        <v>-43</v>
      </c>
      <c r="CC146" s="213">
        <f t="shared" si="433"/>
        <v>-53</v>
      </c>
      <c r="CD146" s="213">
        <f t="shared" si="433"/>
        <v>-49</v>
      </c>
      <c r="CE146" s="349"/>
      <c r="CF146" s="64">
        <f>IF(ISERROR(GETPIVOTDATA("VALUE",'CRS WK pvt'!$I$2,"DT_FILE",CF$8,"CD_CO",CF$6,"TRIM_CAT",TRIM(B146),"TRIM_LINE",A142))=TRUE,0,GETPIVOTDATA("VALUE",'CRS WK pvt'!$I$2,"DT_FILE",CF$8,"CD_CO",CF$6,"TRIM_CAT",TRIM(B146),"TRIM_LINE",A142))</f>
        <v>47</v>
      </c>
    </row>
    <row r="147" spans="1:84" s="59" customFormat="1" x14ac:dyDescent="0.3">
      <c r="A147" s="147"/>
      <c r="B147" s="60" t="s">
        <v>41</v>
      </c>
      <c r="C147" s="112">
        <v>22</v>
      </c>
      <c r="D147" s="66">
        <v>21</v>
      </c>
      <c r="E147" s="66">
        <v>22</v>
      </c>
      <c r="F147" s="66">
        <v>22</v>
      </c>
      <c r="G147" s="66">
        <v>19</v>
      </c>
      <c r="H147" s="109">
        <v>23</v>
      </c>
      <c r="I147" s="66">
        <v>21</v>
      </c>
      <c r="J147" s="109">
        <v>21</v>
      </c>
      <c r="K147" s="66">
        <v>21</v>
      </c>
      <c r="L147" s="110">
        <v>19</v>
      </c>
      <c r="M147" s="109">
        <v>20</v>
      </c>
      <c r="N147" s="109">
        <v>23</v>
      </c>
      <c r="O147" s="66">
        <v>20</v>
      </c>
      <c r="P147" s="109">
        <v>17</v>
      </c>
      <c r="Q147" s="66">
        <v>14</v>
      </c>
      <c r="R147" s="109">
        <v>12</v>
      </c>
      <c r="S147" s="66">
        <v>15</v>
      </c>
      <c r="T147" s="109">
        <v>18</v>
      </c>
      <c r="U147" s="213">
        <v>33</v>
      </c>
      <c r="V147" s="213">
        <v>40</v>
      </c>
      <c r="W147" s="213">
        <v>42</v>
      </c>
      <c r="X147" s="110">
        <v>43</v>
      </c>
      <c r="Y147" s="213">
        <v>39</v>
      </c>
      <c r="Z147" s="213">
        <v>32</v>
      </c>
      <c r="AA147" s="213">
        <v>36</v>
      </c>
      <c r="AB147" s="213">
        <v>40</v>
      </c>
      <c r="AC147" s="213">
        <v>41</v>
      </c>
      <c r="AD147" s="213">
        <v>42</v>
      </c>
      <c r="AE147" s="213">
        <v>49</v>
      </c>
      <c r="AF147" s="213">
        <v>45</v>
      </c>
      <c r="AG147" s="213">
        <v>45</v>
      </c>
      <c r="AH147" s="213">
        <v>44</v>
      </c>
      <c r="AI147" s="213">
        <v>40</v>
      </c>
      <c r="AJ147" s="110">
        <v>45</v>
      </c>
      <c r="AK147" s="213">
        <v>44</v>
      </c>
      <c r="AL147" s="213">
        <v>39</v>
      </c>
      <c r="AM147" s="213">
        <v>43</v>
      </c>
      <c r="AN147" s="213">
        <v>32</v>
      </c>
      <c r="AO147" s="213">
        <v>35</v>
      </c>
      <c r="AP147" s="213">
        <v>25</v>
      </c>
      <c r="AQ147" s="64">
        <v>25</v>
      </c>
      <c r="AR147" s="213">
        <v>26</v>
      </c>
      <c r="AS147" s="213">
        <v>20</v>
      </c>
      <c r="AT147" s="213">
        <v>21</v>
      </c>
      <c r="AU147" s="213">
        <v>20</v>
      </c>
      <c r="AV147" s="323">
        <v>18</v>
      </c>
      <c r="AW147" s="112">
        <f t="shared" si="431"/>
        <v>-2</v>
      </c>
      <c r="AX147" s="109">
        <f t="shared" si="431"/>
        <v>-4</v>
      </c>
      <c r="AY147" s="109">
        <f t="shared" si="431"/>
        <v>-8</v>
      </c>
      <c r="AZ147" s="109">
        <f t="shared" si="431"/>
        <v>-10</v>
      </c>
      <c r="BA147" s="109">
        <f t="shared" si="431"/>
        <v>-4</v>
      </c>
      <c r="BB147" s="109">
        <f t="shared" si="431"/>
        <v>-5</v>
      </c>
      <c r="BC147" s="109">
        <f t="shared" si="431"/>
        <v>12</v>
      </c>
      <c r="BD147" s="109">
        <f t="shared" si="431"/>
        <v>19</v>
      </c>
      <c r="BE147" s="109">
        <f t="shared" si="431"/>
        <v>21</v>
      </c>
      <c r="BF147" s="109">
        <f t="shared" si="431"/>
        <v>24</v>
      </c>
      <c r="BG147" s="109">
        <f t="shared" si="432"/>
        <v>19</v>
      </c>
      <c r="BH147" s="109">
        <f t="shared" si="432"/>
        <v>9</v>
      </c>
      <c r="BI147" s="109">
        <f t="shared" si="432"/>
        <v>16</v>
      </c>
      <c r="BJ147" s="109">
        <f t="shared" si="432"/>
        <v>23</v>
      </c>
      <c r="BK147" s="109">
        <f t="shared" si="432"/>
        <v>27</v>
      </c>
      <c r="BL147" s="213">
        <f t="shared" si="432"/>
        <v>30</v>
      </c>
      <c r="BM147" s="213">
        <f t="shared" si="432"/>
        <v>34</v>
      </c>
      <c r="BN147" s="213">
        <f t="shared" si="432"/>
        <v>27</v>
      </c>
      <c r="BO147" s="213">
        <f t="shared" si="432"/>
        <v>12</v>
      </c>
      <c r="BP147" s="213">
        <f t="shared" si="432"/>
        <v>4</v>
      </c>
      <c r="BQ147" s="213">
        <f t="shared" si="433"/>
        <v>-2</v>
      </c>
      <c r="BR147" s="213">
        <f t="shared" si="433"/>
        <v>2</v>
      </c>
      <c r="BS147" s="213">
        <f t="shared" si="433"/>
        <v>5</v>
      </c>
      <c r="BT147" s="213">
        <f t="shared" si="433"/>
        <v>7</v>
      </c>
      <c r="BU147" s="213">
        <f t="shared" si="433"/>
        <v>7</v>
      </c>
      <c r="BV147" s="213">
        <f t="shared" si="433"/>
        <v>-8</v>
      </c>
      <c r="BW147" s="213">
        <f t="shared" si="433"/>
        <v>-6</v>
      </c>
      <c r="BX147" s="213">
        <f t="shared" si="433"/>
        <v>-17</v>
      </c>
      <c r="BY147" s="213">
        <f t="shared" si="433"/>
        <v>-24</v>
      </c>
      <c r="BZ147" s="213">
        <f t="shared" si="433"/>
        <v>-19</v>
      </c>
      <c r="CA147" s="213">
        <f t="shared" si="433"/>
        <v>-25</v>
      </c>
      <c r="CB147" s="213">
        <f t="shared" si="433"/>
        <v>-23</v>
      </c>
      <c r="CC147" s="213">
        <f t="shared" si="433"/>
        <v>-20</v>
      </c>
      <c r="CD147" s="213">
        <f t="shared" si="433"/>
        <v>-27</v>
      </c>
      <c r="CE147" s="349"/>
      <c r="CF147" s="64">
        <f>IF(ISERROR(GETPIVOTDATA("VALUE",'CRS WK pvt'!$I$2,"DT_FILE",CF$8,"CD_CO",CF$6,"TRIM_CAT",TRIM(B147),"TRIM_LINE",A142))=TRUE,0,GETPIVOTDATA("VALUE",'CRS WK pvt'!$I$2,"DT_FILE",CF$8,"CD_CO",CF$6,"TRIM_CAT",TRIM(B147),"TRIM_LINE",A142))</f>
        <v>18</v>
      </c>
    </row>
    <row r="148" spans="1:84" s="73" customFormat="1" ht="15" thickBot="1" x14ac:dyDescent="0.35">
      <c r="A148" s="148"/>
      <c r="B148" s="113" t="s">
        <v>42</v>
      </c>
      <c r="C148" s="114">
        <f t="shared" ref="C148:V148" si="434">SUM(C143:C147)</f>
        <v>7548</v>
      </c>
      <c r="D148" s="115">
        <f t="shared" si="434"/>
        <v>9673</v>
      </c>
      <c r="E148" s="115">
        <f t="shared" si="434"/>
        <v>14441</v>
      </c>
      <c r="F148" s="115">
        <f t="shared" si="434"/>
        <v>15432</v>
      </c>
      <c r="G148" s="115">
        <f t="shared" si="434"/>
        <v>14933</v>
      </c>
      <c r="H148" s="116">
        <f t="shared" si="434"/>
        <v>14138</v>
      </c>
      <c r="I148" s="115">
        <f t="shared" si="434"/>
        <v>13502</v>
      </c>
      <c r="J148" s="116">
        <f t="shared" si="434"/>
        <v>12923</v>
      </c>
      <c r="K148" s="115">
        <f t="shared" si="434"/>
        <v>10657</v>
      </c>
      <c r="L148" s="117">
        <f t="shared" si="434"/>
        <v>8121</v>
      </c>
      <c r="M148" s="116">
        <f t="shared" si="434"/>
        <v>5744</v>
      </c>
      <c r="N148" s="116">
        <f t="shared" si="434"/>
        <v>5146</v>
      </c>
      <c r="O148" s="116">
        <f t="shared" si="434"/>
        <v>4821</v>
      </c>
      <c r="P148" s="116">
        <f t="shared" si="434"/>
        <v>3943</v>
      </c>
      <c r="Q148" s="116">
        <f t="shared" si="434"/>
        <v>3522</v>
      </c>
      <c r="R148" s="116">
        <f t="shared" si="434"/>
        <v>3612</v>
      </c>
      <c r="S148" s="116">
        <f t="shared" si="434"/>
        <v>3409</v>
      </c>
      <c r="T148" s="116">
        <f t="shared" si="434"/>
        <v>3288</v>
      </c>
      <c r="U148" s="116">
        <f t="shared" si="434"/>
        <v>3283</v>
      </c>
      <c r="V148" s="116">
        <f t="shared" si="434"/>
        <v>3244</v>
      </c>
      <c r="W148" s="215">
        <f>SUM(W143+W144+W145+W146+W147)</f>
        <v>3200</v>
      </c>
      <c r="X148" s="117">
        <f>SUM(X143+X144+X145+X146+X147)</f>
        <v>3205</v>
      </c>
      <c r="Y148" s="215">
        <v>3286</v>
      </c>
      <c r="Z148" s="215">
        <v>3607</v>
      </c>
      <c r="AA148" s="215">
        <v>4171</v>
      </c>
      <c r="AB148" s="215">
        <v>4828</v>
      </c>
      <c r="AC148" s="215">
        <v>6395</v>
      </c>
      <c r="AD148" s="215">
        <v>9230</v>
      </c>
      <c r="AE148" s="215">
        <v>14370</v>
      </c>
      <c r="AF148" s="215">
        <v>16376</v>
      </c>
      <c r="AG148" s="215">
        <v>17059</v>
      </c>
      <c r="AH148" s="215">
        <v>16970</v>
      </c>
      <c r="AI148" s="215">
        <v>15599</v>
      </c>
      <c r="AJ148" s="117">
        <v>13594</v>
      </c>
      <c r="AK148" s="215">
        <v>11919</v>
      </c>
      <c r="AL148" s="215">
        <v>11002</v>
      </c>
      <c r="AM148" s="215">
        <v>11302</v>
      </c>
      <c r="AN148" s="215">
        <v>12347</v>
      </c>
      <c r="AO148" s="215">
        <v>14205</v>
      </c>
      <c r="AP148" s="215">
        <v>14456</v>
      </c>
      <c r="AQ148" s="116">
        <v>13885</v>
      </c>
      <c r="AR148" s="215">
        <v>14020</v>
      </c>
      <c r="AS148" s="215">
        <v>13851</v>
      </c>
      <c r="AT148" s="215">
        <v>13411</v>
      </c>
      <c r="AU148" s="215">
        <v>11805</v>
      </c>
      <c r="AV148" s="117">
        <v>9663</v>
      </c>
      <c r="AW148" s="114">
        <f t="shared" ref="AW148:BA148" si="435">SUM(AW143:AW147)</f>
        <v>-2727</v>
      </c>
      <c r="AX148" s="116">
        <f t="shared" si="435"/>
        <v>-5730</v>
      </c>
      <c r="AY148" s="116">
        <f t="shared" si="435"/>
        <v>-10919</v>
      </c>
      <c r="AZ148" s="116">
        <f t="shared" si="435"/>
        <v>-11820</v>
      </c>
      <c r="BA148" s="116">
        <f t="shared" si="435"/>
        <v>-11524</v>
      </c>
      <c r="BB148" s="116">
        <f t="shared" ref="BB148:BJ148" si="436">SUM(BB143:BB147)</f>
        <v>-10850</v>
      </c>
      <c r="BC148" s="116">
        <f t="shared" si="436"/>
        <v>-10219</v>
      </c>
      <c r="BD148" s="116">
        <f t="shared" si="436"/>
        <v>-9679</v>
      </c>
      <c r="BE148" s="116">
        <f t="shared" si="436"/>
        <v>-7457</v>
      </c>
      <c r="BF148" s="116">
        <f t="shared" si="436"/>
        <v>-4916</v>
      </c>
      <c r="BG148" s="116">
        <f t="shared" si="436"/>
        <v>-2458</v>
      </c>
      <c r="BH148" s="116">
        <f t="shared" si="436"/>
        <v>-1539</v>
      </c>
      <c r="BI148" s="116">
        <f t="shared" si="436"/>
        <v>-650</v>
      </c>
      <c r="BJ148" s="116">
        <f t="shared" si="436"/>
        <v>885</v>
      </c>
      <c r="BK148" s="116">
        <f t="shared" ref="BK148:BL148" si="437">SUM(BK143:BK147)</f>
        <v>2873</v>
      </c>
      <c r="BL148" s="215">
        <f t="shared" si="437"/>
        <v>5618</v>
      </c>
      <c r="BM148" s="215">
        <f t="shared" ref="BM148:BN148" si="438">SUM(BM143:BM147)</f>
        <v>10961</v>
      </c>
      <c r="BN148" s="215">
        <f t="shared" si="438"/>
        <v>13088</v>
      </c>
      <c r="BO148" s="215">
        <f t="shared" ref="BO148:BP148" si="439">SUM(BO143:BO147)</f>
        <v>13776</v>
      </c>
      <c r="BP148" s="215">
        <f t="shared" si="439"/>
        <v>13726</v>
      </c>
      <c r="BQ148" s="215">
        <f t="shared" ref="BQ148:BS148" si="440">SUM(BQ143:BQ147)</f>
        <v>12399</v>
      </c>
      <c r="BR148" s="215">
        <f t="shared" si="440"/>
        <v>10389</v>
      </c>
      <c r="BS148" s="215">
        <f t="shared" si="440"/>
        <v>8633</v>
      </c>
      <c r="BT148" s="215">
        <f t="shared" ref="BT148" si="441">SUM(BT143:BT147)</f>
        <v>7395</v>
      </c>
      <c r="BU148" s="215">
        <f t="shared" ref="BU148" si="442">SUM(BU143:BU147)</f>
        <v>7131</v>
      </c>
      <c r="BV148" s="215">
        <f t="shared" ref="BV148" si="443">SUM(BV143:BV147)</f>
        <v>7519</v>
      </c>
      <c r="BW148" s="215">
        <f t="shared" ref="BW148" si="444">SUM(BW143:BW147)</f>
        <v>7810</v>
      </c>
      <c r="BX148" s="215">
        <f t="shared" ref="BX148" si="445">SUM(BX143:BX147)</f>
        <v>5226</v>
      </c>
      <c r="BY148" s="215">
        <f t="shared" ref="BY148" si="446">SUM(BY143:BY147)</f>
        <v>-485</v>
      </c>
      <c r="BZ148" s="215">
        <f t="shared" ref="BZ148" si="447">SUM(BZ143:BZ147)</f>
        <v>-2356</v>
      </c>
      <c r="CA148" s="215">
        <f t="shared" ref="CA148" si="448">SUM(CA143:CA147)</f>
        <v>-3208</v>
      </c>
      <c r="CB148" s="215">
        <f t="shared" ref="CB148:CD148" si="449">SUM(CB143:CB147)</f>
        <v>-3559</v>
      </c>
      <c r="CC148" s="215">
        <f t="shared" ref="CC148:CD148" si="450">SUM(CC143:CC147)</f>
        <v>-3794</v>
      </c>
      <c r="CD148" s="215">
        <f t="shared" si="450"/>
        <v>-3931</v>
      </c>
      <c r="CE148" s="350"/>
      <c r="CF148" s="116">
        <f>SUM(CF143:CF147)</f>
        <v>9663</v>
      </c>
    </row>
    <row r="149" spans="1:84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69"/>
      <c r="BS149" s="269"/>
      <c r="BT149" s="269"/>
      <c r="BU149" s="269"/>
      <c r="BV149" s="269"/>
      <c r="BW149" s="269"/>
      <c r="BX149" s="269"/>
      <c r="BY149" s="269"/>
      <c r="BZ149" s="269"/>
      <c r="CA149" s="269"/>
      <c r="CB149" s="269"/>
      <c r="CC149" s="269"/>
      <c r="CD149" s="269"/>
      <c r="CE149" s="349"/>
      <c r="CF149" s="78"/>
    </row>
    <row r="150" spans="1:84" s="59" customFormat="1" x14ac:dyDescent="0.3">
      <c r="A150" s="147"/>
      <c r="B150" s="60" t="s">
        <v>37</v>
      </c>
      <c r="C150" s="220">
        <v>67626737.189999998</v>
      </c>
      <c r="D150" s="221">
        <v>44276156.82</v>
      </c>
      <c r="E150" s="221">
        <v>26377846.460000001</v>
      </c>
      <c r="F150" s="222">
        <v>20304712.469999999</v>
      </c>
      <c r="G150" s="221">
        <v>14096092.039999999</v>
      </c>
      <c r="H150" s="222">
        <v>15393147.32</v>
      </c>
      <c r="I150" s="221">
        <v>13055262.49</v>
      </c>
      <c r="J150" s="222">
        <v>16075800.75</v>
      </c>
      <c r="K150" s="221">
        <v>29225939.52</v>
      </c>
      <c r="L150" s="223">
        <v>54620252.119999997</v>
      </c>
      <c r="M150" s="222">
        <v>63483177.259999998</v>
      </c>
      <c r="N150" s="222">
        <v>63464789.579999998</v>
      </c>
      <c r="O150" s="221">
        <v>45531442.740000002</v>
      </c>
      <c r="P150" s="222">
        <v>39799038.060000002</v>
      </c>
      <c r="Q150" s="221">
        <v>27818398</v>
      </c>
      <c r="R150" s="222">
        <v>15113975</v>
      </c>
      <c r="S150" s="221">
        <v>13976990</v>
      </c>
      <c r="T150" s="222">
        <v>13746156</v>
      </c>
      <c r="U150" s="224">
        <v>13795783</v>
      </c>
      <c r="V150" s="224">
        <v>16877953</v>
      </c>
      <c r="W150" s="224">
        <v>25064556</v>
      </c>
      <c r="X150" s="223">
        <v>48614938</v>
      </c>
      <c r="Y150" s="224">
        <v>65397151</v>
      </c>
      <c r="Z150" s="224">
        <v>73006620</v>
      </c>
      <c r="AA150" s="224">
        <v>53049985</v>
      </c>
      <c r="AB150" s="224">
        <v>39372838</v>
      </c>
      <c r="AC150" s="224">
        <v>23187706</v>
      </c>
      <c r="AD150" s="224">
        <v>15438472</v>
      </c>
      <c r="AE150" s="224">
        <v>14298109</v>
      </c>
      <c r="AF150" s="224">
        <v>12665328</v>
      </c>
      <c r="AG150" s="224">
        <v>13368368</v>
      </c>
      <c r="AH150" s="224">
        <v>15733146</v>
      </c>
      <c r="AI150" s="224">
        <v>26752627</v>
      </c>
      <c r="AJ150" s="239">
        <v>59953239</v>
      </c>
      <c r="AK150" s="304">
        <v>87130143</v>
      </c>
      <c r="AL150" s="304">
        <v>82713911</v>
      </c>
      <c r="AM150" s="304">
        <v>64934992</v>
      </c>
      <c r="AN150" s="304">
        <v>53044196</v>
      </c>
      <c r="AO150" s="304">
        <v>33397101</v>
      </c>
      <c r="AP150" s="304">
        <v>20374770</v>
      </c>
      <c r="AQ150" s="64">
        <v>19761525</v>
      </c>
      <c r="AR150" s="304">
        <v>17050358</v>
      </c>
      <c r="AS150" s="304">
        <v>17176863</v>
      </c>
      <c r="AT150" s="304">
        <v>24512007</v>
      </c>
      <c r="AU150" s="304">
        <v>39365381</v>
      </c>
      <c r="AV150" s="239">
        <v>77922349</v>
      </c>
      <c r="AW150" s="230">
        <f t="shared" ref="AW150:BF154" si="451">O150-C150</f>
        <v>-22095294.449999996</v>
      </c>
      <c r="AX150" s="231">
        <f t="shared" si="451"/>
        <v>-4477118.7599999979</v>
      </c>
      <c r="AY150" s="231">
        <f t="shared" si="451"/>
        <v>1440551.5399999991</v>
      </c>
      <c r="AZ150" s="231">
        <f t="shared" si="451"/>
        <v>-5190737.4699999988</v>
      </c>
      <c r="BA150" s="231">
        <f t="shared" si="451"/>
        <v>-119102.03999999911</v>
      </c>
      <c r="BB150" s="231">
        <f t="shared" si="451"/>
        <v>-1646991.3200000003</v>
      </c>
      <c r="BC150" s="231">
        <f t="shared" si="451"/>
        <v>740520.50999999978</v>
      </c>
      <c r="BD150" s="231">
        <f t="shared" si="451"/>
        <v>802152.25</v>
      </c>
      <c r="BE150" s="231">
        <f t="shared" si="451"/>
        <v>-4161383.5199999996</v>
      </c>
      <c r="BF150" s="231">
        <f t="shared" si="451"/>
        <v>-6005314.1199999973</v>
      </c>
      <c r="BG150" s="231">
        <f t="shared" ref="BG150:BP154" si="452">Y150-M150</f>
        <v>1913973.7400000021</v>
      </c>
      <c r="BH150" s="231">
        <f t="shared" si="452"/>
        <v>9541830.4200000018</v>
      </c>
      <c r="BI150" s="231">
        <f t="shared" si="452"/>
        <v>7518542.2599999979</v>
      </c>
      <c r="BJ150" s="231">
        <f t="shared" si="452"/>
        <v>-426200.06000000238</v>
      </c>
      <c r="BK150" s="231">
        <f t="shared" si="452"/>
        <v>-4630692</v>
      </c>
      <c r="BL150" s="257">
        <f t="shared" si="452"/>
        <v>324497</v>
      </c>
      <c r="BM150" s="257">
        <f t="shared" si="452"/>
        <v>321119</v>
      </c>
      <c r="BN150" s="257">
        <f t="shared" si="452"/>
        <v>-1080828</v>
      </c>
      <c r="BO150" s="257">
        <f t="shared" si="452"/>
        <v>-427415</v>
      </c>
      <c r="BP150" s="257">
        <f t="shared" si="452"/>
        <v>-1144807</v>
      </c>
      <c r="BQ150" s="257">
        <f t="shared" ref="BQ150:CD154" si="453">AI150-W150</f>
        <v>1688071</v>
      </c>
      <c r="BR150" s="213">
        <f t="shared" si="453"/>
        <v>11338301</v>
      </c>
      <c r="BS150" s="213">
        <f t="shared" si="453"/>
        <v>21732992</v>
      </c>
      <c r="BT150" s="213">
        <f t="shared" si="453"/>
        <v>9707291</v>
      </c>
      <c r="BU150" s="213">
        <f t="shared" si="453"/>
        <v>11885007</v>
      </c>
      <c r="BV150" s="213">
        <f t="shared" si="453"/>
        <v>13671358</v>
      </c>
      <c r="BW150" s="213">
        <f t="shared" si="453"/>
        <v>10209395</v>
      </c>
      <c r="BX150" s="213">
        <f t="shared" si="453"/>
        <v>4936298</v>
      </c>
      <c r="BY150" s="213">
        <f t="shared" si="453"/>
        <v>5463416</v>
      </c>
      <c r="BZ150" s="213">
        <f t="shared" si="453"/>
        <v>4385030</v>
      </c>
      <c r="CA150" s="213">
        <f t="shared" si="453"/>
        <v>3808495</v>
      </c>
      <c r="CB150" s="213">
        <f t="shared" si="453"/>
        <v>8778861</v>
      </c>
      <c r="CC150" s="213">
        <f t="shared" si="453"/>
        <v>12612754</v>
      </c>
      <c r="CD150" s="213">
        <f t="shared" si="453"/>
        <v>17969110</v>
      </c>
      <c r="CE150" s="349"/>
      <c r="CF150" s="64">
        <f>IF(ISERROR(GETPIVOTDATA("VALUE",'CRS WK pvt'!$I$2,"DT_FILE",CF$8,"CD_CO",CF$6,"TRIM_CAT",TRIM(B150),"TRIM_LINE",A149))=TRUE,0,GETPIVOTDATA("VALUE",'CRS WK pvt'!$I$2,"DT_FILE",CF$8,"CD_CO",CF$6,"TRIM_CAT",TRIM(B150),"TRIM_LINE",A149))</f>
        <v>77922349</v>
      </c>
    </row>
    <row r="151" spans="1:84" s="59" customFormat="1" x14ac:dyDescent="0.3">
      <c r="A151" s="147"/>
      <c r="B151" s="60" t="s">
        <v>38</v>
      </c>
      <c r="C151" s="220">
        <v>6884970.2000000002</v>
      </c>
      <c r="D151" s="221">
        <v>4830673.3499999996</v>
      </c>
      <c r="E151" s="221">
        <v>3129044.4</v>
      </c>
      <c r="F151" s="222">
        <v>2065642.96</v>
      </c>
      <c r="G151" s="221">
        <v>1299498.6599999999</v>
      </c>
      <c r="H151" s="222">
        <v>1441082.6</v>
      </c>
      <c r="I151" s="221">
        <v>1300569.8999999999</v>
      </c>
      <c r="J151" s="222">
        <v>1532604.81</v>
      </c>
      <c r="K151" s="221">
        <v>2411227.2999999998</v>
      </c>
      <c r="L151" s="223">
        <v>5102770.9000000004</v>
      </c>
      <c r="M151" s="222">
        <v>5801836.0700000003</v>
      </c>
      <c r="N151" s="222">
        <v>5390886.4100000001</v>
      </c>
      <c r="O151" s="221">
        <v>4525288.1100000003</v>
      </c>
      <c r="P151" s="222">
        <v>3895539.88</v>
      </c>
      <c r="Q151" s="221">
        <v>2579760</v>
      </c>
      <c r="R151" s="222">
        <v>1514436</v>
      </c>
      <c r="S151" s="221">
        <v>1300571</v>
      </c>
      <c r="T151" s="222">
        <v>1230523</v>
      </c>
      <c r="U151" s="224">
        <v>1279268</v>
      </c>
      <c r="V151" s="224">
        <v>1484340</v>
      </c>
      <c r="W151" s="224">
        <v>2280774</v>
      </c>
      <c r="X151" s="223">
        <v>4327455</v>
      </c>
      <c r="Y151" s="224">
        <v>6907790</v>
      </c>
      <c r="Z151" s="224">
        <v>7489088</v>
      </c>
      <c r="AA151" s="224">
        <v>6106714</v>
      </c>
      <c r="AB151" s="224">
        <v>4976675</v>
      </c>
      <c r="AC151" s="224">
        <v>3253146</v>
      </c>
      <c r="AD151" s="224">
        <v>2343084</v>
      </c>
      <c r="AE151" s="224">
        <v>1965891</v>
      </c>
      <c r="AF151" s="224">
        <v>1511488</v>
      </c>
      <c r="AG151" s="224">
        <v>1504344</v>
      </c>
      <c r="AH151" s="224">
        <v>1875741</v>
      </c>
      <c r="AI151" s="224">
        <v>2878501</v>
      </c>
      <c r="AJ151" s="239">
        <v>5393993</v>
      </c>
      <c r="AK151" s="304">
        <v>7959259</v>
      </c>
      <c r="AL151" s="304">
        <v>8696265</v>
      </c>
      <c r="AM151" s="304">
        <v>7635853</v>
      </c>
      <c r="AN151" s="304">
        <v>6294163</v>
      </c>
      <c r="AO151" s="304">
        <v>4672457</v>
      </c>
      <c r="AP151" s="304">
        <v>3094805</v>
      </c>
      <c r="AQ151" s="64">
        <v>2634638</v>
      </c>
      <c r="AR151" s="304">
        <v>2181514</v>
      </c>
      <c r="AS151" s="304">
        <v>1964848</v>
      </c>
      <c r="AT151" s="304">
        <v>2951613</v>
      </c>
      <c r="AU151" s="304">
        <v>4328225</v>
      </c>
      <c r="AV151" s="239">
        <v>9017035</v>
      </c>
      <c r="AW151" s="230">
        <f t="shared" si="451"/>
        <v>-2359682.09</v>
      </c>
      <c r="AX151" s="231">
        <f t="shared" si="451"/>
        <v>-935133.46999999974</v>
      </c>
      <c r="AY151" s="231">
        <f t="shared" si="451"/>
        <v>-549284.39999999991</v>
      </c>
      <c r="AZ151" s="231">
        <f t="shared" si="451"/>
        <v>-551206.96</v>
      </c>
      <c r="BA151" s="231">
        <f t="shared" si="451"/>
        <v>1072.3400000000838</v>
      </c>
      <c r="BB151" s="231">
        <f t="shared" si="451"/>
        <v>-210559.60000000009</v>
      </c>
      <c r="BC151" s="231">
        <f t="shared" si="451"/>
        <v>-21301.899999999907</v>
      </c>
      <c r="BD151" s="231">
        <f t="shared" si="451"/>
        <v>-48264.810000000056</v>
      </c>
      <c r="BE151" s="231">
        <f t="shared" si="451"/>
        <v>-130453.29999999981</v>
      </c>
      <c r="BF151" s="231">
        <f t="shared" si="451"/>
        <v>-775315.90000000037</v>
      </c>
      <c r="BG151" s="231">
        <f t="shared" si="452"/>
        <v>1105953.9299999997</v>
      </c>
      <c r="BH151" s="231">
        <f t="shared" si="452"/>
        <v>2098201.59</v>
      </c>
      <c r="BI151" s="231">
        <f t="shared" si="452"/>
        <v>1581425.8899999997</v>
      </c>
      <c r="BJ151" s="231">
        <f t="shared" si="452"/>
        <v>1081135.1200000001</v>
      </c>
      <c r="BK151" s="231">
        <f t="shared" si="452"/>
        <v>673386</v>
      </c>
      <c r="BL151" s="257">
        <f t="shared" si="452"/>
        <v>828648</v>
      </c>
      <c r="BM151" s="257">
        <f t="shared" si="452"/>
        <v>665320</v>
      </c>
      <c r="BN151" s="257">
        <f t="shared" si="452"/>
        <v>280965</v>
      </c>
      <c r="BO151" s="257">
        <f t="shared" si="452"/>
        <v>225076</v>
      </c>
      <c r="BP151" s="257">
        <f t="shared" si="452"/>
        <v>391401</v>
      </c>
      <c r="BQ151" s="257">
        <f t="shared" si="453"/>
        <v>597727</v>
      </c>
      <c r="BR151" s="213">
        <f t="shared" si="453"/>
        <v>1066538</v>
      </c>
      <c r="BS151" s="213">
        <f t="shared" si="453"/>
        <v>1051469</v>
      </c>
      <c r="BT151" s="213">
        <f t="shared" si="453"/>
        <v>1207177</v>
      </c>
      <c r="BU151" s="213">
        <f t="shared" si="453"/>
        <v>1529139</v>
      </c>
      <c r="BV151" s="213">
        <f t="shared" si="453"/>
        <v>1317488</v>
      </c>
      <c r="BW151" s="213">
        <f t="shared" si="453"/>
        <v>1419311</v>
      </c>
      <c r="BX151" s="213">
        <f t="shared" si="453"/>
        <v>751721</v>
      </c>
      <c r="BY151" s="213">
        <f t="shared" si="453"/>
        <v>668747</v>
      </c>
      <c r="BZ151" s="213">
        <f t="shared" si="453"/>
        <v>670026</v>
      </c>
      <c r="CA151" s="213">
        <f t="shared" si="453"/>
        <v>460504</v>
      </c>
      <c r="CB151" s="213">
        <f t="shared" si="453"/>
        <v>1075872</v>
      </c>
      <c r="CC151" s="213">
        <f t="shared" si="453"/>
        <v>1449724</v>
      </c>
      <c r="CD151" s="213">
        <f t="shared" si="453"/>
        <v>3623042</v>
      </c>
      <c r="CE151" s="349"/>
      <c r="CF151" s="64">
        <f>IF(ISERROR(GETPIVOTDATA("VALUE",'CRS WK pvt'!$I$2,"DT_FILE",CF$8,"CD_CO",CF$6,"TRIM_CAT",TRIM(B151),"TRIM_LINE",A149))=TRUE,0,GETPIVOTDATA("VALUE",'CRS WK pvt'!$I$2,"DT_FILE",CF$8,"CD_CO",CF$6,"TRIM_CAT",TRIM(B151),"TRIM_LINE",A149))</f>
        <v>9017035</v>
      </c>
    </row>
    <row r="152" spans="1:84" s="59" customFormat="1" x14ac:dyDescent="0.3">
      <c r="A152" s="147"/>
      <c r="B152" s="60" t="s">
        <v>39</v>
      </c>
      <c r="C152" s="220">
        <v>9189675.6899999995</v>
      </c>
      <c r="D152" s="221">
        <v>5897785.8700000001</v>
      </c>
      <c r="E152" s="221">
        <v>3222419.15</v>
      </c>
      <c r="F152" s="222">
        <v>2436455.75</v>
      </c>
      <c r="G152" s="221">
        <v>1589800.9</v>
      </c>
      <c r="H152" s="222">
        <v>1711349.53</v>
      </c>
      <c r="I152" s="221">
        <v>1572048.35</v>
      </c>
      <c r="J152" s="222">
        <v>1922745.67</v>
      </c>
      <c r="K152" s="221">
        <v>3907403.48</v>
      </c>
      <c r="L152" s="223">
        <v>7638239.1100000003</v>
      </c>
      <c r="M152" s="222">
        <v>8372207.5499999998</v>
      </c>
      <c r="N152" s="222">
        <v>8549356.0899999999</v>
      </c>
      <c r="O152" s="221">
        <v>6138108.0199999996</v>
      </c>
      <c r="P152" s="222">
        <v>5408004.46</v>
      </c>
      <c r="Q152" s="221">
        <v>3370336</v>
      </c>
      <c r="R152" s="222">
        <v>1734534</v>
      </c>
      <c r="S152" s="221">
        <v>1503053</v>
      </c>
      <c r="T152" s="222">
        <v>1427200</v>
      </c>
      <c r="U152" s="224">
        <v>1412378</v>
      </c>
      <c r="V152" s="224">
        <v>1896994</v>
      </c>
      <c r="W152" s="224">
        <v>2958140</v>
      </c>
      <c r="X152" s="223">
        <v>5885517</v>
      </c>
      <c r="Y152" s="224">
        <v>9104479</v>
      </c>
      <c r="Z152" s="224">
        <v>9942789</v>
      </c>
      <c r="AA152" s="224">
        <v>6923524</v>
      </c>
      <c r="AB152" s="224">
        <v>4740701</v>
      </c>
      <c r="AC152" s="224">
        <v>2770479</v>
      </c>
      <c r="AD152" s="224">
        <v>1833625</v>
      </c>
      <c r="AE152" s="224">
        <v>1678763</v>
      </c>
      <c r="AF152" s="224">
        <v>1392313</v>
      </c>
      <c r="AG152" s="224">
        <v>1579963</v>
      </c>
      <c r="AH152" s="224">
        <v>2016259</v>
      </c>
      <c r="AI152" s="224">
        <v>3331752</v>
      </c>
      <c r="AJ152" s="239">
        <v>7847280</v>
      </c>
      <c r="AK152" s="304">
        <v>12153366</v>
      </c>
      <c r="AL152" s="304">
        <v>11458595</v>
      </c>
      <c r="AM152" s="304">
        <v>9180482</v>
      </c>
      <c r="AN152" s="304">
        <v>6636159</v>
      </c>
      <c r="AO152" s="304">
        <v>3957917</v>
      </c>
      <c r="AP152" s="304">
        <v>2444254</v>
      </c>
      <c r="AQ152" s="64">
        <v>2329094</v>
      </c>
      <c r="AR152" s="304">
        <v>1819879</v>
      </c>
      <c r="AS152" s="304">
        <v>2054220</v>
      </c>
      <c r="AT152" s="304">
        <v>3088577</v>
      </c>
      <c r="AU152" s="304">
        <v>5001638</v>
      </c>
      <c r="AV152" s="239">
        <v>10752212</v>
      </c>
      <c r="AW152" s="230">
        <f t="shared" si="451"/>
        <v>-3051567.67</v>
      </c>
      <c r="AX152" s="231">
        <f t="shared" si="451"/>
        <v>-489781.41000000015</v>
      </c>
      <c r="AY152" s="231">
        <f t="shared" si="451"/>
        <v>147916.85000000009</v>
      </c>
      <c r="AZ152" s="231">
        <f t="shared" si="451"/>
        <v>-701921.75</v>
      </c>
      <c r="BA152" s="231">
        <f t="shared" si="451"/>
        <v>-86747.899999999907</v>
      </c>
      <c r="BB152" s="231">
        <f t="shared" si="451"/>
        <v>-284149.53000000003</v>
      </c>
      <c r="BC152" s="231">
        <f t="shared" si="451"/>
        <v>-159670.35000000009</v>
      </c>
      <c r="BD152" s="231">
        <f t="shared" si="451"/>
        <v>-25751.669999999925</v>
      </c>
      <c r="BE152" s="231">
        <f t="shared" si="451"/>
        <v>-949263.48</v>
      </c>
      <c r="BF152" s="231">
        <f t="shared" si="451"/>
        <v>-1752722.1100000003</v>
      </c>
      <c r="BG152" s="231">
        <f t="shared" si="452"/>
        <v>732271.45000000019</v>
      </c>
      <c r="BH152" s="231">
        <f t="shared" si="452"/>
        <v>1393432.9100000001</v>
      </c>
      <c r="BI152" s="231">
        <f t="shared" si="452"/>
        <v>785415.98000000045</v>
      </c>
      <c r="BJ152" s="231">
        <f t="shared" si="452"/>
        <v>-667303.46</v>
      </c>
      <c r="BK152" s="231">
        <f t="shared" si="452"/>
        <v>-599857</v>
      </c>
      <c r="BL152" s="257">
        <f t="shared" si="452"/>
        <v>99091</v>
      </c>
      <c r="BM152" s="257">
        <f t="shared" si="452"/>
        <v>175710</v>
      </c>
      <c r="BN152" s="257">
        <f t="shared" si="452"/>
        <v>-34887</v>
      </c>
      <c r="BO152" s="257">
        <f t="shared" si="452"/>
        <v>167585</v>
      </c>
      <c r="BP152" s="257">
        <f t="shared" si="452"/>
        <v>119265</v>
      </c>
      <c r="BQ152" s="257">
        <f t="shared" si="453"/>
        <v>373612</v>
      </c>
      <c r="BR152" s="213">
        <f t="shared" si="453"/>
        <v>1961763</v>
      </c>
      <c r="BS152" s="213">
        <f t="shared" si="453"/>
        <v>3048887</v>
      </c>
      <c r="BT152" s="213">
        <f t="shared" si="453"/>
        <v>1515806</v>
      </c>
      <c r="BU152" s="213">
        <f t="shared" si="453"/>
        <v>2256958</v>
      </c>
      <c r="BV152" s="213">
        <f t="shared" si="453"/>
        <v>1895458</v>
      </c>
      <c r="BW152" s="213">
        <f t="shared" si="453"/>
        <v>1187438</v>
      </c>
      <c r="BX152" s="213">
        <f t="shared" si="453"/>
        <v>610629</v>
      </c>
      <c r="BY152" s="213">
        <f t="shared" si="453"/>
        <v>650331</v>
      </c>
      <c r="BZ152" s="213">
        <f t="shared" si="453"/>
        <v>427566</v>
      </c>
      <c r="CA152" s="213">
        <f t="shared" si="453"/>
        <v>474257</v>
      </c>
      <c r="CB152" s="213">
        <f t="shared" si="453"/>
        <v>1072318</v>
      </c>
      <c r="CC152" s="213">
        <f t="shared" si="453"/>
        <v>1669886</v>
      </c>
      <c r="CD152" s="213">
        <f t="shared" si="453"/>
        <v>2904932</v>
      </c>
      <c r="CE152" s="349"/>
      <c r="CF152" s="64">
        <f>IF(ISERROR(GETPIVOTDATA("VALUE",'CRS WK pvt'!$I$2,"DT_FILE",CF$8,"CD_CO",CF$6,"TRIM_CAT",TRIM(B152),"TRIM_LINE",A149))=TRUE,0,GETPIVOTDATA("VALUE",'CRS WK pvt'!$I$2,"DT_FILE",CF$8,"CD_CO",CF$6,"TRIM_CAT",TRIM(B152),"TRIM_LINE",A149))</f>
        <v>10752212</v>
      </c>
    </row>
    <row r="153" spans="1:84" s="59" customFormat="1" x14ac:dyDescent="0.3">
      <c r="A153" s="147"/>
      <c r="B153" s="60" t="s">
        <v>40</v>
      </c>
      <c r="C153" s="220">
        <v>9669642.7300000004</v>
      </c>
      <c r="D153" s="221">
        <v>6757186.1200000001</v>
      </c>
      <c r="E153" s="221">
        <v>3661641.71</v>
      </c>
      <c r="F153" s="222">
        <v>2552006.17</v>
      </c>
      <c r="G153" s="221">
        <v>1908957.09</v>
      </c>
      <c r="H153" s="222">
        <v>1797117.4</v>
      </c>
      <c r="I153" s="221">
        <v>1733990.62</v>
      </c>
      <c r="J153" s="222">
        <v>2198222.1800000002</v>
      </c>
      <c r="K153" s="221">
        <v>3882643.66</v>
      </c>
      <c r="L153" s="223">
        <v>8323353.3300000001</v>
      </c>
      <c r="M153" s="222">
        <v>8154220.6100000003</v>
      </c>
      <c r="N153" s="222">
        <v>8424567.8300000001</v>
      </c>
      <c r="O153" s="221">
        <v>6734810.4900000002</v>
      </c>
      <c r="P153" s="222">
        <v>6184791.6399999997</v>
      </c>
      <c r="Q153" s="221">
        <v>3799663</v>
      </c>
      <c r="R153" s="222">
        <v>1955771</v>
      </c>
      <c r="S153" s="221">
        <v>1463711</v>
      </c>
      <c r="T153" s="222">
        <v>1345838</v>
      </c>
      <c r="U153" s="224">
        <v>1462652</v>
      </c>
      <c r="V153" s="224">
        <v>2030785</v>
      </c>
      <c r="W153" s="224">
        <v>3334543</v>
      </c>
      <c r="X153" s="223">
        <v>6480413</v>
      </c>
      <c r="Y153" s="224">
        <v>9347460</v>
      </c>
      <c r="Z153" s="224">
        <v>10398990</v>
      </c>
      <c r="AA153" s="224">
        <v>7692988</v>
      </c>
      <c r="AB153" s="224">
        <v>5273262</v>
      </c>
      <c r="AC153" s="224">
        <v>3183715</v>
      </c>
      <c r="AD153" s="224">
        <v>2054477</v>
      </c>
      <c r="AE153" s="224">
        <v>1776841</v>
      </c>
      <c r="AF153" s="224">
        <v>1460573</v>
      </c>
      <c r="AG153" s="224">
        <v>1707862</v>
      </c>
      <c r="AH153" s="224">
        <v>2228029</v>
      </c>
      <c r="AI153" s="224">
        <v>3778210</v>
      </c>
      <c r="AJ153" s="239">
        <v>8817702</v>
      </c>
      <c r="AK153" s="304">
        <v>11964850</v>
      </c>
      <c r="AL153" s="304">
        <v>11633500</v>
      </c>
      <c r="AM153" s="304">
        <v>9624532</v>
      </c>
      <c r="AN153" s="304">
        <v>7116987</v>
      </c>
      <c r="AO153" s="304">
        <v>4678196</v>
      </c>
      <c r="AP153" s="304">
        <v>2825063</v>
      </c>
      <c r="AQ153" s="64">
        <v>2431171</v>
      </c>
      <c r="AR153" s="304">
        <v>1987407</v>
      </c>
      <c r="AS153" s="304">
        <v>2371426</v>
      </c>
      <c r="AT153" s="304">
        <v>3535465</v>
      </c>
      <c r="AU153" s="304">
        <v>5234883</v>
      </c>
      <c r="AV153" s="239">
        <v>11126099</v>
      </c>
      <c r="AW153" s="230">
        <f t="shared" si="451"/>
        <v>-2934832.24</v>
      </c>
      <c r="AX153" s="231">
        <f t="shared" si="451"/>
        <v>-572394.48000000045</v>
      </c>
      <c r="AY153" s="231">
        <f t="shared" si="451"/>
        <v>138021.29000000004</v>
      </c>
      <c r="AZ153" s="231">
        <f t="shared" si="451"/>
        <v>-596235.16999999993</v>
      </c>
      <c r="BA153" s="231">
        <f t="shared" si="451"/>
        <v>-445246.09000000008</v>
      </c>
      <c r="BB153" s="231">
        <f t="shared" si="451"/>
        <v>-451279.39999999991</v>
      </c>
      <c r="BC153" s="231">
        <f t="shared" si="451"/>
        <v>-271338.62000000011</v>
      </c>
      <c r="BD153" s="231">
        <f t="shared" si="451"/>
        <v>-167437.18000000017</v>
      </c>
      <c r="BE153" s="231">
        <f t="shared" si="451"/>
        <v>-548100.66000000015</v>
      </c>
      <c r="BF153" s="231">
        <f t="shared" si="451"/>
        <v>-1842940.33</v>
      </c>
      <c r="BG153" s="231">
        <f t="shared" si="452"/>
        <v>1193239.3899999997</v>
      </c>
      <c r="BH153" s="231">
        <f t="shared" si="452"/>
        <v>1974422.17</v>
      </c>
      <c r="BI153" s="231">
        <f t="shared" si="452"/>
        <v>958177.50999999978</v>
      </c>
      <c r="BJ153" s="231">
        <f t="shared" si="452"/>
        <v>-911529.63999999966</v>
      </c>
      <c r="BK153" s="231">
        <f t="shared" si="452"/>
        <v>-615948</v>
      </c>
      <c r="BL153" s="257">
        <f t="shared" si="452"/>
        <v>98706</v>
      </c>
      <c r="BM153" s="257">
        <f t="shared" si="452"/>
        <v>313130</v>
      </c>
      <c r="BN153" s="257">
        <f t="shared" si="452"/>
        <v>114735</v>
      </c>
      <c r="BO153" s="257">
        <f t="shared" si="452"/>
        <v>245210</v>
      </c>
      <c r="BP153" s="257">
        <f t="shared" si="452"/>
        <v>197244</v>
      </c>
      <c r="BQ153" s="257">
        <f t="shared" si="453"/>
        <v>443667</v>
      </c>
      <c r="BR153" s="213">
        <f t="shared" si="453"/>
        <v>2337289</v>
      </c>
      <c r="BS153" s="213">
        <f t="shared" si="453"/>
        <v>2617390</v>
      </c>
      <c r="BT153" s="213">
        <f t="shared" si="453"/>
        <v>1234510</v>
      </c>
      <c r="BU153" s="213">
        <f t="shared" si="453"/>
        <v>1931544</v>
      </c>
      <c r="BV153" s="213">
        <f t="shared" si="453"/>
        <v>1843725</v>
      </c>
      <c r="BW153" s="213">
        <f t="shared" si="453"/>
        <v>1494481</v>
      </c>
      <c r="BX153" s="213">
        <f t="shared" si="453"/>
        <v>770586</v>
      </c>
      <c r="BY153" s="213">
        <f t="shared" si="453"/>
        <v>654330</v>
      </c>
      <c r="BZ153" s="213">
        <f t="shared" si="453"/>
        <v>526834</v>
      </c>
      <c r="CA153" s="213">
        <f t="shared" si="453"/>
        <v>663564</v>
      </c>
      <c r="CB153" s="213">
        <f t="shared" si="453"/>
        <v>1307436</v>
      </c>
      <c r="CC153" s="213">
        <f t="shared" si="453"/>
        <v>1456673</v>
      </c>
      <c r="CD153" s="213">
        <f t="shared" si="453"/>
        <v>2308397</v>
      </c>
      <c r="CE153" s="349"/>
      <c r="CF153" s="64">
        <f>IF(ISERROR(GETPIVOTDATA("VALUE",'CRS WK pvt'!$I$2,"DT_FILE",CF$8,"CD_CO",CF$6,"TRIM_CAT",TRIM(B153),"TRIM_LINE",A149))=TRUE,0,GETPIVOTDATA("VALUE",'CRS WK pvt'!$I$2,"DT_FILE",CF$8,"CD_CO",CF$6,"TRIM_CAT",TRIM(B153),"TRIM_LINE",A149))</f>
        <v>11126099</v>
      </c>
    </row>
    <row r="154" spans="1:84" s="59" customFormat="1" x14ac:dyDescent="0.3">
      <c r="A154" s="147"/>
      <c r="B154" s="60" t="s">
        <v>41</v>
      </c>
      <c r="C154" s="220">
        <v>30505793.100000001</v>
      </c>
      <c r="D154" s="221">
        <v>30627385.350000001</v>
      </c>
      <c r="E154" s="221">
        <v>14007925.949999999</v>
      </c>
      <c r="F154" s="222">
        <v>10166327.779999999</v>
      </c>
      <c r="G154" s="221">
        <v>7148651.1399999997</v>
      </c>
      <c r="H154" s="222">
        <v>7509046.1600000001</v>
      </c>
      <c r="I154" s="221">
        <v>7158754.29</v>
      </c>
      <c r="J154" s="222">
        <v>9035442.3900000006</v>
      </c>
      <c r="K154" s="221">
        <v>14391457.119999999</v>
      </c>
      <c r="L154" s="223">
        <v>29309373.66</v>
      </c>
      <c r="M154" s="222">
        <v>26795118.879999999</v>
      </c>
      <c r="N154" s="222">
        <v>30241385.629999999</v>
      </c>
      <c r="O154" s="221">
        <v>25689217.530000001</v>
      </c>
      <c r="P154" s="222">
        <v>25785247.530000001</v>
      </c>
      <c r="Q154" s="221">
        <v>18093888</v>
      </c>
      <c r="R154" s="222">
        <v>7842278</v>
      </c>
      <c r="S154" s="221">
        <v>6246586</v>
      </c>
      <c r="T154" s="222">
        <v>5534783</v>
      </c>
      <c r="U154" s="224">
        <v>6545885</v>
      </c>
      <c r="V154" s="224">
        <v>7509411</v>
      </c>
      <c r="W154" s="224">
        <v>12726388</v>
      </c>
      <c r="X154" s="223">
        <v>24795673</v>
      </c>
      <c r="Y154" s="224">
        <v>28978690</v>
      </c>
      <c r="Z154" s="224">
        <v>32441253</v>
      </c>
      <c r="AA154" s="224">
        <v>26700467</v>
      </c>
      <c r="AB154" s="224">
        <v>20564351</v>
      </c>
      <c r="AC154" s="224">
        <v>12034481</v>
      </c>
      <c r="AD154" s="224">
        <v>8065097</v>
      </c>
      <c r="AE154" s="224">
        <v>7375544</v>
      </c>
      <c r="AF154" s="224">
        <v>5218247</v>
      </c>
      <c r="AG154" s="224">
        <v>7520076</v>
      </c>
      <c r="AH154" s="224">
        <v>7477941</v>
      </c>
      <c r="AI154" s="224">
        <v>13614759</v>
      </c>
      <c r="AJ154" s="239">
        <v>33093548</v>
      </c>
      <c r="AK154" s="304">
        <v>39622441</v>
      </c>
      <c r="AL154" s="304">
        <v>40029966</v>
      </c>
      <c r="AM154" s="304">
        <v>33667415</v>
      </c>
      <c r="AN154" s="304">
        <v>25210610</v>
      </c>
      <c r="AO154" s="304">
        <v>17965740</v>
      </c>
      <c r="AP154" s="304">
        <v>11257968</v>
      </c>
      <c r="AQ154" s="64">
        <v>9581802</v>
      </c>
      <c r="AR154" s="304">
        <v>7840077</v>
      </c>
      <c r="AS154" s="304">
        <v>8024184</v>
      </c>
      <c r="AT154" s="304">
        <v>10809929</v>
      </c>
      <c r="AU154" s="304">
        <v>20143625</v>
      </c>
      <c r="AV154" s="239">
        <v>33108176</v>
      </c>
      <c r="AW154" s="230">
        <f t="shared" si="451"/>
        <v>-4816575.57</v>
      </c>
      <c r="AX154" s="231">
        <f t="shared" si="451"/>
        <v>-4842137.82</v>
      </c>
      <c r="AY154" s="231">
        <f t="shared" si="451"/>
        <v>4085962.0500000007</v>
      </c>
      <c r="AZ154" s="231">
        <f t="shared" si="451"/>
        <v>-2324049.7799999993</v>
      </c>
      <c r="BA154" s="231">
        <f t="shared" si="451"/>
        <v>-902065.13999999966</v>
      </c>
      <c r="BB154" s="231">
        <f t="shared" si="451"/>
        <v>-1974263.1600000001</v>
      </c>
      <c r="BC154" s="231">
        <f t="shared" si="451"/>
        <v>-612869.29</v>
      </c>
      <c r="BD154" s="231">
        <f t="shared" si="451"/>
        <v>-1526031.3900000006</v>
      </c>
      <c r="BE154" s="231">
        <f t="shared" si="451"/>
        <v>-1665069.1199999992</v>
      </c>
      <c r="BF154" s="231">
        <f t="shared" si="451"/>
        <v>-4513700.66</v>
      </c>
      <c r="BG154" s="231">
        <f t="shared" si="452"/>
        <v>2183571.120000001</v>
      </c>
      <c r="BH154" s="231">
        <f t="shared" si="452"/>
        <v>2199867.370000001</v>
      </c>
      <c r="BI154" s="231">
        <f t="shared" si="452"/>
        <v>1011249.4699999988</v>
      </c>
      <c r="BJ154" s="231">
        <f t="shared" si="452"/>
        <v>-5220896.5300000012</v>
      </c>
      <c r="BK154" s="231">
        <f t="shared" si="452"/>
        <v>-6059407</v>
      </c>
      <c r="BL154" s="257">
        <f t="shared" si="452"/>
        <v>222819</v>
      </c>
      <c r="BM154" s="257">
        <f t="shared" si="452"/>
        <v>1128958</v>
      </c>
      <c r="BN154" s="257">
        <f t="shared" si="452"/>
        <v>-316536</v>
      </c>
      <c r="BO154" s="257">
        <f t="shared" si="452"/>
        <v>974191</v>
      </c>
      <c r="BP154" s="257">
        <f t="shared" si="452"/>
        <v>-31470</v>
      </c>
      <c r="BQ154" s="257">
        <f t="shared" si="453"/>
        <v>888371</v>
      </c>
      <c r="BR154" s="213">
        <f t="shared" si="453"/>
        <v>8297875</v>
      </c>
      <c r="BS154" s="213">
        <f t="shared" si="453"/>
        <v>10643751</v>
      </c>
      <c r="BT154" s="213">
        <f t="shared" si="453"/>
        <v>7588713</v>
      </c>
      <c r="BU154" s="213">
        <f t="shared" si="453"/>
        <v>6966948</v>
      </c>
      <c r="BV154" s="213">
        <f t="shared" si="453"/>
        <v>4646259</v>
      </c>
      <c r="BW154" s="213">
        <f t="shared" si="453"/>
        <v>5931259</v>
      </c>
      <c r="BX154" s="213">
        <f t="shared" si="453"/>
        <v>3192871</v>
      </c>
      <c r="BY154" s="213">
        <f t="shared" si="453"/>
        <v>2206258</v>
      </c>
      <c r="BZ154" s="213">
        <f t="shared" si="453"/>
        <v>2621830</v>
      </c>
      <c r="CA154" s="213">
        <f t="shared" si="453"/>
        <v>504108</v>
      </c>
      <c r="CB154" s="213">
        <f t="shared" si="453"/>
        <v>3331988</v>
      </c>
      <c r="CC154" s="213">
        <f t="shared" si="453"/>
        <v>6528866</v>
      </c>
      <c r="CD154" s="213">
        <f t="shared" si="453"/>
        <v>14628</v>
      </c>
      <c r="CE154" s="349"/>
      <c r="CF154" s="64">
        <f>IF(ISERROR(GETPIVOTDATA("VALUE",'CRS WK pvt'!$I$2,"DT_FILE",CF$8,"CD_CO",CF$6,"TRIM_CAT",TRIM(B154),"TRIM_LINE",A149))=TRUE,0,GETPIVOTDATA("VALUE",'CRS WK pvt'!$I$2,"DT_FILE",CF$8,"CD_CO",CF$6,"TRIM_CAT",TRIM(B154),"TRIM_LINE",A149))</f>
        <v>33108176</v>
      </c>
    </row>
    <row r="155" spans="1:84" s="73" customFormat="1" x14ac:dyDescent="0.3">
      <c r="A155" s="148"/>
      <c r="B155" s="60" t="s">
        <v>42</v>
      </c>
      <c r="C155" s="225">
        <f t="shared" ref="C155:V155" si="454">SUM(C150:C154)</f>
        <v>123876818.91</v>
      </c>
      <c r="D155" s="226">
        <f t="shared" si="454"/>
        <v>92389187.50999999</v>
      </c>
      <c r="E155" s="226">
        <f t="shared" si="454"/>
        <v>50398877.670000002</v>
      </c>
      <c r="F155" s="227">
        <f t="shared" si="454"/>
        <v>37525145.130000003</v>
      </c>
      <c r="G155" s="226">
        <f t="shared" si="454"/>
        <v>26042999.829999998</v>
      </c>
      <c r="H155" s="227">
        <f t="shared" si="454"/>
        <v>27851743.010000002</v>
      </c>
      <c r="I155" s="226">
        <f t="shared" si="454"/>
        <v>24820625.649999999</v>
      </c>
      <c r="J155" s="227">
        <f t="shared" si="454"/>
        <v>30764815.799999997</v>
      </c>
      <c r="K155" s="226">
        <f t="shared" si="454"/>
        <v>53818671.079999991</v>
      </c>
      <c r="L155" s="228">
        <f t="shared" si="454"/>
        <v>104993989.11999999</v>
      </c>
      <c r="M155" s="227">
        <f t="shared" si="454"/>
        <v>112606560.36999999</v>
      </c>
      <c r="N155" s="227">
        <f t="shared" si="454"/>
        <v>116070985.53999999</v>
      </c>
      <c r="O155" s="227">
        <f t="shared" si="454"/>
        <v>88618866.890000015</v>
      </c>
      <c r="P155" s="227">
        <f t="shared" si="454"/>
        <v>81072621.570000008</v>
      </c>
      <c r="Q155" s="227">
        <f t="shared" si="454"/>
        <v>55662045</v>
      </c>
      <c r="R155" s="227">
        <f t="shared" si="454"/>
        <v>28160994</v>
      </c>
      <c r="S155" s="227">
        <f t="shared" si="454"/>
        <v>24490911</v>
      </c>
      <c r="T155" s="227">
        <f t="shared" si="454"/>
        <v>23284500</v>
      </c>
      <c r="U155" s="227">
        <f t="shared" si="454"/>
        <v>24495966</v>
      </c>
      <c r="V155" s="227">
        <f t="shared" si="454"/>
        <v>29799483</v>
      </c>
      <c r="W155" s="229">
        <f>SUM(W150+W151+W152+W153+W154)</f>
        <v>46364401</v>
      </c>
      <c r="X155" s="228">
        <f>SUM(X150+X151+X152+X153+X154)</f>
        <v>90103996</v>
      </c>
      <c r="Y155" s="229">
        <v>119735570</v>
      </c>
      <c r="Z155" s="229">
        <v>133278740</v>
      </c>
      <c r="AA155" s="229">
        <v>100473678</v>
      </c>
      <c r="AB155" s="229">
        <v>74927827</v>
      </c>
      <c r="AC155" s="229">
        <v>44429527</v>
      </c>
      <c r="AD155" s="229">
        <v>29734755</v>
      </c>
      <c r="AE155" s="229">
        <v>27095148</v>
      </c>
      <c r="AF155" s="229">
        <v>22247949</v>
      </c>
      <c r="AG155" s="229">
        <v>25680613</v>
      </c>
      <c r="AH155" s="229">
        <v>29331116</v>
      </c>
      <c r="AI155" s="229">
        <v>50355849</v>
      </c>
      <c r="AJ155" s="238">
        <v>115105762</v>
      </c>
      <c r="AK155" s="305">
        <v>158830059</v>
      </c>
      <c r="AL155" s="305">
        <v>154532237</v>
      </c>
      <c r="AM155" s="305">
        <v>125043274</v>
      </c>
      <c r="AN155" s="305">
        <v>98302115</v>
      </c>
      <c r="AO155" s="305">
        <v>64671411</v>
      </c>
      <c r="AP155" s="305">
        <v>39996860</v>
      </c>
      <c r="AQ155" s="85">
        <v>36738230</v>
      </c>
      <c r="AR155" s="305">
        <v>30879235</v>
      </c>
      <c r="AS155" s="305">
        <v>31591541</v>
      </c>
      <c r="AT155" s="305">
        <v>44897591</v>
      </c>
      <c r="AU155" s="305">
        <v>74073752</v>
      </c>
      <c r="AV155" s="238">
        <v>141925871</v>
      </c>
      <c r="AW155" s="232">
        <f t="shared" ref="AW155:BA155" si="455">SUM(AW150:AW154)</f>
        <v>-35257952.019999996</v>
      </c>
      <c r="AX155" s="233">
        <f t="shared" si="455"/>
        <v>-11316565.939999998</v>
      </c>
      <c r="AY155" s="233">
        <f t="shared" si="455"/>
        <v>5263167.33</v>
      </c>
      <c r="AZ155" s="233">
        <f t="shared" si="455"/>
        <v>-9364151.129999999</v>
      </c>
      <c r="BA155" s="233">
        <f t="shared" si="455"/>
        <v>-1552088.8299999987</v>
      </c>
      <c r="BB155" s="233">
        <f t="shared" ref="BB155:BJ155" si="456">SUM(BB150:BB154)</f>
        <v>-4567243.01</v>
      </c>
      <c r="BC155" s="233">
        <f t="shared" si="456"/>
        <v>-324659.65000000037</v>
      </c>
      <c r="BD155" s="233">
        <f t="shared" si="456"/>
        <v>-965332.80000000075</v>
      </c>
      <c r="BE155" s="233">
        <f t="shared" si="456"/>
        <v>-7454270.0799999982</v>
      </c>
      <c r="BF155" s="233">
        <f t="shared" si="456"/>
        <v>-14889993.119999999</v>
      </c>
      <c r="BG155" s="233">
        <f t="shared" si="456"/>
        <v>7129009.6300000027</v>
      </c>
      <c r="BH155" s="233">
        <f t="shared" si="456"/>
        <v>17207754.460000001</v>
      </c>
      <c r="BI155" s="233">
        <f t="shared" si="456"/>
        <v>11854811.109999998</v>
      </c>
      <c r="BJ155" s="233">
        <f t="shared" si="456"/>
        <v>-6144794.5700000031</v>
      </c>
      <c r="BK155" s="233">
        <f t="shared" ref="BK155:BL155" si="457">SUM(BK150:BK154)</f>
        <v>-11232518</v>
      </c>
      <c r="BL155" s="258">
        <f t="shared" si="457"/>
        <v>1573761</v>
      </c>
      <c r="BM155" s="258">
        <f t="shared" ref="BM155:BN155" si="458">SUM(BM150:BM154)</f>
        <v>2604237</v>
      </c>
      <c r="BN155" s="258">
        <f t="shared" si="458"/>
        <v>-1036551</v>
      </c>
      <c r="BO155" s="258">
        <f t="shared" ref="BO155:BP155" si="459">SUM(BO150:BO154)</f>
        <v>1184647</v>
      </c>
      <c r="BP155" s="258">
        <f t="shared" si="459"/>
        <v>-468367</v>
      </c>
      <c r="BQ155" s="258">
        <f t="shared" ref="BQ155:BS155" si="460">SUM(BQ150:BQ154)</f>
        <v>3991448</v>
      </c>
      <c r="BR155" s="214">
        <f t="shared" si="460"/>
        <v>25001766</v>
      </c>
      <c r="BS155" s="214">
        <f t="shared" si="460"/>
        <v>39094489</v>
      </c>
      <c r="BT155" s="214">
        <f t="shared" ref="BT155" si="461">SUM(BT150:BT154)</f>
        <v>21253497</v>
      </c>
      <c r="BU155" s="214">
        <f t="shared" ref="BU155" si="462">SUM(BU150:BU154)</f>
        <v>24569596</v>
      </c>
      <c r="BV155" s="214">
        <f t="shared" ref="BV155" si="463">SUM(BV150:BV154)</f>
        <v>23374288</v>
      </c>
      <c r="BW155" s="214">
        <f t="shared" ref="BW155" si="464">SUM(BW150:BW154)</f>
        <v>20241884</v>
      </c>
      <c r="BX155" s="214">
        <f t="shared" ref="BX155" si="465">SUM(BX150:BX154)</f>
        <v>10262105</v>
      </c>
      <c r="BY155" s="214">
        <f t="shared" ref="BY155" si="466">SUM(BY150:BY154)</f>
        <v>9643082</v>
      </c>
      <c r="BZ155" s="214">
        <f t="shared" ref="BZ155" si="467">SUM(BZ150:BZ154)</f>
        <v>8631286</v>
      </c>
      <c r="CA155" s="214">
        <f t="shared" ref="CA155" si="468">SUM(CA150:CA154)</f>
        <v>5910928</v>
      </c>
      <c r="CB155" s="214">
        <f t="shared" ref="CB155:CD155" si="469">SUM(CB150:CB154)</f>
        <v>15566475</v>
      </c>
      <c r="CC155" s="214">
        <f t="shared" ref="CC155:CD155" si="470">SUM(CC150:CC154)</f>
        <v>23717903</v>
      </c>
      <c r="CD155" s="214">
        <f t="shared" si="470"/>
        <v>26820109</v>
      </c>
      <c r="CE155" s="350"/>
      <c r="CF155" s="85">
        <f>SUM(CF150:CF154)</f>
        <v>141925871</v>
      </c>
    </row>
    <row r="156" spans="1:84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72"/>
      <c r="BS156" s="272"/>
      <c r="BT156" s="272"/>
      <c r="BU156" s="272"/>
      <c r="BV156" s="272"/>
      <c r="BW156" s="272"/>
      <c r="BX156" s="272"/>
      <c r="BY156" s="272"/>
      <c r="BZ156" s="272"/>
      <c r="CA156" s="272"/>
      <c r="CB156" s="272"/>
      <c r="CC156" s="272"/>
      <c r="CD156" s="272"/>
      <c r="CE156" s="349"/>
      <c r="CF156" s="90"/>
    </row>
    <row r="157" spans="1:84" s="59" customFormat="1" x14ac:dyDescent="0.3">
      <c r="A157" s="147"/>
      <c r="B157" s="60" t="s">
        <v>37</v>
      </c>
      <c r="C157" s="112"/>
      <c r="D157" s="184">
        <f t="shared" ref="D157:AB157" si="471">(C66+C150+D94-D66-D150)/(C66+C150+D94-D150)</f>
        <v>0.54314619805228581</v>
      </c>
      <c r="E157" s="185">
        <f t="shared" si="471"/>
        <v>0.47574703808415769</v>
      </c>
      <c r="F157" s="185">
        <f t="shared" si="471"/>
        <v>0.34527761976382626</v>
      </c>
      <c r="G157" s="185">
        <f t="shared" si="471"/>
        <v>0.31248439460211197</v>
      </c>
      <c r="H157" s="186">
        <f t="shared" si="471"/>
        <v>0.28423452583587056</v>
      </c>
      <c r="I157" s="185">
        <f t="shared" si="471"/>
        <v>0.32141498015096165</v>
      </c>
      <c r="J157" s="186">
        <f t="shared" si="471"/>
        <v>0.37121509282758908</v>
      </c>
      <c r="K157" s="185">
        <f t="shared" si="471"/>
        <v>0.44147289346533169</v>
      </c>
      <c r="L157" s="187">
        <f t="shared" si="471"/>
        <v>0.65179259706093662</v>
      </c>
      <c r="M157" s="186">
        <f t="shared" si="471"/>
        <v>0.66023628508142429</v>
      </c>
      <c r="N157" s="186">
        <f t="shared" si="471"/>
        <v>0.62426681179311383</v>
      </c>
      <c r="O157" s="186">
        <f t="shared" si="471"/>
        <v>0.61841672163934125</v>
      </c>
      <c r="P157" s="186">
        <f t="shared" si="471"/>
        <v>0.52672371150863684</v>
      </c>
      <c r="Q157" s="186">
        <f t="shared" si="471"/>
        <v>0.46070205915842249</v>
      </c>
      <c r="R157" s="186">
        <f t="shared" si="471"/>
        <v>0.32641164116051846</v>
      </c>
      <c r="S157" s="186">
        <f t="shared" si="471"/>
        <v>0.26984475919203155</v>
      </c>
      <c r="T157" s="186">
        <f t="shared" si="471"/>
        <v>0.21467707424481836</v>
      </c>
      <c r="U157" s="186">
        <f t="shared" si="471"/>
        <v>0.23951925122408391</v>
      </c>
      <c r="V157" s="186">
        <f t="shared" si="471"/>
        <v>0.24415251723021128</v>
      </c>
      <c r="W157" s="186">
        <f t="shared" si="471"/>
        <v>0.38573730269713041</v>
      </c>
      <c r="X157" s="187">
        <f t="shared" si="471"/>
        <v>0.55629385315932556</v>
      </c>
      <c r="Y157" s="186">
        <f t="shared" si="471"/>
        <v>0.59460252181624962</v>
      </c>
      <c r="Z157" s="186">
        <f t="shared" si="471"/>
        <v>0.61067351883125587</v>
      </c>
      <c r="AA157" s="186">
        <f t="shared" si="471"/>
        <v>0.63249909553827521</v>
      </c>
      <c r="AB157" s="186">
        <f t="shared" si="471"/>
        <v>0.49881656992956891</v>
      </c>
      <c r="AC157" s="186">
        <f t="shared" ref="AC157:AV162" si="472">(AB66+AB150+AC94-AC66-AC150)/(AB66+AB150+AC94-AC150)</f>
        <v>0.40611993521025658</v>
      </c>
      <c r="AD157" s="186">
        <f t="shared" si="472"/>
        <v>0.31274472768869011</v>
      </c>
      <c r="AE157" s="186">
        <f t="shared" si="472"/>
        <v>0.28687549962294184</v>
      </c>
      <c r="AF157" s="186">
        <f t="shared" si="472"/>
        <v>0.27561056063971218</v>
      </c>
      <c r="AG157" s="186">
        <f t="shared" ref="AG157:AV157" si="473">(AF66+AF150+AG94-AG66-AG150)/(AF66+AF150+AG94-AG150)</f>
        <v>0.26343447900180694</v>
      </c>
      <c r="AH157" s="186">
        <f t="shared" si="473"/>
        <v>0.28292776809435882</v>
      </c>
      <c r="AI157" s="186">
        <f t="shared" si="473"/>
        <v>0.4389759111914362</v>
      </c>
      <c r="AJ157" s="186">
        <f t="shared" si="473"/>
        <v>0.61682527903224171</v>
      </c>
      <c r="AK157" s="186">
        <f t="shared" si="473"/>
        <v>0.64209791108173131</v>
      </c>
      <c r="AL157" s="186">
        <f t="shared" si="473"/>
        <v>0.67267416470436348</v>
      </c>
      <c r="AM157" s="186">
        <f t="shared" si="473"/>
        <v>0.66532747998953501</v>
      </c>
      <c r="AN157" s="186">
        <f t="shared" si="473"/>
        <v>0.53454692129472681</v>
      </c>
      <c r="AO157" s="186">
        <f t="shared" si="473"/>
        <v>0.49104504512132652</v>
      </c>
      <c r="AP157" s="186">
        <f t="shared" si="473"/>
        <v>0.38593061452698524</v>
      </c>
      <c r="AQ157" s="186">
        <f t="shared" si="473"/>
        <v>0.31946007076805411</v>
      </c>
      <c r="AR157" s="186">
        <f t="shared" si="473"/>
        <v>0.31646759736716285</v>
      </c>
      <c r="AS157" s="186">
        <f t="shared" si="473"/>
        <v>0.29510178608372928</v>
      </c>
      <c r="AT157" s="186">
        <f t="shared" si="473"/>
        <v>0.3710203707841791</v>
      </c>
      <c r="AU157" s="186">
        <f t="shared" si="473"/>
        <v>-4.7804995894163968E-2</v>
      </c>
      <c r="AV157" s="186">
        <f t="shared" si="473"/>
        <v>-0.32601288385999572</v>
      </c>
      <c r="AW157" s="112"/>
      <c r="AX157" s="186">
        <f t="shared" ref="AX157:BG162" si="474">P157-D157</f>
        <v>-1.6422486543648973E-2</v>
      </c>
      <c r="AY157" s="186">
        <f t="shared" si="474"/>
        <v>-1.5044978925735197E-2</v>
      </c>
      <c r="AZ157" s="186">
        <f t="shared" si="474"/>
        <v>-1.8865978603307798E-2</v>
      </c>
      <c r="BA157" s="186">
        <f t="shared" si="474"/>
        <v>-4.2639635410080423E-2</v>
      </c>
      <c r="BB157" s="186">
        <f t="shared" si="474"/>
        <v>-6.95574515910522E-2</v>
      </c>
      <c r="BC157" s="186">
        <f t="shared" si="474"/>
        <v>-8.1895728926877742E-2</v>
      </c>
      <c r="BD157" s="186">
        <f t="shared" si="474"/>
        <v>-0.1270625755973778</v>
      </c>
      <c r="BE157" s="186">
        <f t="shared" si="474"/>
        <v>-5.5735590768201282E-2</v>
      </c>
      <c r="BF157" s="186">
        <f t="shared" si="474"/>
        <v>-9.5498743901611061E-2</v>
      </c>
      <c r="BG157" s="186">
        <f t="shared" si="474"/>
        <v>-6.5633763265174672E-2</v>
      </c>
      <c r="BH157" s="186">
        <f t="shared" ref="BH157:BQ162" si="475">Z157-N157</f>
        <v>-1.3593292961857961E-2</v>
      </c>
      <c r="BI157" s="186">
        <f t="shared" si="475"/>
        <v>1.4082373898933964E-2</v>
      </c>
      <c r="BJ157" s="186">
        <f t="shared" si="475"/>
        <v>-2.7907141579067929E-2</v>
      </c>
      <c r="BK157" s="186">
        <f t="shared" si="475"/>
        <v>-5.4582123948165917E-2</v>
      </c>
      <c r="BL157" s="259">
        <f t="shared" si="475"/>
        <v>-1.3666913471828357E-2</v>
      </c>
      <c r="BM157" s="259">
        <f t="shared" si="475"/>
        <v>1.7030740430910296E-2</v>
      </c>
      <c r="BN157" s="259">
        <f t="shared" si="475"/>
        <v>6.0933486394893821E-2</v>
      </c>
      <c r="BO157" s="259">
        <f t="shared" si="475"/>
        <v>2.3915227777723036E-2</v>
      </c>
      <c r="BP157" s="259">
        <f t="shared" si="475"/>
        <v>3.8775250864147542E-2</v>
      </c>
      <c r="BQ157" s="259">
        <f t="shared" si="475"/>
        <v>5.3238608494305784E-2</v>
      </c>
      <c r="BR157" s="289">
        <f t="shared" ref="BR157:CD162" si="476">AJ157-X157</f>
        <v>6.0531425872916156E-2</v>
      </c>
      <c r="BS157" s="289">
        <f t="shared" si="476"/>
        <v>4.7495389265481691E-2</v>
      </c>
      <c r="BT157" s="289">
        <f t="shared" si="476"/>
        <v>6.2000645873107607E-2</v>
      </c>
      <c r="BU157" s="289">
        <f t="shared" si="476"/>
        <v>3.2828384451259796E-2</v>
      </c>
      <c r="BV157" s="289">
        <f t="shared" si="476"/>
        <v>3.5730351365157897E-2</v>
      </c>
      <c r="BW157" s="289">
        <f t="shared" si="476"/>
        <v>8.492510991106994E-2</v>
      </c>
      <c r="BX157" s="289">
        <f t="shared" si="476"/>
        <v>7.3185886838295133E-2</v>
      </c>
      <c r="BY157" s="289">
        <f t="shared" si="476"/>
        <v>3.2584571145112262E-2</v>
      </c>
      <c r="BZ157" s="289">
        <f t="shared" si="476"/>
        <v>4.0857036727450669E-2</v>
      </c>
      <c r="CA157" s="289">
        <f t="shared" si="476"/>
        <v>3.1667307081922336E-2</v>
      </c>
      <c r="CB157" s="289">
        <f t="shared" si="476"/>
        <v>8.8092602689820276E-2</v>
      </c>
      <c r="CC157" s="289">
        <f t="shared" si="476"/>
        <v>-0.48678090708560018</v>
      </c>
      <c r="CD157" s="289">
        <f t="shared" si="476"/>
        <v>-0.94283816289223743</v>
      </c>
      <c r="CE157" s="349"/>
      <c r="CF157" s="64">
        <f>IF(ISERROR(GETPIVOTDATA("VALUE",'CRS WK pvt'!$I$2,"DT_FILE",CF$8,"CD_CO",CF$6,"TRIM_CAT",TRIM(B157),"TRIM_LINE",A156))=TRUE,0,GETPIVOTDATA("VALUE",'CRS WK pvt'!$I$2,"DT_FILE",CF$8,"CD_CO",CF$6,"TRIM_CAT",TRIM(B157),"TRIM_LINE",A156))</f>
        <v>0</v>
      </c>
    </row>
    <row r="158" spans="1:84" s="59" customFormat="1" x14ac:dyDescent="0.3">
      <c r="A158" s="147"/>
      <c r="B158" s="60" t="s">
        <v>38</v>
      </c>
      <c r="C158" s="112"/>
      <c r="D158" s="185">
        <f t="shared" ref="D158:AB158" si="477">(C67+C151+D95-D67-D151)/(C67+C151+D95-D151)</f>
        <v>0.20273567917603566</v>
      </c>
      <c r="E158" s="185">
        <f t="shared" si="477"/>
        <v>0.17662090668729624</v>
      </c>
      <c r="F158" s="185">
        <f t="shared" si="477"/>
        <v>0.12811433946282402</v>
      </c>
      <c r="G158" s="185">
        <f t="shared" si="477"/>
        <v>8.1160763965648711E-2</v>
      </c>
      <c r="H158" s="186">
        <f t="shared" si="477"/>
        <v>8.0436199480448417E-2</v>
      </c>
      <c r="I158" s="185">
        <f t="shared" si="477"/>
        <v>7.1214011567541535E-2</v>
      </c>
      <c r="J158" s="186">
        <f t="shared" si="477"/>
        <v>8.5073797522745728E-2</v>
      </c>
      <c r="K158" s="185">
        <f t="shared" si="477"/>
        <v>9.4098686848085505E-2</v>
      </c>
      <c r="L158" s="187">
        <f t="shared" si="477"/>
        <v>0.16616893467926888</v>
      </c>
      <c r="M158" s="186">
        <f t="shared" si="477"/>
        <v>0.19143662685261018</v>
      </c>
      <c r="N158" s="186">
        <f t="shared" si="477"/>
        <v>0.20389756339357623</v>
      </c>
      <c r="O158" s="186">
        <f t="shared" si="477"/>
        <v>0.19698201418325942</v>
      </c>
      <c r="P158" s="186">
        <f t="shared" si="477"/>
        <v>0.16636263834703069</v>
      </c>
      <c r="Q158" s="186">
        <f t="shared" si="477"/>
        <v>0.13472333204061429</v>
      </c>
      <c r="R158" s="186">
        <f t="shared" si="477"/>
        <v>9.1036458192685854E-2</v>
      </c>
      <c r="S158" s="186">
        <f t="shared" si="477"/>
        <v>3.6232243036508342E-2</v>
      </c>
      <c r="T158" s="186">
        <f t="shared" si="477"/>
        <v>5.1103285129970935E-2</v>
      </c>
      <c r="U158" s="186">
        <f t="shared" si="477"/>
        <v>4.0239857064650032E-2</v>
      </c>
      <c r="V158" s="186">
        <f t="shared" si="477"/>
        <v>4.9686947180841677E-2</v>
      </c>
      <c r="W158" s="186">
        <f t="shared" si="477"/>
        <v>8.4488974029999026E-2</v>
      </c>
      <c r="X158" s="187">
        <f t="shared" si="477"/>
        <v>0.15251218494950178</v>
      </c>
      <c r="Y158" s="186">
        <f t="shared" si="477"/>
        <v>0.19119484708288739</v>
      </c>
      <c r="Z158" s="186">
        <f t="shared" si="477"/>
        <v>0.20387283714689544</v>
      </c>
      <c r="AA158" s="186">
        <f t="shared" si="477"/>
        <v>0.22550488958251297</v>
      </c>
      <c r="AB158" s="186">
        <f t="shared" si="477"/>
        <v>0.16733694838134211</v>
      </c>
      <c r="AC158" s="186">
        <f t="shared" si="472"/>
        <v>0.12871650529210207</v>
      </c>
      <c r="AD158" s="186">
        <f t="shared" si="472"/>
        <v>9.2313504423548659E-2</v>
      </c>
      <c r="AE158" s="186">
        <f t="shared" si="472"/>
        <v>0.10685670114242629</v>
      </c>
      <c r="AF158" s="186">
        <f t="shared" si="472"/>
        <v>0.10323301031983602</v>
      </c>
      <c r="AG158" s="186">
        <f t="shared" si="472"/>
        <v>8.8348987377760743E-2</v>
      </c>
      <c r="AH158" s="186">
        <f t="shared" si="472"/>
        <v>8.4005929784754713E-2</v>
      </c>
      <c r="AI158" s="186">
        <f t="shared" si="472"/>
        <v>0.1167550125511166</v>
      </c>
      <c r="AJ158" s="186">
        <f t="shared" si="472"/>
        <v>0.23056772617714963</v>
      </c>
      <c r="AK158" s="186">
        <f t="shared" si="472"/>
        <v>0.2253251469956635</v>
      </c>
      <c r="AL158" s="186">
        <f t="shared" si="472"/>
        <v>0.24781761123675602</v>
      </c>
      <c r="AM158" s="186">
        <f t="shared" si="472"/>
        <v>0.26255490036026408</v>
      </c>
      <c r="AN158" s="186">
        <f t="shared" si="472"/>
        <v>0.1899857230851108</v>
      </c>
      <c r="AO158" s="186">
        <f t="shared" si="472"/>
        <v>0.18082889395094484</v>
      </c>
      <c r="AP158" s="186">
        <f t="shared" si="472"/>
        <v>0.1397753477943274</v>
      </c>
      <c r="AQ158" s="186">
        <f t="shared" si="472"/>
        <v>0.12157637897072607</v>
      </c>
      <c r="AR158" s="186">
        <f t="shared" si="472"/>
        <v>8.7279292377320697E-2</v>
      </c>
      <c r="AS158" s="186">
        <f t="shared" si="472"/>
        <v>9.1730154435818972E-2</v>
      </c>
      <c r="AT158" s="186">
        <f t="shared" si="472"/>
        <v>0.11796222239040156</v>
      </c>
      <c r="AU158" s="186">
        <f t="shared" si="472"/>
        <v>-1.8597855852895584E-2</v>
      </c>
      <c r="AV158" s="186">
        <f t="shared" si="472"/>
        <v>-8.3032968101152113E-2</v>
      </c>
      <c r="AW158" s="112"/>
      <c r="AX158" s="186">
        <f t="shared" si="474"/>
        <v>-3.6373040829004971E-2</v>
      </c>
      <c r="AY158" s="186">
        <f t="shared" si="474"/>
        <v>-4.1897574646681951E-2</v>
      </c>
      <c r="AZ158" s="186">
        <f t="shared" si="474"/>
        <v>-3.7077881270138169E-2</v>
      </c>
      <c r="BA158" s="186">
        <f t="shared" si="474"/>
        <v>-4.4928520929140368E-2</v>
      </c>
      <c r="BB158" s="186">
        <f t="shared" si="474"/>
        <v>-2.9332914350477482E-2</v>
      </c>
      <c r="BC158" s="186">
        <f t="shared" si="474"/>
        <v>-3.0974154502891503E-2</v>
      </c>
      <c r="BD158" s="186">
        <f t="shared" si="474"/>
        <v>-3.5386850341904051E-2</v>
      </c>
      <c r="BE158" s="186">
        <f t="shared" si="474"/>
        <v>-9.6097128180864799E-3</v>
      </c>
      <c r="BF158" s="186">
        <f t="shared" si="474"/>
        <v>-1.3656749729767104E-2</v>
      </c>
      <c r="BG158" s="186">
        <f t="shared" si="474"/>
        <v>-2.4177976972278303E-4</v>
      </c>
      <c r="BH158" s="186">
        <f t="shared" si="475"/>
        <v>-2.4726246680789599E-5</v>
      </c>
      <c r="BI158" s="186">
        <f t="shared" si="475"/>
        <v>2.852287539925355E-2</v>
      </c>
      <c r="BJ158" s="186">
        <f t="shared" si="475"/>
        <v>9.7431003431142083E-4</v>
      </c>
      <c r="BK158" s="186">
        <f t="shared" si="475"/>
        <v>-6.0068267485122173E-3</v>
      </c>
      <c r="BL158" s="259">
        <f t="shared" si="475"/>
        <v>1.277046230862805E-3</v>
      </c>
      <c r="BM158" s="259">
        <f t="shared" si="475"/>
        <v>7.0624458105917942E-2</v>
      </c>
      <c r="BN158" s="259">
        <f t="shared" si="475"/>
        <v>5.2129725189865084E-2</v>
      </c>
      <c r="BO158" s="259">
        <f t="shared" si="475"/>
        <v>4.8109130313110711E-2</v>
      </c>
      <c r="BP158" s="259">
        <f t="shared" si="475"/>
        <v>3.4318982603913036E-2</v>
      </c>
      <c r="BQ158" s="259">
        <f t="shared" si="475"/>
        <v>3.2266038521117577E-2</v>
      </c>
      <c r="BR158" s="289">
        <f t="shared" si="476"/>
        <v>7.8055541227647851E-2</v>
      </c>
      <c r="BS158" s="289">
        <f t="shared" si="476"/>
        <v>3.4130299912776108E-2</v>
      </c>
      <c r="BT158" s="289">
        <f t="shared" si="476"/>
        <v>4.3944774089860583E-2</v>
      </c>
      <c r="BU158" s="289">
        <f t="shared" si="476"/>
        <v>3.7050010777751108E-2</v>
      </c>
      <c r="BV158" s="289">
        <f t="shared" si="476"/>
        <v>2.2648774703768693E-2</v>
      </c>
      <c r="BW158" s="289">
        <f t="shared" si="476"/>
        <v>5.2112388658842768E-2</v>
      </c>
      <c r="BX158" s="289">
        <f t="shared" si="476"/>
        <v>4.7461843370778745E-2</v>
      </c>
      <c r="BY158" s="289">
        <f t="shared" si="476"/>
        <v>1.4719677828299776E-2</v>
      </c>
      <c r="BZ158" s="289">
        <f t="shared" si="476"/>
        <v>-1.5953717942515322E-2</v>
      </c>
      <c r="CA158" s="289">
        <f t="shared" si="476"/>
        <v>3.3811670580582293E-3</v>
      </c>
      <c r="CB158" s="289">
        <f t="shared" si="476"/>
        <v>3.3956292605646851E-2</v>
      </c>
      <c r="CC158" s="289">
        <f t="shared" si="476"/>
        <v>-0.13535286840401217</v>
      </c>
      <c r="CD158" s="289">
        <f t="shared" si="476"/>
        <v>-0.31360069427830173</v>
      </c>
      <c r="CE158" s="283"/>
      <c r="CF158" s="64">
        <f>IF(ISERROR(GETPIVOTDATA("VALUE",'CRS WK pvt'!$I$2,"DT_FILE",CF$8,"CD_CO",CF$6,"TRIM_CAT",TRIM(B158),"TRIM_LINE",A156))=TRUE,0,GETPIVOTDATA("VALUE",'CRS WK pvt'!$I$2,"DT_FILE",CF$8,"CD_CO",CF$6,"TRIM_CAT",TRIM(B158),"TRIM_LINE",A156))</f>
        <v>0</v>
      </c>
    </row>
    <row r="159" spans="1:84" s="59" customFormat="1" x14ac:dyDescent="0.3">
      <c r="A159" s="147"/>
      <c r="B159" s="60" t="s">
        <v>39</v>
      </c>
      <c r="C159" s="112"/>
      <c r="D159" s="185">
        <f t="shared" ref="D159:AB159" si="478">(C68+C152+D96-D68-D152)/(C68+C152+D96-D152)</f>
        <v>0.72248524125503888</v>
      </c>
      <c r="E159" s="185">
        <f t="shared" si="478"/>
        <v>0.71103749546697848</v>
      </c>
      <c r="F159" s="185">
        <f t="shared" si="478"/>
        <v>0.61327129654385304</v>
      </c>
      <c r="G159" s="185">
        <f t="shared" si="478"/>
        <v>0.58220487129053633</v>
      </c>
      <c r="H159" s="186">
        <f t="shared" si="478"/>
        <v>0.56059690309406085</v>
      </c>
      <c r="I159" s="185">
        <f t="shared" si="478"/>
        <v>0.57676841023233272</v>
      </c>
      <c r="J159" s="186">
        <f t="shared" si="478"/>
        <v>0.63428710136978339</v>
      </c>
      <c r="K159" s="185">
        <f t="shared" si="478"/>
        <v>0.63530826255483308</v>
      </c>
      <c r="L159" s="187">
        <f t="shared" si="478"/>
        <v>0.77548195329391634</v>
      </c>
      <c r="M159" s="186">
        <f t="shared" si="478"/>
        <v>0.80573008935342338</v>
      </c>
      <c r="N159" s="186">
        <f t="shared" si="478"/>
        <v>0.74468677065528732</v>
      </c>
      <c r="O159" s="186">
        <f t="shared" si="478"/>
        <v>0.74489797460360718</v>
      </c>
      <c r="P159" s="186">
        <f t="shared" si="478"/>
        <v>0.56517662997918117</v>
      </c>
      <c r="Q159" s="186">
        <f t="shared" si="478"/>
        <v>0.58156650642791152</v>
      </c>
      <c r="R159" s="186">
        <f t="shared" si="478"/>
        <v>0.50556262414473752</v>
      </c>
      <c r="S159" s="186">
        <f t="shared" si="478"/>
        <v>0.44959544835664794</v>
      </c>
      <c r="T159" s="186">
        <f t="shared" si="478"/>
        <v>0.38574938807062631</v>
      </c>
      <c r="U159" s="186">
        <f t="shared" si="478"/>
        <v>0.41965306422516485</v>
      </c>
      <c r="V159" s="186">
        <f t="shared" si="478"/>
        <v>0.42344459438301935</v>
      </c>
      <c r="W159" s="186">
        <f t="shared" si="478"/>
        <v>0.52427618309097312</v>
      </c>
      <c r="X159" s="187">
        <f t="shared" si="478"/>
        <v>0.6717443568269299</v>
      </c>
      <c r="Y159" s="186">
        <f t="shared" si="478"/>
        <v>0.66180548536982986</v>
      </c>
      <c r="Z159" s="186">
        <f t="shared" si="478"/>
        <v>0.70381646169895229</v>
      </c>
      <c r="AA159" s="186">
        <f t="shared" si="478"/>
        <v>0.76168144542722127</v>
      </c>
      <c r="AB159" s="186">
        <f t="shared" si="478"/>
        <v>0.65085512491249642</v>
      </c>
      <c r="AC159" s="186">
        <f t="shared" si="472"/>
        <v>0.57753483650958359</v>
      </c>
      <c r="AD159" s="186">
        <f t="shared" si="472"/>
        <v>0.47794763919582184</v>
      </c>
      <c r="AE159" s="186">
        <f t="shared" si="472"/>
        <v>0.42126868762707903</v>
      </c>
      <c r="AF159" s="186">
        <f t="shared" si="472"/>
        <v>0.43996508033843007</v>
      </c>
      <c r="AG159" s="186">
        <f t="shared" si="472"/>
        <v>0.44421495950685902</v>
      </c>
      <c r="AH159" s="186">
        <f t="shared" si="472"/>
        <v>0.44636673383715569</v>
      </c>
      <c r="AI159" s="186">
        <f t="shared" si="472"/>
        <v>0.57756905374381806</v>
      </c>
      <c r="AJ159" s="186">
        <f t="shared" si="472"/>
        <v>0.6789625305980338</v>
      </c>
      <c r="AK159" s="186">
        <f t="shared" si="472"/>
        <v>0.62724353712168024</v>
      </c>
      <c r="AL159" s="186">
        <f t="shared" si="472"/>
        <v>0.73086016675555365</v>
      </c>
      <c r="AM159" s="186">
        <f t="shared" si="472"/>
        <v>0.73212996011768994</v>
      </c>
      <c r="AN159" s="186">
        <f t="shared" si="472"/>
        <v>0.69191169352711446</v>
      </c>
      <c r="AO159" s="186">
        <f t="shared" si="472"/>
        <v>0.65414927369803144</v>
      </c>
      <c r="AP159" s="186">
        <f t="shared" si="472"/>
        <v>0.56816767558725545</v>
      </c>
      <c r="AQ159" s="186">
        <f t="shared" si="472"/>
        <v>0.52590153901273862</v>
      </c>
      <c r="AR159" s="186">
        <f t="shared" si="472"/>
        <v>0.54261682414321921</v>
      </c>
      <c r="AS159" s="186">
        <f t="shared" si="472"/>
        <v>0.48707854401861206</v>
      </c>
      <c r="AT159" s="186">
        <f t="shared" si="472"/>
        <v>0.54435292384017231</v>
      </c>
      <c r="AU159" s="186">
        <f t="shared" si="472"/>
        <v>-0.43021792462202091</v>
      </c>
      <c r="AV159" s="186">
        <f t="shared" si="472"/>
        <v>-4.0705428810185653</v>
      </c>
      <c r="AW159" s="112"/>
      <c r="AX159" s="186">
        <f t="shared" si="474"/>
        <v>-0.15730861127585771</v>
      </c>
      <c r="AY159" s="186">
        <f t="shared" si="474"/>
        <v>-0.12947098903906695</v>
      </c>
      <c r="AZ159" s="186">
        <f t="shared" si="474"/>
        <v>-0.10770867239911552</v>
      </c>
      <c r="BA159" s="186">
        <f t="shared" si="474"/>
        <v>-0.13260942293388839</v>
      </c>
      <c r="BB159" s="186">
        <f t="shared" si="474"/>
        <v>-0.17484751502343454</v>
      </c>
      <c r="BC159" s="186">
        <f t="shared" si="474"/>
        <v>-0.15711534600716787</v>
      </c>
      <c r="BD159" s="186">
        <f t="shared" si="474"/>
        <v>-0.21084250698676404</v>
      </c>
      <c r="BE159" s="186">
        <f t="shared" si="474"/>
        <v>-0.11103207946385996</v>
      </c>
      <c r="BF159" s="186">
        <f t="shared" si="474"/>
        <v>-0.10373759646698644</v>
      </c>
      <c r="BG159" s="186">
        <f t="shared" si="474"/>
        <v>-0.14392460398359352</v>
      </c>
      <c r="BH159" s="186">
        <f t="shared" si="475"/>
        <v>-4.0870308956335033E-2</v>
      </c>
      <c r="BI159" s="186">
        <f t="shared" si="475"/>
        <v>1.6783470823614088E-2</v>
      </c>
      <c r="BJ159" s="186">
        <f t="shared" si="475"/>
        <v>8.5678494933315252E-2</v>
      </c>
      <c r="BK159" s="186">
        <f t="shared" si="475"/>
        <v>-4.0316699183279292E-3</v>
      </c>
      <c r="BL159" s="259">
        <f t="shared" si="475"/>
        <v>-2.7614984948915677E-2</v>
      </c>
      <c r="BM159" s="259">
        <f t="shared" si="475"/>
        <v>-2.8326760729568912E-2</v>
      </c>
      <c r="BN159" s="259">
        <f t="shared" si="475"/>
        <v>5.4215692267803761E-2</v>
      </c>
      <c r="BO159" s="259">
        <f t="shared" si="475"/>
        <v>2.4561895281694168E-2</v>
      </c>
      <c r="BP159" s="259">
        <f t="shared" si="475"/>
        <v>2.2922139454136348E-2</v>
      </c>
      <c r="BQ159" s="259">
        <f t="shared" si="475"/>
        <v>5.3292870652844937E-2</v>
      </c>
      <c r="BR159" s="289">
        <f t="shared" si="476"/>
        <v>7.2181737711038974E-3</v>
      </c>
      <c r="BS159" s="289">
        <f t="shared" si="476"/>
        <v>-3.4561948248149621E-2</v>
      </c>
      <c r="BT159" s="289">
        <f t="shared" si="476"/>
        <v>2.7043705056601364E-2</v>
      </c>
      <c r="BU159" s="289">
        <f t="shared" si="476"/>
        <v>-2.9551485309531333E-2</v>
      </c>
      <c r="BV159" s="289">
        <f t="shared" si="476"/>
        <v>4.1056568614618039E-2</v>
      </c>
      <c r="BW159" s="289">
        <f t="shared" si="476"/>
        <v>7.6614437188447848E-2</v>
      </c>
      <c r="BX159" s="289">
        <f t="shared" si="476"/>
        <v>9.0220036391433611E-2</v>
      </c>
      <c r="BY159" s="289">
        <f t="shared" si="476"/>
        <v>0.10463285138565959</v>
      </c>
      <c r="BZ159" s="289">
        <f t="shared" si="476"/>
        <v>0.10265174380478914</v>
      </c>
      <c r="CA159" s="289">
        <f t="shared" si="476"/>
        <v>4.2863584511753039E-2</v>
      </c>
      <c r="CB159" s="289">
        <f t="shared" si="476"/>
        <v>9.7986190003016616E-2</v>
      </c>
      <c r="CC159" s="289">
        <f t="shared" si="476"/>
        <v>-1.0077869783658389</v>
      </c>
      <c r="CD159" s="289">
        <f t="shared" si="476"/>
        <v>-4.7495054116165996</v>
      </c>
      <c r="CE159" s="283"/>
      <c r="CF159" s="64">
        <f>IF(ISERROR(GETPIVOTDATA("VALUE",'CRS WK pvt'!$I$2,"DT_FILE",CF$8,"CD_CO",CF$6,"TRIM_CAT",TRIM(B159),"TRIM_LINE",A156))=TRUE,0,GETPIVOTDATA("VALUE",'CRS WK pvt'!$I$2,"DT_FILE",CF$8,"CD_CO",CF$6,"TRIM_CAT",TRIM(B159),"TRIM_LINE",A156))</f>
        <v>0</v>
      </c>
    </row>
    <row r="160" spans="1:84" s="59" customFormat="1" x14ac:dyDescent="0.3">
      <c r="A160" s="147"/>
      <c r="B160" s="60" t="s">
        <v>40</v>
      </c>
      <c r="C160" s="112"/>
      <c r="D160" s="185">
        <f t="shared" ref="D160:AB160" si="479">(C69+C153+D97-D69-D153)/(C69+C153+D97-D153)</f>
        <v>0.76788412236906411</v>
      </c>
      <c r="E160" s="185">
        <f t="shared" si="479"/>
        <v>0.76636769194828502</v>
      </c>
      <c r="F160" s="185">
        <f t="shared" si="479"/>
        <v>0.65647435371248042</v>
      </c>
      <c r="G160" s="185">
        <f t="shared" si="479"/>
        <v>0.60563474190824762</v>
      </c>
      <c r="H160" s="186">
        <f t="shared" si="479"/>
        <v>0.61048251882202198</v>
      </c>
      <c r="I160" s="185">
        <f t="shared" si="479"/>
        <v>0.66454504537917303</v>
      </c>
      <c r="J160" s="186">
        <f t="shared" si="479"/>
        <v>0.70224803100288957</v>
      </c>
      <c r="K160" s="185">
        <f t="shared" si="479"/>
        <v>0.72767272359411705</v>
      </c>
      <c r="L160" s="187">
        <f t="shared" si="479"/>
        <v>0.77258922766763272</v>
      </c>
      <c r="M160" s="186">
        <f t="shared" si="479"/>
        <v>0.84939266182797923</v>
      </c>
      <c r="N160" s="186">
        <f t="shared" si="479"/>
        <v>0.78517323582427589</v>
      </c>
      <c r="O160" s="186">
        <f t="shared" si="479"/>
        <v>0.79676420675907811</v>
      </c>
      <c r="P160" s="186">
        <f t="shared" si="479"/>
        <v>0.63487404990006213</v>
      </c>
      <c r="Q160" s="186">
        <f t="shared" si="479"/>
        <v>0.6622094846209724</v>
      </c>
      <c r="R160" s="186">
        <f t="shared" si="479"/>
        <v>0.57790894430732476</v>
      </c>
      <c r="S160" s="186">
        <f t="shared" si="479"/>
        <v>0.52886207874182656</v>
      </c>
      <c r="T160" s="186">
        <f t="shared" si="479"/>
        <v>0.45290824003586694</v>
      </c>
      <c r="U160" s="186">
        <f t="shared" si="479"/>
        <v>0.47411237059167999</v>
      </c>
      <c r="V160" s="186">
        <f t="shared" si="479"/>
        <v>0.51738298211404821</v>
      </c>
      <c r="W160" s="186">
        <f t="shared" si="479"/>
        <v>0.57570642787948301</v>
      </c>
      <c r="X160" s="187">
        <f t="shared" si="479"/>
        <v>0.71323339341921321</v>
      </c>
      <c r="Y160" s="186">
        <f t="shared" si="479"/>
        <v>0.70392607492331094</v>
      </c>
      <c r="Z160" s="186">
        <f t="shared" si="479"/>
        <v>0.72157020295429408</v>
      </c>
      <c r="AA160" s="186">
        <f t="shared" si="479"/>
        <v>0.80750228621772513</v>
      </c>
      <c r="AB160" s="186">
        <f t="shared" si="479"/>
        <v>0.71704679746349831</v>
      </c>
      <c r="AC160" s="186">
        <f t="shared" si="472"/>
        <v>0.65059090449519474</v>
      </c>
      <c r="AD160" s="186">
        <f t="shared" si="472"/>
        <v>0.54455942081446251</v>
      </c>
      <c r="AE160" s="186">
        <f t="shared" si="472"/>
        <v>0.54733053264463694</v>
      </c>
      <c r="AF160" s="186">
        <f t="shared" si="472"/>
        <v>0.54907147398719036</v>
      </c>
      <c r="AG160" s="186">
        <f t="shared" si="472"/>
        <v>0.50870406859240835</v>
      </c>
      <c r="AH160" s="186">
        <f t="shared" si="472"/>
        <v>0.537534593143985</v>
      </c>
      <c r="AI160" s="186">
        <f t="shared" si="472"/>
        <v>0.60487417357213502</v>
      </c>
      <c r="AJ160" s="186">
        <f t="shared" si="472"/>
        <v>0.69930866364297128</v>
      </c>
      <c r="AK160" s="186">
        <f t="shared" si="472"/>
        <v>0.63795848778940711</v>
      </c>
      <c r="AL160" s="186">
        <f t="shared" si="472"/>
        <v>0.74907184460575937</v>
      </c>
      <c r="AM160" s="186">
        <f t="shared" si="472"/>
        <v>0.75925923582647359</v>
      </c>
      <c r="AN160" s="186">
        <f t="shared" si="472"/>
        <v>0.74863773207174211</v>
      </c>
      <c r="AO160" s="186">
        <f t="shared" si="472"/>
        <v>0.6919884538547727</v>
      </c>
      <c r="AP160" s="186">
        <f t="shared" si="472"/>
        <v>0.64376529018618378</v>
      </c>
      <c r="AQ160" s="186">
        <f t="shared" si="472"/>
        <v>0.62072199173454701</v>
      </c>
      <c r="AR160" s="186">
        <f t="shared" si="472"/>
        <v>0.59670462313535444</v>
      </c>
      <c r="AS160" s="186">
        <f t="shared" si="472"/>
        <v>0.52521385107850027</v>
      </c>
      <c r="AT160" s="186">
        <f t="shared" si="472"/>
        <v>0.61840250997732338</v>
      </c>
      <c r="AU160" s="186">
        <f t="shared" si="472"/>
        <v>-0.34841903321024575</v>
      </c>
      <c r="AV160" s="186">
        <f t="shared" si="472"/>
        <v>-5.4160823190227543</v>
      </c>
      <c r="AW160" s="112"/>
      <c r="AX160" s="186">
        <f t="shared" si="474"/>
        <v>-0.13301007246900198</v>
      </c>
      <c r="AY160" s="186">
        <f t="shared" si="474"/>
        <v>-0.10415820732731262</v>
      </c>
      <c r="AZ160" s="186">
        <f t="shared" si="474"/>
        <v>-7.8565409405155662E-2</v>
      </c>
      <c r="BA160" s="186">
        <f t="shared" si="474"/>
        <v>-7.6772663166421062E-2</v>
      </c>
      <c r="BB160" s="186">
        <f t="shared" si="474"/>
        <v>-0.15757427878615504</v>
      </c>
      <c r="BC160" s="186">
        <f t="shared" si="474"/>
        <v>-0.19043267478749304</v>
      </c>
      <c r="BD160" s="186">
        <f t="shared" si="474"/>
        <v>-0.18486504888884137</v>
      </c>
      <c r="BE160" s="186">
        <f t="shared" si="474"/>
        <v>-0.15196629571463405</v>
      </c>
      <c r="BF160" s="186">
        <f t="shared" si="474"/>
        <v>-5.9355834248419503E-2</v>
      </c>
      <c r="BG160" s="186">
        <f t="shared" si="474"/>
        <v>-0.14546658690466829</v>
      </c>
      <c r="BH160" s="186">
        <f t="shared" si="475"/>
        <v>-6.3603032869981813E-2</v>
      </c>
      <c r="BI160" s="186">
        <f t="shared" si="475"/>
        <v>1.0738079458647021E-2</v>
      </c>
      <c r="BJ160" s="186">
        <f t="shared" si="475"/>
        <v>8.2172747563436177E-2</v>
      </c>
      <c r="BK160" s="186">
        <f t="shared" si="475"/>
        <v>-1.1618580125777656E-2</v>
      </c>
      <c r="BL160" s="259">
        <f t="shared" si="475"/>
        <v>-3.3349523492862243E-2</v>
      </c>
      <c r="BM160" s="259">
        <f t="shared" si="475"/>
        <v>1.8468453902810378E-2</v>
      </c>
      <c r="BN160" s="259">
        <f t="shared" si="475"/>
        <v>9.6163233951323424E-2</v>
      </c>
      <c r="BO160" s="259">
        <f t="shared" si="475"/>
        <v>3.4591698000728366E-2</v>
      </c>
      <c r="BP160" s="259">
        <f t="shared" si="475"/>
        <v>2.0151611029936789E-2</v>
      </c>
      <c r="BQ160" s="259">
        <f t="shared" si="475"/>
        <v>2.9167745692652014E-2</v>
      </c>
      <c r="BR160" s="289">
        <f t="shared" si="476"/>
        <v>-1.3924729776241929E-2</v>
      </c>
      <c r="BS160" s="289">
        <f t="shared" si="476"/>
        <v>-6.5967587133903827E-2</v>
      </c>
      <c r="BT160" s="289">
        <f t="shared" si="476"/>
        <v>2.7501641651465292E-2</v>
      </c>
      <c r="BU160" s="289">
        <f t="shared" si="476"/>
        <v>-4.8243050391251541E-2</v>
      </c>
      <c r="BV160" s="289">
        <f t="shared" si="476"/>
        <v>3.1590934608243804E-2</v>
      </c>
      <c r="BW160" s="289">
        <f t="shared" si="476"/>
        <v>4.1397549359577956E-2</v>
      </c>
      <c r="BX160" s="289">
        <f t="shared" si="476"/>
        <v>9.9205869371721267E-2</v>
      </c>
      <c r="BY160" s="289">
        <f t="shared" si="476"/>
        <v>7.3391459089910072E-2</v>
      </c>
      <c r="BZ160" s="289">
        <f t="shared" si="476"/>
        <v>4.7633149148164078E-2</v>
      </c>
      <c r="CA160" s="289">
        <f t="shared" si="476"/>
        <v>1.6509782486091917E-2</v>
      </c>
      <c r="CB160" s="289">
        <f t="shared" si="476"/>
        <v>8.0867916833338382E-2</v>
      </c>
      <c r="CC160" s="289">
        <f t="shared" si="476"/>
        <v>-0.95329320678238072</v>
      </c>
      <c r="CD160" s="289">
        <f t="shared" si="476"/>
        <v>-6.1153909826657253</v>
      </c>
      <c r="CE160" s="283"/>
      <c r="CF160" s="64">
        <f>IF(ISERROR(GETPIVOTDATA("VALUE",'CRS WK pvt'!$I$2,"DT_FILE",CF$8,"CD_CO",CF$6,"TRIM_CAT",TRIM(B160),"TRIM_LINE",A156))=TRUE,0,GETPIVOTDATA("VALUE",'CRS WK pvt'!$I$2,"DT_FILE",CF$8,"CD_CO",CF$6,"TRIM_CAT",TRIM(B160),"TRIM_LINE",A156))</f>
        <v>0</v>
      </c>
    </row>
    <row r="161" spans="1:84" s="59" customFormat="1" x14ac:dyDescent="0.3">
      <c r="A161" s="147"/>
      <c r="B161" s="60" t="s">
        <v>41</v>
      </c>
      <c r="C161" s="112"/>
      <c r="D161" s="185">
        <f t="shared" ref="D161:AB161" si="480">(C70+C154+D98-D70-D154)/(C70+C154+D98-D154)</f>
        <v>0.77995007462862265</v>
      </c>
      <c r="E161" s="185">
        <f t="shared" si="480"/>
        <v>0.76326488383481228</v>
      </c>
      <c r="F161" s="185">
        <f t="shared" si="480"/>
        <v>0.60538559251066026</v>
      </c>
      <c r="G161" s="185">
        <f t="shared" si="480"/>
        <v>0.57361783727957982</v>
      </c>
      <c r="H161" s="186">
        <f t="shared" si="480"/>
        <v>0.56043741546688186</v>
      </c>
      <c r="I161" s="185">
        <f t="shared" si="480"/>
        <v>0.68021291816967178</v>
      </c>
      <c r="J161" s="186">
        <f t="shared" si="480"/>
        <v>0.71673283485465533</v>
      </c>
      <c r="K161" s="185">
        <f t="shared" si="480"/>
        <v>0.64218109706106019</v>
      </c>
      <c r="L161" s="187">
        <f t="shared" si="480"/>
        <v>0.7128933295116382</v>
      </c>
      <c r="M161" s="186">
        <f t="shared" si="480"/>
        <v>0.82560595029020667</v>
      </c>
      <c r="N161" s="186">
        <f t="shared" si="480"/>
        <v>0.70979505717162061</v>
      </c>
      <c r="O161" s="186">
        <f t="shared" si="480"/>
        <v>0.75878729623108443</v>
      </c>
      <c r="P161" s="186">
        <f t="shared" si="480"/>
        <v>0.60109779398465535</v>
      </c>
      <c r="Q161" s="186">
        <f t="shared" si="480"/>
        <v>0.66539207938865208</v>
      </c>
      <c r="R161" s="186">
        <f t="shared" si="480"/>
        <v>0.58519116241690705</v>
      </c>
      <c r="S161" s="186">
        <f t="shared" si="480"/>
        <v>0.50361194552246458</v>
      </c>
      <c r="T161" s="186">
        <f t="shared" si="480"/>
        <v>0.49804555920729371</v>
      </c>
      <c r="U161" s="186">
        <f t="shared" si="480"/>
        <v>0.4095000597611943</v>
      </c>
      <c r="V161" s="186">
        <f t="shared" si="480"/>
        <v>0.47398636733709376</v>
      </c>
      <c r="W161" s="186">
        <f t="shared" si="480"/>
        <v>0.48043034652419919</v>
      </c>
      <c r="X161" s="187">
        <f t="shared" si="480"/>
        <v>0.61337098334709428</v>
      </c>
      <c r="Y161" s="186">
        <f t="shared" si="480"/>
        <v>0.67294120507482513</v>
      </c>
      <c r="Z161" s="186">
        <f t="shared" si="480"/>
        <v>0.67923185701305266</v>
      </c>
      <c r="AA161" s="186">
        <f t="shared" si="480"/>
        <v>0.77574109007918179</v>
      </c>
      <c r="AB161" s="186">
        <f t="shared" si="480"/>
        <v>0.72801079777361344</v>
      </c>
      <c r="AC161" s="186">
        <f t="shared" si="472"/>
        <v>0.69448821776146841</v>
      </c>
      <c r="AD161" s="186">
        <f t="shared" si="472"/>
        <v>0.69772792540292328</v>
      </c>
      <c r="AE161" s="186">
        <f t="shared" si="472"/>
        <v>0.59475831711482519</v>
      </c>
      <c r="AF161" s="186">
        <f t="shared" si="472"/>
        <v>0.67128105466418764</v>
      </c>
      <c r="AG161" s="186">
        <f t="shared" si="472"/>
        <v>0.53891609097374127</v>
      </c>
      <c r="AH161" s="186">
        <f t="shared" si="472"/>
        <v>0.69832559658314197</v>
      </c>
      <c r="AI161" s="186">
        <f t="shared" si="472"/>
        <v>0.58019623022755817</v>
      </c>
      <c r="AJ161" s="186">
        <f t="shared" si="472"/>
        <v>0.63713581142910791</v>
      </c>
      <c r="AK161" s="186">
        <f t="shared" si="472"/>
        <v>0.61761246179724472</v>
      </c>
      <c r="AL161" s="186">
        <f t="shared" si="472"/>
        <v>0.69512166597503111</v>
      </c>
      <c r="AM161" s="186">
        <f t="shared" si="472"/>
        <v>0.75160584000710018</v>
      </c>
      <c r="AN161" s="186">
        <f t="shared" si="472"/>
        <v>0.74712594265345444</v>
      </c>
      <c r="AO161" s="186">
        <f t="shared" si="472"/>
        <v>0.70615464669447769</v>
      </c>
      <c r="AP161" s="186">
        <f t="shared" si="472"/>
        <v>0.62298325659751785</v>
      </c>
      <c r="AQ161" s="186">
        <f t="shared" si="472"/>
        <v>0.62774327968694532</v>
      </c>
      <c r="AR161" s="186">
        <f t="shared" si="472"/>
        <v>0.58329567988662945</v>
      </c>
      <c r="AS161" s="186">
        <f t="shared" si="472"/>
        <v>0.5263615974088538</v>
      </c>
      <c r="AT161" s="186">
        <f t="shared" si="472"/>
        <v>0.65624231646589526</v>
      </c>
      <c r="AU161" s="186">
        <f t="shared" si="472"/>
        <v>-0.62475578995643199</v>
      </c>
      <c r="AV161" s="186">
        <f t="shared" si="472"/>
        <v>-0.47204900894669483</v>
      </c>
      <c r="AW161" s="112"/>
      <c r="AX161" s="186">
        <f t="shared" si="474"/>
        <v>-0.1788522806439673</v>
      </c>
      <c r="AY161" s="186">
        <f t="shared" si="474"/>
        <v>-9.78728044461602E-2</v>
      </c>
      <c r="AZ161" s="186">
        <f t="shared" si="474"/>
        <v>-2.0194430093753213E-2</v>
      </c>
      <c r="BA161" s="186">
        <f t="shared" si="474"/>
        <v>-7.0005891757115246E-2</v>
      </c>
      <c r="BB161" s="186">
        <f t="shared" si="474"/>
        <v>-6.2391856259588152E-2</v>
      </c>
      <c r="BC161" s="186">
        <f t="shared" si="474"/>
        <v>-0.27071285840847747</v>
      </c>
      <c r="BD161" s="186">
        <f t="shared" si="474"/>
        <v>-0.24274646751756157</v>
      </c>
      <c r="BE161" s="186">
        <f t="shared" si="474"/>
        <v>-0.161750750536861</v>
      </c>
      <c r="BF161" s="186">
        <f t="shared" si="474"/>
        <v>-9.9522346164543918E-2</v>
      </c>
      <c r="BG161" s="186">
        <f t="shared" si="474"/>
        <v>-0.15266474521538154</v>
      </c>
      <c r="BH161" s="186">
        <f t="shared" si="475"/>
        <v>-3.0563200158567949E-2</v>
      </c>
      <c r="BI161" s="186">
        <f t="shared" si="475"/>
        <v>1.6953793848097365E-2</v>
      </c>
      <c r="BJ161" s="186">
        <f t="shared" si="475"/>
        <v>0.12691300378895809</v>
      </c>
      <c r="BK161" s="186">
        <f t="shared" si="475"/>
        <v>2.9096138372816327E-2</v>
      </c>
      <c r="BL161" s="259">
        <f t="shared" si="475"/>
        <v>0.11253676298601623</v>
      </c>
      <c r="BM161" s="259">
        <f t="shared" si="475"/>
        <v>9.1146371592360609E-2</v>
      </c>
      <c r="BN161" s="259">
        <f t="shared" si="475"/>
        <v>0.17323549545689393</v>
      </c>
      <c r="BO161" s="259">
        <f t="shared" si="475"/>
        <v>0.12941603121254697</v>
      </c>
      <c r="BP161" s="259">
        <f t="shared" si="475"/>
        <v>0.22433922924604821</v>
      </c>
      <c r="BQ161" s="259">
        <f t="shared" si="475"/>
        <v>9.9765883703358982E-2</v>
      </c>
      <c r="BR161" s="289">
        <f t="shared" si="476"/>
        <v>2.3764828082013634E-2</v>
      </c>
      <c r="BS161" s="289">
        <f t="shared" si="476"/>
        <v>-5.5328743277580417E-2</v>
      </c>
      <c r="BT161" s="289">
        <f t="shared" si="476"/>
        <v>1.5889808961978447E-2</v>
      </c>
      <c r="BU161" s="289">
        <f t="shared" si="476"/>
        <v>-2.4135250072081615E-2</v>
      </c>
      <c r="BV161" s="289">
        <f t="shared" si="476"/>
        <v>1.9115144879841006E-2</v>
      </c>
      <c r="BW161" s="289">
        <f t="shared" si="476"/>
        <v>1.1666428933009287E-2</v>
      </c>
      <c r="BX161" s="289">
        <f t="shared" si="476"/>
        <v>-7.4744668805405423E-2</v>
      </c>
      <c r="BY161" s="289">
        <f t="shared" si="476"/>
        <v>3.2984962572120136E-2</v>
      </c>
      <c r="BZ161" s="289">
        <f t="shared" si="476"/>
        <v>-8.798537477755819E-2</v>
      </c>
      <c r="CA161" s="289">
        <f t="shared" si="476"/>
        <v>-1.255449356488747E-2</v>
      </c>
      <c r="CB161" s="289">
        <f t="shared" si="476"/>
        <v>-4.2083280117246713E-2</v>
      </c>
      <c r="CC161" s="289">
        <f t="shared" si="476"/>
        <v>-1.2049520201839901</v>
      </c>
      <c r="CD161" s="289">
        <f t="shared" si="476"/>
        <v>-1.1091848203758028</v>
      </c>
      <c r="CE161" s="283"/>
      <c r="CF161" s="64">
        <f>IF(ISERROR(GETPIVOTDATA("VALUE",'CRS WK pvt'!$I$2,"DT_FILE",CF$8,"CD_CO",CF$6,"TRIM_CAT",TRIM(B161),"TRIM_LINE",A156))=TRUE,0,GETPIVOTDATA("VALUE",'CRS WK pvt'!$I$2,"DT_FILE",CF$8,"CD_CO",CF$6,"TRIM_CAT",TRIM(B161),"TRIM_LINE",A156))</f>
        <v>0</v>
      </c>
    </row>
    <row r="162" spans="1:84" s="73" customFormat="1" ht="15" thickBot="1" x14ac:dyDescent="0.35">
      <c r="A162" s="148"/>
      <c r="B162" s="113" t="s">
        <v>42</v>
      </c>
      <c r="C162" s="114"/>
      <c r="D162" s="188">
        <f t="shared" ref="D162:AB162" si="481">(C71+C155+D99-D71-D155)/(C71+C155+D99-D155)</f>
        <v>0.56267217173037121</v>
      </c>
      <c r="E162" s="188">
        <f t="shared" si="481"/>
        <v>0.51750088880977629</v>
      </c>
      <c r="F162" s="188">
        <f t="shared" si="481"/>
        <v>0.37207613779743243</v>
      </c>
      <c r="G162" s="188">
        <f t="shared" si="481"/>
        <v>0.32779314093915363</v>
      </c>
      <c r="H162" s="189">
        <f t="shared" si="481"/>
        <v>0.30444987069252066</v>
      </c>
      <c r="I162" s="188">
        <f t="shared" si="481"/>
        <v>0.3440502392043347</v>
      </c>
      <c r="J162" s="189">
        <f t="shared" si="481"/>
        <v>0.37821859658140589</v>
      </c>
      <c r="K162" s="188">
        <f t="shared" si="481"/>
        <v>0.40533802896267196</v>
      </c>
      <c r="L162" s="190">
        <f t="shared" si="481"/>
        <v>0.58986683894893288</v>
      </c>
      <c r="M162" s="189">
        <f t="shared" si="481"/>
        <v>0.64228949392122892</v>
      </c>
      <c r="N162" s="189">
        <f t="shared" si="481"/>
        <v>0.58766690067822791</v>
      </c>
      <c r="O162" s="189">
        <f t="shared" si="481"/>
        <v>0.60029526756876039</v>
      </c>
      <c r="P162" s="189">
        <f t="shared" si="481"/>
        <v>0.48796564623822541</v>
      </c>
      <c r="Q162" s="189">
        <f t="shared" si="481"/>
        <v>0.46375059674706293</v>
      </c>
      <c r="R162" s="189">
        <f t="shared" si="481"/>
        <v>0.35099846066717527</v>
      </c>
      <c r="S162" s="189">
        <f t="shared" si="481"/>
        <v>0.27511090648592779</v>
      </c>
      <c r="T162" s="189">
        <f t="shared" si="481"/>
        <v>0.23712348148518625</v>
      </c>
      <c r="U162" s="189">
        <f t="shared" si="481"/>
        <v>0.22990327831613827</v>
      </c>
      <c r="V162" s="189">
        <f t="shared" si="481"/>
        <v>0.24725452457997185</v>
      </c>
      <c r="W162" s="189">
        <f t="shared" si="481"/>
        <v>0.34315593525236415</v>
      </c>
      <c r="X162" s="190">
        <f t="shared" si="481"/>
        <v>0.50245395342854238</v>
      </c>
      <c r="Y162" s="189">
        <f t="shared" si="481"/>
        <v>0.55081235457056432</v>
      </c>
      <c r="Z162" s="189">
        <f t="shared" si="481"/>
        <v>0.57120540176889445</v>
      </c>
      <c r="AA162" s="189">
        <f t="shared" si="481"/>
        <v>0.61560609809544198</v>
      </c>
      <c r="AB162" s="189">
        <f t="shared" si="481"/>
        <v>0.49929183441494324</v>
      </c>
      <c r="AC162" s="189">
        <f t="shared" si="472"/>
        <v>0.41990323553687492</v>
      </c>
      <c r="AD162" s="189">
        <f t="shared" si="472"/>
        <v>0.35902318832076868</v>
      </c>
      <c r="AE162" s="189">
        <f t="shared" si="472"/>
        <v>0.29716902501563036</v>
      </c>
      <c r="AF162" s="189">
        <f t="shared" si="472"/>
        <v>0.30683210139176581</v>
      </c>
      <c r="AG162" s="189">
        <f t="shared" si="472"/>
        <v>0.26371597162465571</v>
      </c>
      <c r="AH162" s="189">
        <f t="shared" si="472"/>
        <v>0.31642638239853316</v>
      </c>
      <c r="AI162" s="189">
        <f t="shared" si="472"/>
        <v>0.39265849438089134</v>
      </c>
      <c r="AJ162" s="189">
        <f t="shared" si="472"/>
        <v>0.5513811225441636</v>
      </c>
      <c r="AK162" s="189">
        <f t="shared" si="472"/>
        <v>0.57262827737339772</v>
      </c>
      <c r="AL162" s="189">
        <f t="shared" si="472"/>
        <v>0.62573198421029241</v>
      </c>
      <c r="AM162" s="189">
        <f t="shared" si="472"/>
        <v>0.63417072564824162</v>
      </c>
      <c r="AN162" s="189">
        <f t="shared" si="472"/>
        <v>0.53849753985916105</v>
      </c>
      <c r="AO162" s="189">
        <f t="shared" si="472"/>
        <v>0.487489129374512</v>
      </c>
      <c r="AP162" s="189">
        <f t="shared" si="472"/>
        <v>0.39040662447433089</v>
      </c>
      <c r="AQ162" s="189">
        <f t="shared" si="472"/>
        <v>0.3384914374058442</v>
      </c>
      <c r="AR162" s="189">
        <f t="shared" si="472"/>
        <v>0.3159266326176961</v>
      </c>
      <c r="AS162" s="189">
        <f t="shared" si="472"/>
        <v>0.28841516874178547</v>
      </c>
      <c r="AT162" s="189">
        <f t="shared" si="472"/>
        <v>0.36261198524170701</v>
      </c>
      <c r="AU162" s="189">
        <f t="shared" si="472"/>
        <v>-8.5002158685156259E-2</v>
      </c>
      <c r="AV162" s="189">
        <f t="shared" si="472"/>
        <v>-0.30175877922145272</v>
      </c>
      <c r="AW162" s="114"/>
      <c r="AX162" s="189">
        <f t="shared" si="474"/>
        <v>-7.4706525492145792E-2</v>
      </c>
      <c r="AY162" s="189">
        <f t="shared" si="474"/>
        <v>-5.3750292062713367E-2</v>
      </c>
      <c r="AZ162" s="189">
        <f t="shared" si="474"/>
        <v>-2.1077677130257155E-2</v>
      </c>
      <c r="BA162" s="189">
        <f t="shared" si="474"/>
        <v>-5.268223445322584E-2</v>
      </c>
      <c r="BB162" s="189">
        <f t="shared" si="474"/>
        <v>-6.7326389207334414E-2</v>
      </c>
      <c r="BC162" s="189">
        <f t="shared" si="474"/>
        <v>-0.11414696088819642</v>
      </c>
      <c r="BD162" s="189">
        <f t="shared" si="474"/>
        <v>-0.13096407200143403</v>
      </c>
      <c r="BE162" s="189">
        <f t="shared" si="474"/>
        <v>-6.2182093710307806E-2</v>
      </c>
      <c r="BF162" s="189">
        <f t="shared" si="474"/>
        <v>-8.7412885520390504E-2</v>
      </c>
      <c r="BG162" s="189">
        <f t="shared" si="474"/>
        <v>-9.1477139350664594E-2</v>
      </c>
      <c r="BH162" s="189">
        <f t="shared" si="475"/>
        <v>-1.6461498909333461E-2</v>
      </c>
      <c r="BI162" s="189">
        <f t="shared" si="475"/>
        <v>1.5310830526681585E-2</v>
      </c>
      <c r="BJ162" s="189">
        <f t="shared" si="475"/>
        <v>1.1326188176717822E-2</v>
      </c>
      <c r="BK162" s="189">
        <f t="shared" si="475"/>
        <v>-4.3847361210188007E-2</v>
      </c>
      <c r="BL162" s="260">
        <f t="shared" si="475"/>
        <v>8.0247276535934109E-3</v>
      </c>
      <c r="BM162" s="260">
        <f t="shared" si="475"/>
        <v>2.2058118529702575E-2</v>
      </c>
      <c r="BN162" s="260">
        <f t="shared" si="475"/>
        <v>6.9708619906579561E-2</v>
      </c>
      <c r="BO162" s="260">
        <f t="shared" si="475"/>
        <v>3.3812693308517439E-2</v>
      </c>
      <c r="BP162" s="260">
        <f t="shared" si="475"/>
        <v>6.9171857818561305E-2</v>
      </c>
      <c r="BQ162" s="260">
        <f t="shared" si="475"/>
        <v>4.950255912852719E-2</v>
      </c>
      <c r="BR162" s="290">
        <f t="shared" si="476"/>
        <v>4.8927169115621227E-2</v>
      </c>
      <c r="BS162" s="290">
        <f t="shared" si="476"/>
        <v>2.1815922802833398E-2</v>
      </c>
      <c r="BT162" s="290">
        <f t="shared" si="476"/>
        <v>5.4526582441397964E-2</v>
      </c>
      <c r="BU162" s="290">
        <f t="shared" si="476"/>
        <v>1.856462755279964E-2</v>
      </c>
      <c r="BV162" s="290">
        <f t="shared" si="476"/>
        <v>3.9205705444217809E-2</v>
      </c>
      <c r="BW162" s="290">
        <f t="shared" si="476"/>
        <v>6.7585893837637079E-2</v>
      </c>
      <c r="BX162" s="290">
        <f t="shared" si="476"/>
        <v>3.1383436153562205E-2</v>
      </c>
      <c r="BY162" s="290">
        <f t="shared" si="476"/>
        <v>4.1322412390213836E-2</v>
      </c>
      <c r="BZ162" s="290">
        <f t="shared" si="476"/>
        <v>9.0945312259302913E-3</v>
      </c>
      <c r="CA162" s="290">
        <f t="shared" si="476"/>
        <v>2.4699197117129756E-2</v>
      </c>
      <c r="CB162" s="290">
        <f t="shared" si="476"/>
        <v>4.6185602843173856E-2</v>
      </c>
      <c r="CC162" s="290">
        <f t="shared" si="476"/>
        <v>-0.4776606530660476</v>
      </c>
      <c r="CD162" s="290">
        <f t="shared" si="476"/>
        <v>-0.85313990176561627</v>
      </c>
      <c r="CE162" s="284"/>
      <c r="CF162" s="116">
        <f t="shared" ref="CF162" si="482">SUM(CF157:CF161)</f>
        <v>0</v>
      </c>
    </row>
    <row r="163" spans="1:84" ht="15" thickTop="1" x14ac:dyDescent="0.3">
      <c r="A163" s="147"/>
    </row>
    <row r="164" spans="1:84" x14ac:dyDescent="0.3">
      <c r="B164" s="1" t="s">
        <v>24</v>
      </c>
    </row>
    <row r="165" spans="1:84" x14ac:dyDescent="0.3">
      <c r="B165" s="31" t="s">
        <v>318</v>
      </c>
    </row>
    <row r="166" spans="1:84" x14ac:dyDescent="0.3">
      <c r="B166" s="2" t="s">
        <v>319</v>
      </c>
    </row>
    <row r="168" spans="1:84" x14ac:dyDescent="0.3">
      <c r="B168" s="32" t="s">
        <v>23</v>
      </c>
    </row>
    <row r="169" spans="1:84" x14ac:dyDescent="0.3">
      <c r="B169" s="2" t="s">
        <v>25</v>
      </c>
    </row>
    <row r="170" spans="1:84" x14ac:dyDescent="0.3">
      <c r="B170" s="2" t="s">
        <v>26</v>
      </c>
    </row>
    <row r="171" spans="1:84" x14ac:dyDescent="0.3">
      <c r="B171" s="2" t="s">
        <v>27</v>
      </c>
    </row>
    <row r="172" spans="1:84" x14ac:dyDescent="0.3">
      <c r="B172" s="2" t="s">
        <v>28</v>
      </c>
    </row>
    <row r="176" spans="1:84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6">
    <mergeCell ref="B1:AX1"/>
    <mergeCell ref="Y7:AJ7"/>
    <mergeCell ref="M7:X7"/>
    <mergeCell ref="C7:L7"/>
    <mergeCell ref="AK7:AV7"/>
    <mergeCell ref="AW7:CD7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F172"/>
  <sheetViews>
    <sheetView workbookViewId="0">
      <pane xSplit="2" ySplit="8" topLeftCell="C9" activePane="bottomRight" state="frozen"/>
      <selection activeCell="AX4" sqref="AX4"/>
      <selection pane="topRight" activeCell="AX4" sqref="AX4"/>
      <selection pane="bottomLeft" activeCell="AX4" sqref="AX4"/>
      <selection pane="bottomRight" activeCell="C9" sqref="C9"/>
    </sheetView>
  </sheetViews>
  <sheetFormatPr defaultColWidth="9.21875" defaultRowHeight="14.4" x14ac:dyDescent="0.3"/>
  <cols>
    <col min="1" max="1" width="4.77734375" style="145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81" width="13.77734375" style="2" customWidth="1"/>
    <col min="82" max="82" width="17.109375" style="2" customWidth="1"/>
    <col min="83" max="83" width="9" style="282" customWidth="1"/>
    <col min="84" max="84" width="9.5546875" style="2" hidden="1" customWidth="1"/>
    <col min="85" max="16384" width="9.21875" style="2"/>
  </cols>
  <sheetData>
    <row r="1" spans="1:84" ht="15.6" thickTop="1" thickBot="1" x14ac:dyDescent="0.35">
      <c r="B1" s="358" t="s">
        <v>17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264"/>
      <c r="BT1" s="264"/>
      <c r="BU1" s="264"/>
      <c r="BV1" s="264"/>
      <c r="BW1" s="264"/>
      <c r="BX1" s="264"/>
      <c r="BY1" s="264"/>
      <c r="BZ1" s="264"/>
      <c r="CA1" s="264"/>
      <c r="CB1" s="264"/>
      <c r="CC1" s="264"/>
      <c r="CD1" s="264"/>
      <c r="CE1" s="264"/>
    </row>
    <row r="2" spans="1:84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9"/>
      <c r="CF2" s="8"/>
    </row>
    <row r="3" spans="1:84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2"/>
      <c r="CF3" s="11"/>
    </row>
    <row r="4" spans="1:84" ht="27.6" customHeight="1" x14ac:dyDescent="0.3">
      <c r="B4" s="4" t="s">
        <v>1</v>
      </c>
      <c r="C4" s="13" t="s">
        <v>679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6"/>
      <c r="CF4" s="11"/>
    </row>
    <row r="5" spans="1:84" x14ac:dyDescent="0.3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6"/>
      <c r="CF5" s="11"/>
    </row>
    <row r="6" spans="1:84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5"/>
      <c r="CF6" s="23" t="s">
        <v>67</v>
      </c>
    </row>
    <row r="7" spans="1:84" s="3" customFormat="1" ht="15" thickBot="1" x14ac:dyDescent="0.35">
      <c r="A7" s="146"/>
      <c r="B7" s="26"/>
      <c r="C7" s="362">
        <v>2019</v>
      </c>
      <c r="D7" s="360"/>
      <c r="E7" s="360"/>
      <c r="F7" s="360"/>
      <c r="G7" s="360"/>
      <c r="H7" s="360"/>
      <c r="I7" s="360"/>
      <c r="J7" s="360"/>
      <c r="K7" s="360"/>
      <c r="L7" s="361"/>
      <c r="M7" s="362">
        <v>2020</v>
      </c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1"/>
      <c r="Y7" s="360">
        <v>2021</v>
      </c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1"/>
      <c r="AK7" s="362">
        <v>2022</v>
      </c>
      <c r="AL7" s="360"/>
      <c r="AM7" s="360"/>
      <c r="AN7" s="360"/>
      <c r="AO7" s="360"/>
      <c r="AP7" s="360"/>
      <c r="AQ7" s="360"/>
      <c r="AR7" s="360"/>
      <c r="AS7" s="360"/>
      <c r="AT7" s="360"/>
      <c r="AU7" s="360"/>
      <c r="AV7" s="361"/>
      <c r="AW7" s="362" t="s">
        <v>347</v>
      </c>
      <c r="AX7" s="360"/>
      <c r="AY7" s="360"/>
      <c r="AZ7" s="360"/>
      <c r="BA7" s="360"/>
      <c r="BB7" s="360"/>
      <c r="BC7" s="360"/>
      <c r="BD7" s="360"/>
      <c r="BE7" s="360"/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360"/>
      <c r="BY7" s="360"/>
      <c r="BZ7" s="360"/>
      <c r="CA7" s="360"/>
      <c r="CB7" s="360"/>
      <c r="CC7" s="360"/>
      <c r="CD7" s="360"/>
      <c r="CE7" s="330"/>
      <c r="CF7" s="280" t="s">
        <v>97</v>
      </c>
    </row>
    <row r="8" spans="1:84" ht="15" thickBot="1" x14ac:dyDescent="0.35">
      <c r="B8" s="27"/>
      <c r="C8" s="28" t="s">
        <v>8</v>
      </c>
      <c r="D8" s="29" t="s">
        <v>9</v>
      </c>
      <c r="E8" s="29" t="s">
        <v>14</v>
      </c>
      <c r="F8" s="29" t="s">
        <v>10</v>
      </c>
      <c r="G8" s="29" t="s">
        <v>15</v>
      </c>
      <c r="H8" s="29" t="s">
        <v>2</v>
      </c>
      <c r="I8" s="29" t="s">
        <v>12</v>
      </c>
      <c r="J8" s="29" t="s">
        <v>3</v>
      </c>
      <c r="K8" s="29" t="s">
        <v>4</v>
      </c>
      <c r="L8" s="30" t="s">
        <v>5</v>
      </c>
      <c r="M8" s="29" t="s">
        <v>6</v>
      </c>
      <c r="N8" s="29" t="s">
        <v>7</v>
      </c>
      <c r="O8" s="179" t="s">
        <v>8</v>
      </c>
      <c r="P8" s="29" t="s">
        <v>9</v>
      </c>
      <c r="Q8" s="179" t="s">
        <v>14</v>
      </c>
      <c r="R8" s="29" t="s">
        <v>10</v>
      </c>
      <c r="S8" s="29" t="s">
        <v>11</v>
      </c>
      <c r="T8" s="29" t="s">
        <v>2</v>
      </c>
      <c r="U8" s="29" t="s">
        <v>12</v>
      </c>
      <c r="V8" s="29" t="s">
        <v>3</v>
      </c>
      <c r="W8" s="29" t="s">
        <v>4</v>
      </c>
      <c r="X8" s="30" t="s">
        <v>5</v>
      </c>
      <c r="Y8" s="29" t="s">
        <v>6</v>
      </c>
      <c r="Z8" s="29" t="s">
        <v>7</v>
      </c>
      <c r="AA8" s="29" t="s">
        <v>8</v>
      </c>
      <c r="AB8" s="29" t="s">
        <v>9</v>
      </c>
      <c r="AC8" s="29" t="s">
        <v>14</v>
      </c>
      <c r="AD8" s="29" t="s">
        <v>10</v>
      </c>
      <c r="AE8" s="29" t="s">
        <v>11</v>
      </c>
      <c r="AF8" s="29" t="s">
        <v>2</v>
      </c>
      <c r="AG8" s="29" t="s">
        <v>12</v>
      </c>
      <c r="AH8" s="29" t="s">
        <v>3</v>
      </c>
      <c r="AI8" s="29" t="s">
        <v>4</v>
      </c>
      <c r="AJ8" s="179" t="s">
        <v>5</v>
      </c>
      <c r="AK8" s="29" t="s">
        <v>6</v>
      </c>
      <c r="AL8" s="29" t="s">
        <v>7</v>
      </c>
      <c r="AM8" s="29" t="s">
        <v>8</v>
      </c>
      <c r="AN8" s="29" t="s">
        <v>9</v>
      </c>
      <c r="AO8" s="29" t="s">
        <v>14</v>
      </c>
      <c r="AP8" s="29" t="s">
        <v>10</v>
      </c>
      <c r="AQ8" s="29" t="s">
        <v>11</v>
      </c>
      <c r="AR8" s="29" t="s">
        <v>2</v>
      </c>
      <c r="AS8" s="29" t="s">
        <v>12</v>
      </c>
      <c r="AT8" s="29" t="s">
        <v>3</v>
      </c>
      <c r="AU8" s="29" t="s">
        <v>4</v>
      </c>
      <c r="AV8" s="307" t="s">
        <v>5</v>
      </c>
      <c r="AW8" s="306" t="s">
        <v>646</v>
      </c>
      <c r="AX8" s="29" t="s">
        <v>645</v>
      </c>
      <c r="AY8" s="29" t="s">
        <v>644</v>
      </c>
      <c r="AZ8" s="29" t="s">
        <v>643</v>
      </c>
      <c r="BA8" s="29" t="s">
        <v>642</v>
      </c>
      <c r="BB8" s="29" t="s">
        <v>641</v>
      </c>
      <c r="BC8" s="216" t="s">
        <v>640</v>
      </c>
      <c r="BD8" s="216" t="s">
        <v>639</v>
      </c>
      <c r="BE8" s="216" t="s">
        <v>638</v>
      </c>
      <c r="BF8" s="216" t="s">
        <v>637</v>
      </c>
      <c r="BG8" s="216" t="s">
        <v>636</v>
      </c>
      <c r="BH8" s="216" t="s">
        <v>635</v>
      </c>
      <c r="BI8" s="216" t="s">
        <v>634</v>
      </c>
      <c r="BJ8" s="216" t="s">
        <v>633</v>
      </c>
      <c r="BK8" s="216" t="s">
        <v>632</v>
      </c>
      <c r="BL8" s="216" t="s">
        <v>631</v>
      </c>
      <c r="BM8" s="216" t="s">
        <v>647</v>
      </c>
      <c r="BN8" s="216" t="s">
        <v>651</v>
      </c>
      <c r="BO8" s="216" t="s">
        <v>653</v>
      </c>
      <c r="BP8" s="216" t="s">
        <v>658</v>
      </c>
      <c r="BQ8" s="216" t="s">
        <v>659</v>
      </c>
      <c r="BR8" s="216" t="s">
        <v>660</v>
      </c>
      <c r="BS8" s="216" t="s">
        <v>668</v>
      </c>
      <c r="BT8" s="332" t="s">
        <v>670</v>
      </c>
      <c r="BU8" s="332" t="s">
        <v>671</v>
      </c>
      <c r="BV8" s="347" t="s">
        <v>673</v>
      </c>
      <c r="BW8" s="347" t="s">
        <v>672</v>
      </c>
      <c r="BX8" s="347" t="s">
        <v>674</v>
      </c>
      <c r="BY8" s="347" t="s">
        <v>675</v>
      </c>
      <c r="BZ8" s="347" t="s">
        <v>677</v>
      </c>
      <c r="CA8" s="347" t="s">
        <v>677</v>
      </c>
      <c r="CB8" s="347" t="s">
        <v>676</v>
      </c>
      <c r="CC8" s="347" t="s">
        <v>678</v>
      </c>
      <c r="CD8" s="347" t="s">
        <v>680</v>
      </c>
      <c r="CE8" s="348"/>
      <c r="CF8" s="286">
        <v>44933</v>
      </c>
    </row>
    <row r="9" spans="1:84" s="59" customFormat="1" x14ac:dyDescent="0.3">
      <c r="A9" s="147">
        <v>1</v>
      </c>
      <c r="B9" s="53" t="s">
        <v>13</v>
      </c>
      <c r="C9" s="54"/>
      <c r="D9" s="55"/>
      <c r="E9" s="55"/>
      <c r="F9" s="55"/>
      <c r="G9" s="55"/>
      <c r="H9" s="55"/>
      <c r="I9" s="55"/>
      <c r="J9" s="55"/>
      <c r="K9" s="55"/>
      <c r="L9" s="56"/>
      <c r="M9" s="55"/>
      <c r="N9" s="55"/>
      <c r="O9" s="55"/>
      <c r="P9" s="55"/>
      <c r="Q9" s="55"/>
      <c r="R9" s="55"/>
      <c r="S9" s="55"/>
      <c r="T9" s="55"/>
      <c r="U9" s="197"/>
      <c r="V9" s="197"/>
      <c r="W9" s="197"/>
      <c r="X9" s="56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56"/>
      <c r="AK9" s="291"/>
      <c r="AL9" s="291"/>
      <c r="AM9" s="291"/>
      <c r="AN9" s="291"/>
      <c r="AO9" s="291"/>
      <c r="AP9" s="291"/>
      <c r="AQ9" s="78"/>
      <c r="AR9" s="291"/>
      <c r="AS9" s="291"/>
      <c r="AT9" s="291"/>
      <c r="AU9" s="291"/>
      <c r="AV9" s="308"/>
      <c r="AW9" s="57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240"/>
      <c r="BM9" s="240"/>
      <c r="BN9" s="240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349"/>
      <c r="CF9" s="78"/>
    </row>
    <row r="10" spans="1:84" s="59" customFormat="1" x14ac:dyDescent="0.3">
      <c r="A10" s="147"/>
      <c r="B10" s="60" t="s">
        <v>37</v>
      </c>
      <c r="C10" s="61">
        <v>180592</v>
      </c>
      <c r="D10" s="62">
        <v>180815</v>
      </c>
      <c r="E10" s="62">
        <v>180931</v>
      </c>
      <c r="F10" s="62">
        <v>181130</v>
      </c>
      <c r="G10" s="62">
        <v>181355</v>
      </c>
      <c r="H10" s="62">
        <v>181376</v>
      </c>
      <c r="I10" s="62">
        <v>181768</v>
      </c>
      <c r="J10" s="62">
        <v>182255</v>
      </c>
      <c r="K10" s="62">
        <v>182930</v>
      </c>
      <c r="L10" s="63">
        <v>183208</v>
      </c>
      <c r="M10" s="62">
        <v>183471</v>
      </c>
      <c r="N10" s="62">
        <v>183540</v>
      </c>
      <c r="O10" s="62">
        <v>183552</v>
      </c>
      <c r="P10" s="62">
        <v>183557</v>
      </c>
      <c r="Q10" s="62">
        <v>183735</v>
      </c>
      <c r="R10" s="62">
        <v>183926</v>
      </c>
      <c r="S10" s="62">
        <v>183442</v>
      </c>
      <c r="T10" s="62">
        <v>183648</v>
      </c>
      <c r="U10" s="198">
        <v>183630</v>
      </c>
      <c r="V10" s="198">
        <v>183905</v>
      </c>
      <c r="W10" s="198">
        <v>183586</v>
      </c>
      <c r="X10" s="63">
        <v>183797</v>
      </c>
      <c r="Y10" s="198">
        <v>183901</v>
      </c>
      <c r="Z10" s="198">
        <v>183912</v>
      </c>
      <c r="AA10" s="198">
        <v>183889</v>
      </c>
      <c r="AB10" s="198">
        <v>183947</v>
      </c>
      <c r="AC10" s="198">
        <v>183853</v>
      </c>
      <c r="AD10" s="198">
        <v>183936</v>
      </c>
      <c r="AE10" s="198">
        <v>183871</v>
      </c>
      <c r="AF10" s="198">
        <v>183759</v>
      </c>
      <c r="AG10" s="198">
        <v>183881</v>
      </c>
      <c r="AH10" s="198">
        <v>184239</v>
      </c>
      <c r="AI10" s="198">
        <v>184499</v>
      </c>
      <c r="AJ10" s="63">
        <v>184733</v>
      </c>
      <c r="AK10" s="211">
        <v>184917</v>
      </c>
      <c r="AL10" s="211">
        <v>184804</v>
      </c>
      <c r="AM10" s="211">
        <v>184822</v>
      </c>
      <c r="AN10" s="211">
        <v>184853</v>
      </c>
      <c r="AO10" s="211">
        <v>184727</v>
      </c>
      <c r="AP10" s="211">
        <v>184706</v>
      </c>
      <c r="AQ10" s="64">
        <v>184657</v>
      </c>
      <c r="AR10" s="211">
        <v>184571</v>
      </c>
      <c r="AS10" s="211">
        <v>184647</v>
      </c>
      <c r="AT10" s="211">
        <v>184812</v>
      </c>
      <c r="AU10" s="211">
        <v>184908</v>
      </c>
      <c r="AV10" s="107">
        <v>185062</v>
      </c>
      <c r="AW10" s="64">
        <f t="shared" ref="AW10:BF14" si="0">O10-C10</f>
        <v>2960</v>
      </c>
      <c r="AX10" s="65">
        <f t="shared" si="0"/>
        <v>2742</v>
      </c>
      <c r="AY10" s="65">
        <f t="shared" si="0"/>
        <v>2804</v>
      </c>
      <c r="AZ10" s="65">
        <f t="shared" si="0"/>
        <v>2796</v>
      </c>
      <c r="BA10" s="65">
        <f t="shared" si="0"/>
        <v>2087</v>
      </c>
      <c r="BB10" s="65">
        <f t="shared" si="0"/>
        <v>2272</v>
      </c>
      <c r="BC10" s="65">
        <f t="shared" si="0"/>
        <v>1862</v>
      </c>
      <c r="BD10" s="65">
        <f t="shared" si="0"/>
        <v>1650</v>
      </c>
      <c r="BE10" s="65">
        <f t="shared" si="0"/>
        <v>656</v>
      </c>
      <c r="BF10" s="65">
        <f t="shared" si="0"/>
        <v>589</v>
      </c>
      <c r="BG10" s="65">
        <f t="shared" ref="BG10:BP14" si="1">Y10-M10</f>
        <v>430</v>
      </c>
      <c r="BH10" s="65">
        <f t="shared" si="1"/>
        <v>372</v>
      </c>
      <c r="BI10" s="65">
        <f t="shared" si="1"/>
        <v>337</v>
      </c>
      <c r="BJ10" s="65">
        <f t="shared" si="1"/>
        <v>390</v>
      </c>
      <c r="BK10" s="65">
        <f t="shared" si="1"/>
        <v>118</v>
      </c>
      <c r="BL10" s="241">
        <f t="shared" si="1"/>
        <v>10</v>
      </c>
      <c r="BM10" s="241">
        <f t="shared" si="1"/>
        <v>429</v>
      </c>
      <c r="BN10" s="241">
        <f t="shared" si="1"/>
        <v>111</v>
      </c>
      <c r="BO10" s="241">
        <f t="shared" si="1"/>
        <v>251</v>
      </c>
      <c r="BP10" s="241">
        <f t="shared" si="1"/>
        <v>334</v>
      </c>
      <c r="BQ10" s="241">
        <f t="shared" ref="BQ10:CD14" si="2">AI10-W10</f>
        <v>913</v>
      </c>
      <c r="BR10" s="241">
        <f t="shared" si="2"/>
        <v>936</v>
      </c>
      <c r="BS10" s="241">
        <f t="shared" si="2"/>
        <v>1016</v>
      </c>
      <c r="BT10" s="241">
        <f t="shared" si="2"/>
        <v>892</v>
      </c>
      <c r="BU10" s="241">
        <f t="shared" si="2"/>
        <v>933</v>
      </c>
      <c r="BV10" s="241">
        <f t="shared" si="2"/>
        <v>906</v>
      </c>
      <c r="BW10" s="241">
        <f t="shared" si="2"/>
        <v>874</v>
      </c>
      <c r="BX10" s="241">
        <f t="shared" si="2"/>
        <v>770</v>
      </c>
      <c r="BY10" s="241">
        <f t="shared" si="2"/>
        <v>786</v>
      </c>
      <c r="BZ10" s="241">
        <f t="shared" si="2"/>
        <v>812</v>
      </c>
      <c r="CA10" s="241">
        <f t="shared" si="2"/>
        <v>766</v>
      </c>
      <c r="CB10" s="241">
        <f t="shared" si="2"/>
        <v>573</v>
      </c>
      <c r="CC10" s="241">
        <f t="shared" si="2"/>
        <v>409</v>
      </c>
      <c r="CD10" s="241">
        <f t="shared" si="2"/>
        <v>329</v>
      </c>
      <c r="CE10" s="349"/>
      <c r="CF10" s="64">
        <f>IF(ISERROR(GETPIVOTDATA("VALUE",'CRS WK pvt'!$I$2,"DT_FILE",CF$8,"CD_CO",CF$6,"TRIM_CAT",TRIM(B10),"TRIM_LINE",A9))=TRUE,0,GETPIVOTDATA("VALUE",'CRS WK pvt'!$I$2,"DT_FILE",CF$8,"CD_CO",CF$6,"TRIM_CAT",TRIM(B10),"TRIM_LINE",A9))</f>
        <v>185062</v>
      </c>
    </row>
    <row r="11" spans="1:84" s="59" customFormat="1" x14ac:dyDescent="0.3">
      <c r="A11" s="147"/>
      <c r="B11" s="60" t="s">
        <v>38</v>
      </c>
      <c r="C11" s="61">
        <v>11201</v>
      </c>
      <c r="D11" s="62">
        <v>11217</v>
      </c>
      <c r="E11" s="62">
        <v>11206</v>
      </c>
      <c r="F11" s="62">
        <v>11190</v>
      </c>
      <c r="G11" s="62">
        <v>11185</v>
      </c>
      <c r="H11" s="62">
        <v>11161</v>
      </c>
      <c r="I11" s="62">
        <v>11162</v>
      </c>
      <c r="J11" s="62">
        <v>11174</v>
      </c>
      <c r="K11" s="62">
        <v>11212</v>
      </c>
      <c r="L11" s="63">
        <v>11211</v>
      </c>
      <c r="M11" s="62">
        <v>11215</v>
      </c>
      <c r="N11" s="62">
        <v>11211</v>
      </c>
      <c r="O11" s="62">
        <v>11184</v>
      </c>
      <c r="P11" s="62">
        <v>11176</v>
      </c>
      <c r="Q11" s="62">
        <v>11167</v>
      </c>
      <c r="R11" s="62">
        <v>11100</v>
      </c>
      <c r="S11" s="62">
        <v>11745</v>
      </c>
      <c r="T11" s="62">
        <v>11678</v>
      </c>
      <c r="U11" s="198">
        <v>11846</v>
      </c>
      <c r="V11" s="198">
        <v>11934</v>
      </c>
      <c r="W11" s="198">
        <v>12661</v>
      </c>
      <c r="X11" s="63">
        <v>12803</v>
      </c>
      <c r="Y11" s="198">
        <v>12962</v>
      </c>
      <c r="Z11" s="198">
        <v>13171</v>
      </c>
      <c r="AA11" s="198">
        <v>13293</v>
      </c>
      <c r="AB11" s="198">
        <v>13358</v>
      </c>
      <c r="AC11" s="198">
        <v>13453</v>
      </c>
      <c r="AD11" s="198">
        <v>13519</v>
      </c>
      <c r="AE11" s="198">
        <v>13520</v>
      </c>
      <c r="AF11" s="198">
        <v>13605</v>
      </c>
      <c r="AG11" s="198">
        <v>13621</v>
      </c>
      <c r="AH11" s="198">
        <v>13660</v>
      </c>
      <c r="AI11" s="198">
        <v>13924</v>
      </c>
      <c r="AJ11" s="63">
        <v>14059</v>
      </c>
      <c r="AK11" s="211">
        <v>14204</v>
      </c>
      <c r="AL11" s="211">
        <v>14337</v>
      </c>
      <c r="AM11" s="211">
        <v>14397</v>
      </c>
      <c r="AN11" s="211">
        <v>14395</v>
      </c>
      <c r="AO11" s="211">
        <v>14460</v>
      </c>
      <c r="AP11" s="211">
        <v>14471</v>
      </c>
      <c r="AQ11" s="64">
        <v>14496</v>
      </c>
      <c r="AR11" s="211">
        <v>14684</v>
      </c>
      <c r="AS11" s="211">
        <v>14635</v>
      </c>
      <c r="AT11" s="211">
        <v>14770</v>
      </c>
      <c r="AU11" s="211">
        <v>15135</v>
      </c>
      <c r="AV11" s="107">
        <v>15393</v>
      </c>
      <c r="AW11" s="64">
        <f t="shared" si="0"/>
        <v>-17</v>
      </c>
      <c r="AX11" s="65">
        <f t="shared" si="0"/>
        <v>-41</v>
      </c>
      <c r="AY11" s="65">
        <f t="shared" si="0"/>
        <v>-39</v>
      </c>
      <c r="AZ11" s="65">
        <f t="shared" si="0"/>
        <v>-90</v>
      </c>
      <c r="BA11" s="65">
        <f t="shared" si="0"/>
        <v>560</v>
      </c>
      <c r="BB11" s="65">
        <f t="shared" si="0"/>
        <v>517</v>
      </c>
      <c r="BC11" s="65">
        <f t="shared" si="0"/>
        <v>684</v>
      </c>
      <c r="BD11" s="65">
        <f t="shared" si="0"/>
        <v>760</v>
      </c>
      <c r="BE11" s="65">
        <f t="shared" si="0"/>
        <v>1449</v>
      </c>
      <c r="BF11" s="65">
        <f t="shared" si="0"/>
        <v>1592</v>
      </c>
      <c r="BG11" s="65">
        <f t="shared" si="1"/>
        <v>1747</v>
      </c>
      <c r="BH11" s="65">
        <f t="shared" si="1"/>
        <v>1960</v>
      </c>
      <c r="BI11" s="65">
        <f t="shared" si="1"/>
        <v>2109</v>
      </c>
      <c r="BJ11" s="65">
        <f t="shared" si="1"/>
        <v>2182</v>
      </c>
      <c r="BK11" s="65">
        <f t="shared" si="1"/>
        <v>2286</v>
      </c>
      <c r="BL11" s="241">
        <f t="shared" si="1"/>
        <v>2419</v>
      </c>
      <c r="BM11" s="241">
        <f t="shared" si="1"/>
        <v>1775</v>
      </c>
      <c r="BN11" s="241">
        <f t="shared" si="1"/>
        <v>1927</v>
      </c>
      <c r="BO11" s="241">
        <f t="shared" si="1"/>
        <v>1775</v>
      </c>
      <c r="BP11" s="241">
        <f t="shared" si="1"/>
        <v>1726</v>
      </c>
      <c r="BQ11" s="241">
        <f t="shared" si="2"/>
        <v>1263</v>
      </c>
      <c r="BR11" s="241">
        <f t="shared" si="2"/>
        <v>1256</v>
      </c>
      <c r="BS11" s="241">
        <f t="shared" si="2"/>
        <v>1242</v>
      </c>
      <c r="BT11" s="241">
        <f t="shared" si="2"/>
        <v>1166</v>
      </c>
      <c r="BU11" s="241">
        <f t="shared" si="2"/>
        <v>1104</v>
      </c>
      <c r="BV11" s="241">
        <f t="shared" si="2"/>
        <v>1037</v>
      </c>
      <c r="BW11" s="241">
        <f t="shared" si="2"/>
        <v>1007</v>
      </c>
      <c r="BX11" s="241">
        <f t="shared" si="2"/>
        <v>952</v>
      </c>
      <c r="BY11" s="241">
        <f t="shared" si="2"/>
        <v>976</v>
      </c>
      <c r="BZ11" s="241">
        <f t="shared" si="2"/>
        <v>1079</v>
      </c>
      <c r="CA11" s="241">
        <f t="shared" si="2"/>
        <v>1014</v>
      </c>
      <c r="CB11" s="241">
        <f t="shared" si="2"/>
        <v>1110</v>
      </c>
      <c r="CC11" s="241">
        <f t="shared" si="2"/>
        <v>1211</v>
      </c>
      <c r="CD11" s="241">
        <f t="shared" si="2"/>
        <v>1334</v>
      </c>
      <c r="CE11" s="349"/>
      <c r="CF11" s="64">
        <f>IF(ISERROR(GETPIVOTDATA("VALUE",'CRS WK pvt'!$I$2,"DT_FILE",CF$8,"CD_CO",CF$6,"TRIM_CAT",TRIM(B11),"TRIM_LINE",A9))=TRUE,0,GETPIVOTDATA("VALUE",'CRS WK pvt'!$I$2,"DT_FILE",CF$8,"CD_CO",CF$6,"TRIM_CAT",TRIM(B11),"TRIM_LINE",A9))</f>
        <v>15393</v>
      </c>
    </row>
    <row r="12" spans="1:84" s="59" customFormat="1" x14ac:dyDescent="0.3">
      <c r="A12" s="147"/>
      <c r="B12" s="60" t="s">
        <v>39</v>
      </c>
      <c r="C12" s="61">
        <v>18379</v>
      </c>
      <c r="D12" s="62">
        <v>18336</v>
      </c>
      <c r="E12" s="62">
        <v>18263</v>
      </c>
      <c r="F12" s="62">
        <v>18187</v>
      </c>
      <c r="G12" s="62">
        <v>18118</v>
      </c>
      <c r="H12" s="62">
        <v>18033</v>
      </c>
      <c r="I12" s="62">
        <v>18050</v>
      </c>
      <c r="J12" s="62">
        <v>18150</v>
      </c>
      <c r="K12" s="62">
        <v>18338</v>
      </c>
      <c r="L12" s="63">
        <v>18396</v>
      </c>
      <c r="M12" s="62">
        <v>18450</v>
      </c>
      <c r="N12" s="62">
        <v>18451</v>
      </c>
      <c r="O12" s="62">
        <v>18428</v>
      </c>
      <c r="P12" s="62">
        <v>18370</v>
      </c>
      <c r="Q12" s="62">
        <v>18353</v>
      </c>
      <c r="R12" s="62">
        <v>18347</v>
      </c>
      <c r="S12" s="62">
        <v>18307</v>
      </c>
      <c r="T12" s="62">
        <v>18395</v>
      </c>
      <c r="U12" s="198">
        <v>18400</v>
      </c>
      <c r="V12" s="198">
        <v>18451</v>
      </c>
      <c r="W12" s="198">
        <v>18521</v>
      </c>
      <c r="X12" s="63">
        <v>18593</v>
      </c>
      <c r="Y12" s="198">
        <v>18637</v>
      </c>
      <c r="Z12" s="198">
        <v>18673</v>
      </c>
      <c r="AA12" s="198">
        <v>18651</v>
      </c>
      <c r="AB12" s="198">
        <v>18603</v>
      </c>
      <c r="AC12" s="198">
        <v>18571</v>
      </c>
      <c r="AD12" s="198">
        <v>18523</v>
      </c>
      <c r="AE12" s="198">
        <v>18488</v>
      </c>
      <c r="AF12" s="198">
        <v>18475</v>
      </c>
      <c r="AG12" s="198">
        <v>18438</v>
      </c>
      <c r="AH12" s="198">
        <v>18453</v>
      </c>
      <c r="AI12" s="198">
        <v>18542</v>
      </c>
      <c r="AJ12" s="63">
        <v>18655</v>
      </c>
      <c r="AK12" s="211">
        <v>18727</v>
      </c>
      <c r="AL12" s="211">
        <v>18730</v>
      </c>
      <c r="AM12" s="211">
        <v>18728</v>
      </c>
      <c r="AN12" s="211">
        <v>18672</v>
      </c>
      <c r="AO12" s="211">
        <v>18645</v>
      </c>
      <c r="AP12" s="211">
        <v>18610</v>
      </c>
      <c r="AQ12" s="64">
        <v>18573</v>
      </c>
      <c r="AR12" s="211">
        <v>18533</v>
      </c>
      <c r="AS12" s="211">
        <v>18519</v>
      </c>
      <c r="AT12" s="211">
        <v>18535</v>
      </c>
      <c r="AU12" s="211">
        <v>18604</v>
      </c>
      <c r="AV12" s="107">
        <v>18684</v>
      </c>
      <c r="AW12" s="64">
        <f t="shared" si="0"/>
        <v>49</v>
      </c>
      <c r="AX12" s="65">
        <f t="shared" si="0"/>
        <v>34</v>
      </c>
      <c r="AY12" s="65">
        <f t="shared" si="0"/>
        <v>90</v>
      </c>
      <c r="AZ12" s="65">
        <f t="shared" si="0"/>
        <v>160</v>
      </c>
      <c r="BA12" s="65">
        <f t="shared" si="0"/>
        <v>189</v>
      </c>
      <c r="BB12" s="65">
        <f t="shared" si="0"/>
        <v>362</v>
      </c>
      <c r="BC12" s="65">
        <f t="shared" si="0"/>
        <v>350</v>
      </c>
      <c r="BD12" s="65">
        <f t="shared" si="0"/>
        <v>301</v>
      </c>
      <c r="BE12" s="65">
        <f t="shared" si="0"/>
        <v>183</v>
      </c>
      <c r="BF12" s="65">
        <f t="shared" si="0"/>
        <v>197</v>
      </c>
      <c r="BG12" s="65">
        <f t="shared" si="1"/>
        <v>187</v>
      </c>
      <c r="BH12" s="65">
        <f t="shared" si="1"/>
        <v>222</v>
      </c>
      <c r="BI12" s="65">
        <f t="shared" si="1"/>
        <v>223</v>
      </c>
      <c r="BJ12" s="65">
        <f t="shared" si="1"/>
        <v>233</v>
      </c>
      <c r="BK12" s="65">
        <f t="shared" si="1"/>
        <v>218</v>
      </c>
      <c r="BL12" s="241">
        <f t="shared" si="1"/>
        <v>176</v>
      </c>
      <c r="BM12" s="241">
        <f t="shared" si="1"/>
        <v>181</v>
      </c>
      <c r="BN12" s="241">
        <f t="shared" si="1"/>
        <v>80</v>
      </c>
      <c r="BO12" s="241">
        <f t="shared" si="1"/>
        <v>38</v>
      </c>
      <c r="BP12" s="241">
        <f t="shared" si="1"/>
        <v>2</v>
      </c>
      <c r="BQ12" s="241">
        <f t="shared" si="2"/>
        <v>21</v>
      </c>
      <c r="BR12" s="241">
        <f t="shared" si="2"/>
        <v>62</v>
      </c>
      <c r="BS12" s="241">
        <f t="shared" si="2"/>
        <v>90</v>
      </c>
      <c r="BT12" s="241">
        <f t="shared" si="2"/>
        <v>57</v>
      </c>
      <c r="BU12" s="241">
        <f t="shared" si="2"/>
        <v>77</v>
      </c>
      <c r="BV12" s="241">
        <f t="shared" si="2"/>
        <v>69</v>
      </c>
      <c r="BW12" s="241">
        <f t="shared" si="2"/>
        <v>74</v>
      </c>
      <c r="BX12" s="241">
        <f t="shared" si="2"/>
        <v>87</v>
      </c>
      <c r="BY12" s="241">
        <f t="shared" si="2"/>
        <v>85</v>
      </c>
      <c r="BZ12" s="241">
        <f t="shared" si="2"/>
        <v>58</v>
      </c>
      <c r="CA12" s="241">
        <f t="shared" si="2"/>
        <v>81</v>
      </c>
      <c r="CB12" s="241">
        <f t="shared" si="2"/>
        <v>82</v>
      </c>
      <c r="CC12" s="241">
        <f t="shared" si="2"/>
        <v>62</v>
      </c>
      <c r="CD12" s="241">
        <f t="shared" si="2"/>
        <v>29</v>
      </c>
      <c r="CE12" s="349"/>
      <c r="CF12" s="64">
        <f>IF(ISERROR(GETPIVOTDATA("VALUE",'CRS WK pvt'!$I$2,"DT_FILE",CF$8,"CD_CO",CF$6,"TRIM_CAT",TRIM(B12),"TRIM_LINE",A9))=TRUE,0,GETPIVOTDATA("VALUE",'CRS WK pvt'!$I$2,"DT_FILE",CF$8,"CD_CO",CF$6,"TRIM_CAT",TRIM(B12),"TRIM_LINE",A9))</f>
        <v>18684</v>
      </c>
    </row>
    <row r="13" spans="1:84" s="59" customFormat="1" x14ac:dyDescent="0.3">
      <c r="A13" s="147"/>
      <c r="B13" s="60" t="s">
        <v>40</v>
      </c>
      <c r="C13" s="61">
        <v>671</v>
      </c>
      <c r="D13" s="62">
        <v>670</v>
      </c>
      <c r="E13" s="62">
        <v>669</v>
      </c>
      <c r="F13" s="62">
        <v>666</v>
      </c>
      <c r="G13" s="62">
        <v>666</v>
      </c>
      <c r="H13" s="62">
        <v>670</v>
      </c>
      <c r="I13" s="62">
        <v>670</v>
      </c>
      <c r="J13" s="62">
        <v>673</v>
      </c>
      <c r="K13" s="62">
        <v>677</v>
      </c>
      <c r="L13" s="63">
        <v>677</v>
      </c>
      <c r="M13" s="62">
        <v>678</v>
      </c>
      <c r="N13" s="62">
        <v>680</v>
      </c>
      <c r="O13" s="62">
        <v>679</v>
      </c>
      <c r="P13" s="62">
        <v>680</v>
      </c>
      <c r="Q13" s="62">
        <v>680</v>
      </c>
      <c r="R13" s="62">
        <v>678</v>
      </c>
      <c r="S13" s="62">
        <v>677</v>
      </c>
      <c r="T13" s="62">
        <v>602</v>
      </c>
      <c r="U13" s="198">
        <v>590</v>
      </c>
      <c r="V13" s="198">
        <v>591</v>
      </c>
      <c r="W13" s="198">
        <v>592</v>
      </c>
      <c r="X13" s="63">
        <v>594</v>
      </c>
      <c r="Y13" s="198">
        <v>594</v>
      </c>
      <c r="Z13" s="198">
        <v>598</v>
      </c>
      <c r="AA13" s="198">
        <v>598</v>
      </c>
      <c r="AB13" s="198">
        <v>598</v>
      </c>
      <c r="AC13" s="198">
        <v>598</v>
      </c>
      <c r="AD13" s="198">
        <v>600</v>
      </c>
      <c r="AE13" s="198">
        <v>600</v>
      </c>
      <c r="AF13" s="198">
        <v>582</v>
      </c>
      <c r="AG13" s="198">
        <v>578</v>
      </c>
      <c r="AH13" s="198">
        <v>581</v>
      </c>
      <c r="AI13" s="198">
        <v>583</v>
      </c>
      <c r="AJ13" s="63">
        <v>583</v>
      </c>
      <c r="AK13" s="211">
        <v>584</v>
      </c>
      <c r="AL13" s="211">
        <v>583</v>
      </c>
      <c r="AM13" s="211">
        <v>583</v>
      </c>
      <c r="AN13" s="211">
        <v>583</v>
      </c>
      <c r="AO13" s="211">
        <v>585</v>
      </c>
      <c r="AP13" s="211">
        <v>586</v>
      </c>
      <c r="AQ13" s="64">
        <v>585</v>
      </c>
      <c r="AR13" s="211">
        <v>593</v>
      </c>
      <c r="AS13" s="211">
        <v>592</v>
      </c>
      <c r="AT13" s="211">
        <v>595</v>
      </c>
      <c r="AU13" s="211">
        <v>596</v>
      </c>
      <c r="AV13" s="107">
        <v>598</v>
      </c>
      <c r="AW13" s="64">
        <f t="shared" si="0"/>
        <v>8</v>
      </c>
      <c r="AX13" s="65">
        <f t="shared" si="0"/>
        <v>10</v>
      </c>
      <c r="AY13" s="65">
        <f t="shared" si="0"/>
        <v>11</v>
      </c>
      <c r="AZ13" s="65">
        <f t="shared" si="0"/>
        <v>12</v>
      </c>
      <c r="BA13" s="65">
        <f t="shared" si="0"/>
        <v>11</v>
      </c>
      <c r="BB13" s="65">
        <f t="shared" si="0"/>
        <v>-68</v>
      </c>
      <c r="BC13" s="65">
        <f t="shared" si="0"/>
        <v>-80</v>
      </c>
      <c r="BD13" s="65">
        <f t="shared" si="0"/>
        <v>-82</v>
      </c>
      <c r="BE13" s="65">
        <f t="shared" si="0"/>
        <v>-85</v>
      </c>
      <c r="BF13" s="65">
        <f t="shared" si="0"/>
        <v>-83</v>
      </c>
      <c r="BG13" s="65">
        <f t="shared" si="1"/>
        <v>-84</v>
      </c>
      <c r="BH13" s="65">
        <f t="shared" si="1"/>
        <v>-82</v>
      </c>
      <c r="BI13" s="65">
        <f t="shared" si="1"/>
        <v>-81</v>
      </c>
      <c r="BJ13" s="65">
        <f t="shared" si="1"/>
        <v>-82</v>
      </c>
      <c r="BK13" s="65">
        <f t="shared" si="1"/>
        <v>-82</v>
      </c>
      <c r="BL13" s="241">
        <f t="shared" si="1"/>
        <v>-78</v>
      </c>
      <c r="BM13" s="241">
        <f t="shared" si="1"/>
        <v>-77</v>
      </c>
      <c r="BN13" s="241">
        <f t="shared" si="1"/>
        <v>-20</v>
      </c>
      <c r="BO13" s="241">
        <f t="shared" si="1"/>
        <v>-12</v>
      </c>
      <c r="BP13" s="241">
        <f t="shared" si="1"/>
        <v>-10</v>
      </c>
      <c r="BQ13" s="241">
        <f t="shared" si="2"/>
        <v>-9</v>
      </c>
      <c r="BR13" s="241">
        <f t="shared" si="2"/>
        <v>-11</v>
      </c>
      <c r="BS13" s="241">
        <f t="shared" si="2"/>
        <v>-10</v>
      </c>
      <c r="BT13" s="241">
        <f t="shared" si="2"/>
        <v>-15</v>
      </c>
      <c r="BU13" s="241">
        <f t="shared" si="2"/>
        <v>-15</v>
      </c>
      <c r="BV13" s="241">
        <f t="shared" si="2"/>
        <v>-15</v>
      </c>
      <c r="BW13" s="241">
        <f t="shared" si="2"/>
        <v>-13</v>
      </c>
      <c r="BX13" s="241">
        <f t="shared" si="2"/>
        <v>-14</v>
      </c>
      <c r="BY13" s="241">
        <f t="shared" si="2"/>
        <v>-15</v>
      </c>
      <c r="BZ13" s="241">
        <f t="shared" si="2"/>
        <v>11</v>
      </c>
      <c r="CA13" s="241">
        <f t="shared" si="2"/>
        <v>14</v>
      </c>
      <c r="CB13" s="241">
        <f t="shared" si="2"/>
        <v>14</v>
      </c>
      <c r="CC13" s="241">
        <f t="shared" si="2"/>
        <v>13</v>
      </c>
      <c r="CD13" s="241">
        <f t="shared" si="2"/>
        <v>15</v>
      </c>
      <c r="CE13" s="349"/>
      <c r="CF13" s="64">
        <f>IF(ISERROR(GETPIVOTDATA("VALUE",'CRS WK pvt'!$I$2,"DT_FILE",CF$8,"CD_CO",CF$6,"TRIM_CAT",TRIM(B13),"TRIM_LINE",A9))=TRUE,0,GETPIVOTDATA("VALUE",'CRS WK pvt'!$I$2,"DT_FILE",CF$8,"CD_CO",CF$6,"TRIM_CAT",TRIM(B13),"TRIM_LINE",A9))</f>
        <v>598</v>
      </c>
    </row>
    <row r="14" spans="1:84" s="59" customFormat="1" x14ac:dyDescent="0.3">
      <c r="A14" s="147"/>
      <c r="B14" s="60" t="s">
        <v>41</v>
      </c>
      <c r="C14" s="61">
        <v>146</v>
      </c>
      <c r="D14" s="62">
        <v>146</v>
      </c>
      <c r="E14" s="62">
        <v>147</v>
      </c>
      <c r="F14" s="62">
        <v>147</v>
      </c>
      <c r="G14" s="62">
        <v>147</v>
      </c>
      <c r="H14" s="62">
        <v>146</v>
      </c>
      <c r="I14" s="62">
        <v>147</v>
      </c>
      <c r="J14" s="62">
        <v>147</v>
      </c>
      <c r="K14" s="62">
        <v>146</v>
      </c>
      <c r="L14" s="63">
        <v>146</v>
      </c>
      <c r="M14" s="62">
        <v>146</v>
      </c>
      <c r="N14" s="62">
        <v>146</v>
      </c>
      <c r="O14" s="62">
        <v>146</v>
      </c>
      <c r="P14" s="62">
        <v>145</v>
      </c>
      <c r="Q14" s="62">
        <v>150</v>
      </c>
      <c r="R14" s="62">
        <v>153</v>
      </c>
      <c r="S14" s="62">
        <v>153</v>
      </c>
      <c r="T14" s="62">
        <v>122</v>
      </c>
      <c r="U14" s="198">
        <v>122</v>
      </c>
      <c r="V14" s="198">
        <v>122</v>
      </c>
      <c r="W14" s="198">
        <v>124</v>
      </c>
      <c r="X14" s="63">
        <v>124</v>
      </c>
      <c r="Y14" s="198">
        <v>124</v>
      </c>
      <c r="Z14" s="198">
        <v>124</v>
      </c>
      <c r="AA14" s="198">
        <v>124</v>
      </c>
      <c r="AB14" s="198">
        <v>124</v>
      </c>
      <c r="AC14" s="198">
        <v>125</v>
      </c>
      <c r="AD14" s="198">
        <v>125</v>
      </c>
      <c r="AE14" s="198">
        <v>125</v>
      </c>
      <c r="AF14" s="198">
        <v>121</v>
      </c>
      <c r="AG14" s="198">
        <v>123</v>
      </c>
      <c r="AH14" s="198">
        <v>124</v>
      </c>
      <c r="AI14" s="198">
        <v>125</v>
      </c>
      <c r="AJ14" s="63">
        <v>125</v>
      </c>
      <c r="AK14" s="211">
        <v>124</v>
      </c>
      <c r="AL14" s="211">
        <v>124</v>
      </c>
      <c r="AM14" s="211">
        <v>123</v>
      </c>
      <c r="AN14" s="211">
        <v>124</v>
      </c>
      <c r="AO14" s="211">
        <v>124</v>
      </c>
      <c r="AP14" s="211">
        <v>126</v>
      </c>
      <c r="AQ14" s="64">
        <v>127</v>
      </c>
      <c r="AR14" s="211">
        <v>126</v>
      </c>
      <c r="AS14" s="211">
        <v>126</v>
      </c>
      <c r="AT14" s="211">
        <v>126</v>
      </c>
      <c r="AU14" s="211">
        <v>127</v>
      </c>
      <c r="AV14" s="107">
        <v>126</v>
      </c>
      <c r="AW14" s="64">
        <f t="shared" si="0"/>
        <v>0</v>
      </c>
      <c r="AX14" s="65">
        <f t="shared" si="0"/>
        <v>-1</v>
      </c>
      <c r="AY14" s="65">
        <f t="shared" si="0"/>
        <v>3</v>
      </c>
      <c r="AZ14" s="65">
        <f t="shared" si="0"/>
        <v>6</v>
      </c>
      <c r="BA14" s="65">
        <f t="shared" si="0"/>
        <v>6</v>
      </c>
      <c r="BB14" s="65">
        <f t="shared" si="0"/>
        <v>-24</v>
      </c>
      <c r="BC14" s="65">
        <f t="shared" si="0"/>
        <v>-25</v>
      </c>
      <c r="BD14" s="65">
        <f t="shared" si="0"/>
        <v>-25</v>
      </c>
      <c r="BE14" s="65">
        <f t="shared" si="0"/>
        <v>-22</v>
      </c>
      <c r="BF14" s="65">
        <f t="shared" si="0"/>
        <v>-22</v>
      </c>
      <c r="BG14" s="65">
        <f t="shared" si="1"/>
        <v>-22</v>
      </c>
      <c r="BH14" s="65">
        <f t="shared" si="1"/>
        <v>-22</v>
      </c>
      <c r="BI14" s="65">
        <f t="shared" si="1"/>
        <v>-22</v>
      </c>
      <c r="BJ14" s="65">
        <f t="shared" si="1"/>
        <v>-21</v>
      </c>
      <c r="BK14" s="65">
        <f t="shared" si="1"/>
        <v>-25</v>
      </c>
      <c r="BL14" s="241">
        <f t="shared" si="1"/>
        <v>-28</v>
      </c>
      <c r="BM14" s="241">
        <f t="shared" si="1"/>
        <v>-28</v>
      </c>
      <c r="BN14" s="241">
        <f t="shared" si="1"/>
        <v>-1</v>
      </c>
      <c r="BO14" s="241">
        <f t="shared" si="1"/>
        <v>1</v>
      </c>
      <c r="BP14" s="241">
        <f t="shared" si="1"/>
        <v>2</v>
      </c>
      <c r="BQ14" s="241">
        <f t="shared" si="2"/>
        <v>1</v>
      </c>
      <c r="BR14" s="241">
        <f t="shared" si="2"/>
        <v>1</v>
      </c>
      <c r="BS14" s="241">
        <f t="shared" si="2"/>
        <v>0</v>
      </c>
      <c r="BT14" s="241">
        <f t="shared" si="2"/>
        <v>0</v>
      </c>
      <c r="BU14" s="241">
        <f t="shared" si="2"/>
        <v>-1</v>
      </c>
      <c r="BV14" s="241">
        <f t="shared" si="2"/>
        <v>0</v>
      </c>
      <c r="BW14" s="241">
        <f t="shared" si="2"/>
        <v>-1</v>
      </c>
      <c r="BX14" s="241">
        <f t="shared" si="2"/>
        <v>1</v>
      </c>
      <c r="BY14" s="241">
        <f t="shared" si="2"/>
        <v>2</v>
      </c>
      <c r="BZ14" s="241">
        <f t="shared" si="2"/>
        <v>5</v>
      </c>
      <c r="CA14" s="241">
        <f t="shared" si="2"/>
        <v>3</v>
      </c>
      <c r="CB14" s="241">
        <f t="shared" si="2"/>
        <v>2</v>
      </c>
      <c r="CC14" s="241">
        <f t="shared" si="2"/>
        <v>2</v>
      </c>
      <c r="CD14" s="241">
        <f t="shared" si="2"/>
        <v>1</v>
      </c>
      <c r="CE14" s="349"/>
      <c r="CF14" s="64">
        <f>IF(ISERROR(GETPIVOTDATA("VALUE",'CRS WK pvt'!$I$2,"DT_FILE",CF$8,"CD_CO",CF$6,"TRIM_CAT",TRIM(B14),"TRIM_LINE",A9))=TRUE,0,GETPIVOTDATA("VALUE",'CRS WK pvt'!$I$2,"DT_FILE",CF$8,"CD_CO",CF$6,"TRIM_CAT",TRIM(B14),"TRIM_LINE",A9))</f>
        <v>126</v>
      </c>
    </row>
    <row r="15" spans="1:84" s="73" customFormat="1" ht="15" thickBot="1" x14ac:dyDescent="0.35">
      <c r="A15" s="148"/>
      <c r="B15" s="67" t="s">
        <v>42</v>
      </c>
      <c r="C15" s="68">
        <f t="shared" ref="C15:V15" si="3">SUM(C10:C14)</f>
        <v>210989</v>
      </c>
      <c r="D15" s="69">
        <f t="shared" si="3"/>
        <v>211184</v>
      </c>
      <c r="E15" s="69">
        <f t="shared" si="3"/>
        <v>211216</v>
      </c>
      <c r="F15" s="69">
        <f t="shared" si="3"/>
        <v>211320</v>
      </c>
      <c r="G15" s="69">
        <f t="shared" si="3"/>
        <v>211471</v>
      </c>
      <c r="H15" s="69">
        <f t="shared" si="3"/>
        <v>211386</v>
      </c>
      <c r="I15" s="69">
        <f t="shared" si="3"/>
        <v>211797</v>
      </c>
      <c r="J15" s="69">
        <f t="shared" si="3"/>
        <v>212399</v>
      </c>
      <c r="K15" s="69">
        <f t="shared" si="3"/>
        <v>213303</v>
      </c>
      <c r="L15" s="70">
        <f t="shared" si="3"/>
        <v>213638</v>
      </c>
      <c r="M15" s="69">
        <f t="shared" si="3"/>
        <v>213960</v>
      </c>
      <c r="N15" s="69">
        <f t="shared" si="3"/>
        <v>214028</v>
      </c>
      <c r="O15" s="69">
        <f t="shared" si="3"/>
        <v>213989</v>
      </c>
      <c r="P15" s="69">
        <f t="shared" si="3"/>
        <v>213928</v>
      </c>
      <c r="Q15" s="69">
        <f t="shared" si="3"/>
        <v>214085</v>
      </c>
      <c r="R15" s="69">
        <f t="shared" si="3"/>
        <v>214204</v>
      </c>
      <c r="S15" s="69">
        <f t="shared" si="3"/>
        <v>214324</v>
      </c>
      <c r="T15" s="69">
        <f t="shared" si="3"/>
        <v>214445</v>
      </c>
      <c r="U15" s="69">
        <f t="shared" si="3"/>
        <v>214588</v>
      </c>
      <c r="V15" s="69">
        <f t="shared" si="3"/>
        <v>215003</v>
      </c>
      <c r="W15" s="69">
        <f>SUM(W10+W11+W12+W13+W14)</f>
        <v>215484</v>
      </c>
      <c r="X15" s="70">
        <f>SUM(X10+X11+X12+X13+X14)</f>
        <v>215911</v>
      </c>
      <c r="Y15" s="199">
        <v>216218</v>
      </c>
      <c r="Z15" s="199">
        <v>216478</v>
      </c>
      <c r="AA15" s="199">
        <v>216555</v>
      </c>
      <c r="AB15" s="199">
        <v>216630</v>
      </c>
      <c r="AC15" s="199">
        <v>216600</v>
      </c>
      <c r="AD15" s="199">
        <v>216703</v>
      </c>
      <c r="AE15" s="199">
        <v>216604</v>
      </c>
      <c r="AF15" s="199">
        <v>216542</v>
      </c>
      <c r="AG15" s="199">
        <v>216641</v>
      </c>
      <c r="AH15" s="199">
        <v>217057</v>
      </c>
      <c r="AI15" s="199">
        <v>217673</v>
      </c>
      <c r="AJ15" s="70">
        <v>218155</v>
      </c>
      <c r="AK15" s="292">
        <v>218556</v>
      </c>
      <c r="AL15" s="292">
        <v>218578</v>
      </c>
      <c r="AM15" s="292">
        <v>218653</v>
      </c>
      <c r="AN15" s="292">
        <v>218627</v>
      </c>
      <c r="AO15" s="292">
        <v>218541</v>
      </c>
      <c r="AP15" s="292">
        <v>218499</v>
      </c>
      <c r="AQ15" s="71">
        <v>218438</v>
      </c>
      <c r="AR15" s="292">
        <v>218507</v>
      </c>
      <c r="AS15" s="292">
        <v>218519</v>
      </c>
      <c r="AT15" s="292">
        <v>218838</v>
      </c>
      <c r="AU15" s="292">
        <v>219370</v>
      </c>
      <c r="AV15" s="309">
        <v>219863</v>
      </c>
      <c r="AW15" s="71">
        <f t="shared" ref="AW15:BA15" si="4">SUM(AW10:AW14)</f>
        <v>3000</v>
      </c>
      <c r="AX15" s="72">
        <f t="shared" si="4"/>
        <v>2744</v>
      </c>
      <c r="AY15" s="72">
        <f t="shared" si="4"/>
        <v>2869</v>
      </c>
      <c r="AZ15" s="72">
        <f t="shared" si="4"/>
        <v>2884</v>
      </c>
      <c r="BA15" s="72">
        <f t="shared" si="4"/>
        <v>2853</v>
      </c>
      <c r="BB15" s="72">
        <f t="shared" ref="BB15:BJ15" si="5">SUM(BB10:BB14)</f>
        <v>3059</v>
      </c>
      <c r="BC15" s="72">
        <f t="shared" si="5"/>
        <v>2791</v>
      </c>
      <c r="BD15" s="72">
        <f t="shared" si="5"/>
        <v>2604</v>
      </c>
      <c r="BE15" s="72">
        <f t="shared" si="5"/>
        <v>2181</v>
      </c>
      <c r="BF15" s="72">
        <f t="shared" si="5"/>
        <v>2273</v>
      </c>
      <c r="BG15" s="72">
        <f t="shared" si="5"/>
        <v>2258</v>
      </c>
      <c r="BH15" s="72">
        <f t="shared" si="5"/>
        <v>2450</v>
      </c>
      <c r="BI15" s="72">
        <f t="shared" si="5"/>
        <v>2566</v>
      </c>
      <c r="BJ15" s="72">
        <f t="shared" si="5"/>
        <v>2702</v>
      </c>
      <c r="BK15" s="72">
        <f t="shared" ref="BK15:BL15" si="6">SUM(BK10:BK14)</f>
        <v>2515</v>
      </c>
      <c r="BL15" s="242">
        <f t="shared" si="6"/>
        <v>2499</v>
      </c>
      <c r="BM15" s="242">
        <f t="shared" ref="BM15:BN15" si="7">SUM(BM10:BM14)</f>
        <v>2280</v>
      </c>
      <c r="BN15" s="242">
        <f t="shared" si="7"/>
        <v>2097</v>
      </c>
      <c r="BO15" s="242">
        <f t="shared" ref="BO15" si="8">SUM(BO10:BO14)</f>
        <v>2053</v>
      </c>
      <c r="BP15" s="242">
        <f t="shared" ref="BP15:BQ15" si="9">SUM(BP10:BP14)</f>
        <v>2054</v>
      </c>
      <c r="BQ15" s="242">
        <f t="shared" si="9"/>
        <v>2189</v>
      </c>
      <c r="BR15" s="242">
        <f t="shared" ref="BR15:BS15" si="10">SUM(BR10:BR14)</f>
        <v>2244</v>
      </c>
      <c r="BS15" s="242">
        <f t="shared" si="10"/>
        <v>2338</v>
      </c>
      <c r="BT15" s="242">
        <f t="shared" ref="BT15" si="11">SUM(BT10:BT14)</f>
        <v>2100</v>
      </c>
      <c r="BU15" s="242">
        <f t="shared" ref="BU15" si="12">SUM(BU10:BU14)</f>
        <v>2098</v>
      </c>
      <c r="BV15" s="242">
        <f t="shared" ref="BV15" si="13">SUM(BV10:BV14)</f>
        <v>1997</v>
      </c>
      <c r="BW15" s="242">
        <f t="shared" ref="BW15" si="14">SUM(BW10:BW14)</f>
        <v>1941</v>
      </c>
      <c r="BX15" s="242">
        <f t="shared" ref="BX15" si="15">SUM(BX10:BX14)</f>
        <v>1796</v>
      </c>
      <c r="BY15" s="242">
        <f t="shared" ref="BY15" si="16">SUM(BY10:BY14)</f>
        <v>1834</v>
      </c>
      <c r="BZ15" s="242">
        <f t="shared" ref="BZ15" si="17">SUM(BZ10:BZ14)</f>
        <v>1965</v>
      </c>
      <c r="CA15" s="242">
        <f t="shared" ref="CA15" si="18">SUM(CA10:CA14)</f>
        <v>1878</v>
      </c>
      <c r="CB15" s="242">
        <f t="shared" ref="CB15:CD15" si="19">SUM(CB10:CB14)</f>
        <v>1781</v>
      </c>
      <c r="CC15" s="242">
        <f t="shared" ref="CC15:CD15" si="20">SUM(CC10:CC14)</f>
        <v>1697</v>
      </c>
      <c r="CD15" s="242">
        <f t="shared" si="20"/>
        <v>1708</v>
      </c>
      <c r="CE15" s="350"/>
      <c r="CF15" s="85">
        <f>SUM(CF10:CF14)</f>
        <v>219863</v>
      </c>
    </row>
    <row r="16" spans="1:84" s="59" customFormat="1" x14ac:dyDescent="0.3">
      <c r="A16" s="147">
        <f>+A9+1</f>
        <v>2</v>
      </c>
      <c r="B16" s="74" t="s">
        <v>16</v>
      </c>
      <c r="C16" s="75"/>
      <c r="D16" s="76"/>
      <c r="E16" s="76"/>
      <c r="F16" s="76"/>
      <c r="G16" s="76"/>
      <c r="H16" s="76"/>
      <c r="I16" s="76"/>
      <c r="J16" s="76"/>
      <c r="K16" s="76"/>
      <c r="L16" s="77"/>
      <c r="M16" s="76"/>
      <c r="N16" s="76"/>
      <c r="O16" s="76"/>
      <c r="P16" s="76"/>
      <c r="Q16" s="76"/>
      <c r="R16" s="76"/>
      <c r="S16" s="76"/>
      <c r="T16" s="76"/>
      <c r="U16" s="200"/>
      <c r="V16" s="200"/>
      <c r="W16" s="200"/>
      <c r="X16" s="77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77"/>
      <c r="AK16" s="293"/>
      <c r="AL16" s="293"/>
      <c r="AM16" s="293"/>
      <c r="AN16" s="293"/>
      <c r="AO16" s="293"/>
      <c r="AP16" s="293"/>
      <c r="AQ16" s="78"/>
      <c r="AR16" s="293"/>
      <c r="AS16" s="293"/>
      <c r="AT16" s="293"/>
      <c r="AU16" s="293"/>
      <c r="AV16" s="310"/>
      <c r="AW16" s="78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243"/>
      <c r="BM16" s="243"/>
      <c r="BN16" s="243"/>
      <c r="BO16" s="243"/>
      <c r="BP16" s="243"/>
      <c r="BQ16" s="243"/>
      <c r="BR16" s="243"/>
      <c r="BS16" s="243"/>
      <c r="BT16" s="243"/>
      <c r="BU16" s="243"/>
      <c r="BV16" s="243"/>
      <c r="BW16" s="243"/>
      <c r="BX16" s="243"/>
      <c r="BY16" s="243"/>
      <c r="BZ16" s="243"/>
      <c r="CA16" s="243"/>
      <c r="CB16" s="243"/>
      <c r="CC16" s="243"/>
      <c r="CD16" s="243"/>
      <c r="CE16" s="349"/>
      <c r="CF16" s="78"/>
    </row>
    <row r="17" spans="1:84" s="59" customFormat="1" x14ac:dyDescent="0.3">
      <c r="A17" s="147"/>
      <c r="B17" s="60" t="s">
        <v>37</v>
      </c>
      <c r="C17" s="80">
        <v>25021</v>
      </c>
      <c r="D17" s="81">
        <v>26677</v>
      </c>
      <c r="E17" s="81">
        <v>26583</v>
      </c>
      <c r="F17" s="81">
        <v>24956</v>
      </c>
      <c r="G17" s="81">
        <v>25682</v>
      </c>
      <c r="H17" s="81">
        <v>23877</v>
      </c>
      <c r="I17" s="81">
        <v>23553</v>
      </c>
      <c r="J17" s="81">
        <v>23172</v>
      </c>
      <c r="K17" s="81">
        <v>23002</v>
      </c>
      <c r="L17" s="82">
        <v>23693</v>
      </c>
      <c r="M17" s="81">
        <v>21757</v>
      </c>
      <c r="N17" s="81">
        <v>23756</v>
      </c>
      <c r="O17" s="81">
        <v>26000</v>
      </c>
      <c r="P17" s="81">
        <v>26467</v>
      </c>
      <c r="Q17" s="81">
        <v>25724</v>
      </c>
      <c r="R17" s="81">
        <v>25967</v>
      </c>
      <c r="S17" s="81">
        <v>24263</v>
      </c>
      <c r="T17" s="81">
        <v>24150</v>
      </c>
      <c r="U17" s="201">
        <v>24475</v>
      </c>
      <c r="V17" s="201">
        <v>24736</v>
      </c>
      <c r="W17" s="201">
        <v>23827</v>
      </c>
      <c r="X17" s="82">
        <v>24434</v>
      </c>
      <c r="Y17" s="201">
        <v>21905</v>
      </c>
      <c r="Z17" s="201">
        <v>23238</v>
      </c>
      <c r="AA17" s="201">
        <v>23855</v>
      </c>
      <c r="AB17" s="201">
        <v>23581</v>
      </c>
      <c r="AC17" s="201">
        <v>23639</v>
      </c>
      <c r="AD17" s="201">
        <v>23738</v>
      </c>
      <c r="AE17" s="201">
        <v>21773</v>
      </c>
      <c r="AF17" s="201">
        <v>21795</v>
      </c>
      <c r="AG17" s="201">
        <v>22709</v>
      </c>
      <c r="AH17" s="201">
        <v>23576</v>
      </c>
      <c r="AI17" s="201">
        <v>23366</v>
      </c>
      <c r="AJ17" s="82">
        <v>22005</v>
      </c>
      <c r="AK17" s="294">
        <v>22386</v>
      </c>
      <c r="AL17" s="294">
        <v>22880</v>
      </c>
      <c r="AM17" s="294">
        <v>23566</v>
      </c>
      <c r="AN17" s="294">
        <v>23044</v>
      </c>
      <c r="AO17" s="294">
        <v>23139</v>
      </c>
      <c r="AP17" s="294">
        <v>23343</v>
      </c>
      <c r="AQ17" s="64">
        <v>22123</v>
      </c>
      <c r="AR17" s="294">
        <v>21276</v>
      </c>
      <c r="AS17" s="294">
        <v>22802</v>
      </c>
      <c r="AT17" s="294">
        <v>21016</v>
      </c>
      <c r="AU17" s="294">
        <v>21550</v>
      </c>
      <c r="AV17" s="311">
        <v>22734</v>
      </c>
      <c r="AW17" s="83">
        <f t="shared" ref="AW17:BF21" si="21">O17-C17</f>
        <v>979</v>
      </c>
      <c r="AX17" s="84">
        <f t="shared" si="21"/>
        <v>-210</v>
      </c>
      <c r="AY17" s="84">
        <f t="shared" si="21"/>
        <v>-859</v>
      </c>
      <c r="AZ17" s="84">
        <f t="shared" si="21"/>
        <v>1011</v>
      </c>
      <c r="BA17" s="84">
        <f t="shared" si="21"/>
        <v>-1419</v>
      </c>
      <c r="BB17" s="84">
        <f t="shared" si="21"/>
        <v>273</v>
      </c>
      <c r="BC17" s="84">
        <f t="shared" si="21"/>
        <v>922</v>
      </c>
      <c r="BD17" s="84">
        <f t="shared" si="21"/>
        <v>1564</v>
      </c>
      <c r="BE17" s="84">
        <f t="shared" si="21"/>
        <v>825</v>
      </c>
      <c r="BF17" s="84">
        <f t="shared" si="21"/>
        <v>741</v>
      </c>
      <c r="BG17" s="84">
        <f t="shared" ref="BG17:BP21" si="22">Y17-M17</f>
        <v>148</v>
      </c>
      <c r="BH17" s="84">
        <f t="shared" si="22"/>
        <v>-518</v>
      </c>
      <c r="BI17" s="84">
        <f t="shared" si="22"/>
        <v>-2145</v>
      </c>
      <c r="BJ17" s="84">
        <f t="shared" si="22"/>
        <v>-2886</v>
      </c>
      <c r="BK17" s="84">
        <f t="shared" si="22"/>
        <v>-2085</v>
      </c>
      <c r="BL17" s="244">
        <f t="shared" si="22"/>
        <v>-2229</v>
      </c>
      <c r="BM17" s="244">
        <f t="shared" si="22"/>
        <v>-2490</v>
      </c>
      <c r="BN17" s="244">
        <f t="shared" si="22"/>
        <v>-2355</v>
      </c>
      <c r="BO17" s="244">
        <f t="shared" si="22"/>
        <v>-1766</v>
      </c>
      <c r="BP17" s="244">
        <f t="shared" si="22"/>
        <v>-1160</v>
      </c>
      <c r="BQ17" s="244">
        <f t="shared" ref="BQ17:CD21" si="23">AI17-W17</f>
        <v>-461</v>
      </c>
      <c r="BR17" s="244">
        <f t="shared" si="23"/>
        <v>-2429</v>
      </c>
      <c r="BS17" s="244">
        <f t="shared" si="23"/>
        <v>481</v>
      </c>
      <c r="BT17" s="244">
        <f t="shared" si="23"/>
        <v>-358</v>
      </c>
      <c r="BU17" s="244">
        <f t="shared" si="23"/>
        <v>-289</v>
      </c>
      <c r="BV17" s="244">
        <f t="shared" si="23"/>
        <v>-537</v>
      </c>
      <c r="BW17" s="244">
        <f t="shared" si="23"/>
        <v>-500</v>
      </c>
      <c r="BX17" s="244">
        <f t="shared" si="23"/>
        <v>-395</v>
      </c>
      <c r="BY17" s="244">
        <f t="shared" si="23"/>
        <v>350</v>
      </c>
      <c r="BZ17" s="244">
        <f t="shared" si="23"/>
        <v>-519</v>
      </c>
      <c r="CA17" s="244">
        <f t="shared" si="23"/>
        <v>93</v>
      </c>
      <c r="CB17" s="244">
        <f t="shared" si="23"/>
        <v>-2560</v>
      </c>
      <c r="CC17" s="244">
        <f t="shared" si="23"/>
        <v>-1816</v>
      </c>
      <c r="CD17" s="244">
        <f t="shared" si="23"/>
        <v>729</v>
      </c>
      <c r="CE17" s="349"/>
      <c r="CF17" s="64">
        <f>IF(ISERROR(GETPIVOTDATA("VALUE",'CRS WK pvt'!$I$2,"DT_FILE",CF$8,"CD_CO",CF$6,"TRIM_CAT",TRIM(B17),"TRIM_LINE",A16))=TRUE,0,GETPIVOTDATA("VALUE",'CRS WK pvt'!$I$2,"DT_FILE",CF$8,"CD_CO",CF$6,"TRIM_CAT",TRIM(B17),"TRIM_LINE",A16))</f>
        <v>22734</v>
      </c>
    </row>
    <row r="18" spans="1:84" s="59" customFormat="1" x14ac:dyDescent="0.3">
      <c r="A18" s="147"/>
      <c r="B18" s="60" t="s">
        <v>38</v>
      </c>
      <c r="C18" s="80">
        <v>4378</v>
      </c>
      <c r="D18" s="81">
        <v>4507</v>
      </c>
      <c r="E18" s="81">
        <v>5063</v>
      </c>
      <c r="F18" s="81">
        <v>4930</v>
      </c>
      <c r="G18" s="81">
        <v>5049</v>
      </c>
      <c r="H18" s="81">
        <v>4982</v>
      </c>
      <c r="I18" s="81">
        <v>4891</v>
      </c>
      <c r="J18" s="81">
        <v>4885</v>
      </c>
      <c r="K18" s="81">
        <v>5018</v>
      </c>
      <c r="L18" s="82">
        <v>5061</v>
      </c>
      <c r="M18" s="81">
        <v>4351</v>
      </c>
      <c r="N18" s="81">
        <v>4363</v>
      </c>
      <c r="O18" s="81">
        <v>4473</v>
      </c>
      <c r="P18" s="81">
        <v>4519</v>
      </c>
      <c r="Q18" s="81">
        <v>4707</v>
      </c>
      <c r="R18" s="81">
        <v>4760</v>
      </c>
      <c r="S18" s="81">
        <v>5110</v>
      </c>
      <c r="T18" s="81">
        <v>5058</v>
      </c>
      <c r="U18" s="201">
        <v>5203</v>
      </c>
      <c r="V18" s="201">
        <v>5263</v>
      </c>
      <c r="W18" s="201">
        <v>5699</v>
      </c>
      <c r="X18" s="82">
        <v>5787</v>
      </c>
      <c r="Y18" s="201">
        <v>5015</v>
      </c>
      <c r="Z18" s="201">
        <v>5026</v>
      </c>
      <c r="AA18" s="201">
        <v>5201</v>
      </c>
      <c r="AB18" s="201">
        <v>5426</v>
      </c>
      <c r="AC18" s="201">
        <v>5402</v>
      </c>
      <c r="AD18" s="201">
        <v>5801</v>
      </c>
      <c r="AE18" s="201">
        <v>5394</v>
      </c>
      <c r="AF18" s="201">
        <v>5392</v>
      </c>
      <c r="AG18" s="201">
        <v>5417</v>
      </c>
      <c r="AH18" s="201">
        <v>5588</v>
      </c>
      <c r="AI18" s="201">
        <v>4589</v>
      </c>
      <c r="AJ18" s="82">
        <v>4632</v>
      </c>
      <c r="AK18" s="294">
        <v>4902</v>
      </c>
      <c r="AL18" s="294">
        <v>5142</v>
      </c>
      <c r="AM18" s="294">
        <v>5323</v>
      </c>
      <c r="AN18" s="294">
        <v>5282</v>
      </c>
      <c r="AO18" s="294">
        <v>5298</v>
      </c>
      <c r="AP18" s="294">
        <v>5379</v>
      </c>
      <c r="AQ18" s="64">
        <v>5257</v>
      </c>
      <c r="AR18" s="294">
        <v>5258</v>
      </c>
      <c r="AS18" s="294">
        <v>5382</v>
      </c>
      <c r="AT18" s="294">
        <v>5214</v>
      </c>
      <c r="AU18" s="294">
        <v>5660</v>
      </c>
      <c r="AV18" s="311">
        <v>6019</v>
      </c>
      <c r="AW18" s="83">
        <f t="shared" si="21"/>
        <v>95</v>
      </c>
      <c r="AX18" s="84">
        <f t="shared" si="21"/>
        <v>12</v>
      </c>
      <c r="AY18" s="84">
        <f t="shared" si="21"/>
        <v>-356</v>
      </c>
      <c r="AZ18" s="84">
        <f t="shared" si="21"/>
        <v>-170</v>
      </c>
      <c r="BA18" s="84">
        <f t="shared" si="21"/>
        <v>61</v>
      </c>
      <c r="BB18" s="84">
        <f t="shared" si="21"/>
        <v>76</v>
      </c>
      <c r="BC18" s="84">
        <f t="shared" si="21"/>
        <v>312</v>
      </c>
      <c r="BD18" s="84">
        <f t="shared" si="21"/>
        <v>378</v>
      </c>
      <c r="BE18" s="84">
        <f t="shared" si="21"/>
        <v>681</v>
      </c>
      <c r="BF18" s="84">
        <f t="shared" si="21"/>
        <v>726</v>
      </c>
      <c r="BG18" s="84">
        <f t="shared" si="22"/>
        <v>664</v>
      </c>
      <c r="BH18" s="84">
        <f t="shared" si="22"/>
        <v>663</v>
      </c>
      <c r="BI18" s="84">
        <f t="shared" si="22"/>
        <v>728</v>
      </c>
      <c r="BJ18" s="84">
        <f t="shared" si="22"/>
        <v>907</v>
      </c>
      <c r="BK18" s="84">
        <f t="shared" si="22"/>
        <v>695</v>
      </c>
      <c r="BL18" s="244">
        <f t="shared" si="22"/>
        <v>1041</v>
      </c>
      <c r="BM18" s="244">
        <f t="shared" si="22"/>
        <v>284</v>
      </c>
      <c r="BN18" s="244">
        <f t="shared" si="22"/>
        <v>334</v>
      </c>
      <c r="BO18" s="244">
        <f t="shared" si="22"/>
        <v>214</v>
      </c>
      <c r="BP18" s="244">
        <f t="shared" si="22"/>
        <v>325</v>
      </c>
      <c r="BQ18" s="244">
        <f t="shared" si="23"/>
        <v>-1110</v>
      </c>
      <c r="BR18" s="244">
        <f t="shared" si="23"/>
        <v>-1155</v>
      </c>
      <c r="BS18" s="244">
        <f t="shared" si="23"/>
        <v>-113</v>
      </c>
      <c r="BT18" s="244">
        <f t="shared" si="23"/>
        <v>116</v>
      </c>
      <c r="BU18" s="244">
        <f t="shared" si="23"/>
        <v>122</v>
      </c>
      <c r="BV18" s="244">
        <f t="shared" si="23"/>
        <v>-144</v>
      </c>
      <c r="BW18" s="244">
        <f t="shared" si="23"/>
        <v>-104</v>
      </c>
      <c r="BX18" s="244">
        <f t="shared" si="23"/>
        <v>-422</v>
      </c>
      <c r="BY18" s="244">
        <f t="shared" si="23"/>
        <v>-137</v>
      </c>
      <c r="BZ18" s="244">
        <f t="shared" si="23"/>
        <v>-134</v>
      </c>
      <c r="CA18" s="244">
        <f t="shared" si="23"/>
        <v>-35</v>
      </c>
      <c r="CB18" s="244">
        <f t="shared" si="23"/>
        <v>-374</v>
      </c>
      <c r="CC18" s="244">
        <f t="shared" si="23"/>
        <v>1071</v>
      </c>
      <c r="CD18" s="244">
        <f t="shared" si="23"/>
        <v>1387</v>
      </c>
      <c r="CE18" s="349"/>
      <c r="CF18" s="64">
        <f>IF(ISERROR(GETPIVOTDATA("VALUE",'CRS WK pvt'!$I$2,"DT_FILE",CF$8,"CD_CO",CF$6,"TRIM_CAT",TRIM(B18),"TRIM_LINE",A16))=TRUE,0,GETPIVOTDATA("VALUE",'CRS WK pvt'!$I$2,"DT_FILE",CF$8,"CD_CO",CF$6,"TRIM_CAT",TRIM(B18),"TRIM_LINE",A16))</f>
        <v>6019</v>
      </c>
    </row>
    <row r="19" spans="1:84" s="59" customFormat="1" x14ac:dyDescent="0.3">
      <c r="A19" s="147"/>
      <c r="B19" s="60" t="s">
        <v>39</v>
      </c>
      <c r="C19" s="80">
        <v>3011</v>
      </c>
      <c r="D19" s="81">
        <v>3185</v>
      </c>
      <c r="E19" s="81">
        <v>2868</v>
      </c>
      <c r="F19" s="81">
        <v>2558</v>
      </c>
      <c r="G19" s="81">
        <v>2681</v>
      </c>
      <c r="H19" s="81">
        <v>2280</v>
      </c>
      <c r="I19" s="81">
        <v>2218</v>
      </c>
      <c r="J19" s="81">
        <v>2289</v>
      </c>
      <c r="K19" s="81">
        <v>2581</v>
      </c>
      <c r="L19" s="82">
        <v>3049</v>
      </c>
      <c r="M19" s="81">
        <v>2583</v>
      </c>
      <c r="N19" s="81">
        <v>3028</v>
      </c>
      <c r="O19" s="81">
        <v>3090</v>
      </c>
      <c r="P19" s="81">
        <v>4069</v>
      </c>
      <c r="Q19" s="81">
        <v>3624</v>
      </c>
      <c r="R19" s="81">
        <v>3403</v>
      </c>
      <c r="S19" s="81">
        <v>2874</v>
      </c>
      <c r="T19" s="81">
        <v>2860</v>
      </c>
      <c r="U19" s="201">
        <v>2655</v>
      </c>
      <c r="V19" s="201">
        <v>2856</v>
      </c>
      <c r="W19" s="201">
        <v>2974</v>
      </c>
      <c r="X19" s="82">
        <v>3059</v>
      </c>
      <c r="Y19" s="201">
        <v>3264</v>
      </c>
      <c r="Z19" s="201">
        <v>3119</v>
      </c>
      <c r="AA19" s="201">
        <v>2729</v>
      </c>
      <c r="AB19" s="201">
        <v>2564</v>
      </c>
      <c r="AC19" s="201">
        <v>2488</v>
      </c>
      <c r="AD19" s="201">
        <v>2747</v>
      </c>
      <c r="AE19" s="201">
        <v>2661</v>
      </c>
      <c r="AF19" s="201">
        <v>2418</v>
      </c>
      <c r="AG19" s="201">
        <v>2516</v>
      </c>
      <c r="AH19" s="201">
        <v>3438</v>
      </c>
      <c r="AI19" s="201">
        <v>3686</v>
      </c>
      <c r="AJ19" s="82">
        <v>3532</v>
      </c>
      <c r="AK19" s="294">
        <v>4430</v>
      </c>
      <c r="AL19" s="294">
        <v>3927</v>
      </c>
      <c r="AM19" s="294">
        <v>3809</v>
      </c>
      <c r="AN19" s="294">
        <v>3274</v>
      </c>
      <c r="AO19" s="294">
        <v>3088</v>
      </c>
      <c r="AP19" s="294">
        <v>3285</v>
      </c>
      <c r="AQ19" s="64">
        <v>2928</v>
      </c>
      <c r="AR19" s="294">
        <v>2802</v>
      </c>
      <c r="AS19" s="294">
        <v>2958</v>
      </c>
      <c r="AT19" s="294">
        <v>2795</v>
      </c>
      <c r="AU19" s="294">
        <v>2765</v>
      </c>
      <c r="AV19" s="311">
        <v>3181</v>
      </c>
      <c r="AW19" s="83">
        <f t="shared" si="21"/>
        <v>79</v>
      </c>
      <c r="AX19" s="84">
        <f t="shared" si="21"/>
        <v>884</v>
      </c>
      <c r="AY19" s="84">
        <f t="shared" si="21"/>
        <v>756</v>
      </c>
      <c r="AZ19" s="84">
        <f t="shared" si="21"/>
        <v>845</v>
      </c>
      <c r="BA19" s="84">
        <f t="shared" si="21"/>
        <v>193</v>
      </c>
      <c r="BB19" s="84">
        <f t="shared" si="21"/>
        <v>580</v>
      </c>
      <c r="BC19" s="84">
        <f t="shared" si="21"/>
        <v>437</v>
      </c>
      <c r="BD19" s="84">
        <f t="shared" si="21"/>
        <v>567</v>
      </c>
      <c r="BE19" s="84">
        <f t="shared" si="21"/>
        <v>393</v>
      </c>
      <c r="BF19" s="84">
        <f t="shared" si="21"/>
        <v>10</v>
      </c>
      <c r="BG19" s="84">
        <f t="shared" si="22"/>
        <v>681</v>
      </c>
      <c r="BH19" s="84">
        <f t="shared" si="22"/>
        <v>91</v>
      </c>
      <c r="BI19" s="84">
        <f t="shared" si="22"/>
        <v>-361</v>
      </c>
      <c r="BJ19" s="84">
        <f t="shared" si="22"/>
        <v>-1505</v>
      </c>
      <c r="BK19" s="84">
        <f t="shared" si="22"/>
        <v>-1136</v>
      </c>
      <c r="BL19" s="244">
        <f t="shared" si="22"/>
        <v>-656</v>
      </c>
      <c r="BM19" s="244">
        <f t="shared" si="22"/>
        <v>-213</v>
      </c>
      <c r="BN19" s="244">
        <f t="shared" si="22"/>
        <v>-442</v>
      </c>
      <c r="BO19" s="244">
        <f t="shared" si="22"/>
        <v>-139</v>
      </c>
      <c r="BP19" s="244">
        <f t="shared" si="22"/>
        <v>582</v>
      </c>
      <c r="BQ19" s="244">
        <f t="shared" si="23"/>
        <v>712</v>
      </c>
      <c r="BR19" s="244">
        <f t="shared" si="23"/>
        <v>473</v>
      </c>
      <c r="BS19" s="244">
        <f t="shared" si="23"/>
        <v>1166</v>
      </c>
      <c r="BT19" s="244">
        <f t="shared" si="23"/>
        <v>808</v>
      </c>
      <c r="BU19" s="244">
        <f t="shared" si="23"/>
        <v>1080</v>
      </c>
      <c r="BV19" s="244">
        <f t="shared" si="23"/>
        <v>710</v>
      </c>
      <c r="BW19" s="244">
        <f t="shared" si="23"/>
        <v>600</v>
      </c>
      <c r="BX19" s="244">
        <f t="shared" si="23"/>
        <v>538</v>
      </c>
      <c r="BY19" s="244">
        <f t="shared" si="23"/>
        <v>267</v>
      </c>
      <c r="BZ19" s="244">
        <f t="shared" si="23"/>
        <v>384</v>
      </c>
      <c r="CA19" s="244">
        <f t="shared" si="23"/>
        <v>442</v>
      </c>
      <c r="CB19" s="244">
        <f t="shared" si="23"/>
        <v>-643</v>
      </c>
      <c r="CC19" s="244">
        <f t="shared" si="23"/>
        <v>-921</v>
      </c>
      <c r="CD19" s="244">
        <f t="shared" si="23"/>
        <v>-351</v>
      </c>
      <c r="CE19" s="349"/>
      <c r="CF19" s="64">
        <f>IF(ISERROR(GETPIVOTDATA("VALUE",'CRS WK pvt'!$I$2,"DT_FILE",CF$8,"CD_CO",CF$6,"TRIM_CAT",TRIM(B19),"TRIM_LINE",A16))=TRUE,0,GETPIVOTDATA("VALUE",'CRS WK pvt'!$I$2,"DT_FILE",CF$8,"CD_CO",CF$6,"TRIM_CAT",TRIM(B19),"TRIM_LINE",A16))</f>
        <v>3181</v>
      </c>
    </row>
    <row r="20" spans="1:84" s="59" customFormat="1" x14ac:dyDescent="0.3">
      <c r="A20" s="147"/>
      <c r="B20" s="60" t="s">
        <v>40</v>
      </c>
      <c r="C20" s="80">
        <v>126</v>
      </c>
      <c r="D20" s="81">
        <v>143</v>
      </c>
      <c r="E20" s="81">
        <v>115</v>
      </c>
      <c r="F20" s="81">
        <v>103</v>
      </c>
      <c r="G20" s="81">
        <v>114</v>
      </c>
      <c r="H20" s="81">
        <v>84</v>
      </c>
      <c r="I20" s="81">
        <v>86</v>
      </c>
      <c r="J20" s="81">
        <v>80</v>
      </c>
      <c r="K20" s="81">
        <v>101</v>
      </c>
      <c r="L20" s="82">
        <v>144</v>
      </c>
      <c r="M20" s="81">
        <v>105</v>
      </c>
      <c r="N20" s="81">
        <v>128</v>
      </c>
      <c r="O20" s="81">
        <v>142</v>
      </c>
      <c r="P20" s="81">
        <v>169</v>
      </c>
      <c r="Q20" s="81">
        <v>162</v>
      </c>
      <c r="R20" s="81">
        <v>148</v>
      </c>
      <c r="S20" s="81">
        <v>130</v>
      </c>
      <c r="T20" s="81">
        <v>119</v>
      </c>
      <c r="U20" s="201">
        <v>100</v>
      </c>
      <c r="V20" s="201">
        <v>92</v>
      </c>
      <c r="W20" s="201">
        <v>124</v>
      </c>
      <c r="X20" s="82">
        <v>112</v>
      </c>
      <c r="Y20" s="201">
        <v>131</v>
      </c>
      <c r="Z20" s="201">
        <v>118</v>
      </c>
      <c r="AA20" s="201">
        <v>104</v>
      </c>
      <c r="AB20" s="201">
        <v>84</v>
      </c>
      <c r="AC20" s="201">
        <v>86</v>
      </c>
      <c r="AD20" s="201">
        <v>104</v>
      </c>
      <c r="AE20" s="201">
        <v>91</v>
      </c>
      <c r="AF20" s="201">
        <v>74</v>
      </c>
      <c r="AG20" s="201">
        <v>114</v>
      </c>
      <c r="AH20" s="201">
        <v>141</v>
      </c>
      <c r="AI20" s="201">
        <v>168</v>
      </c>
      <c r="AJ20" s="82">
        <v>177</v>
      </c>
      <c r="AK20" s="294">
        <v>194</v>
      </c>
      <c r="AL20" s="294">
        <v>174</v>
      </c>
      <c r="AM20" s="294">
        <v>153</v>
      </c>
      <c r="AN20" s="294">
        <v>128</v>
      </c>
      <c r="AO20" s="294">
        <v>126</v>
      </c>
      <c r="AP20" s="294">
        <v>151</v>
      </c>
      <c r="AQ20" s="64">
        <v>116</v>
      </c>
      <c r="AR20" s="294">
        <v>119</v>
      </c>
      <c r="AS20" s="294">
        <v>128</v>
      </c>
      <c r="AT20" s="294">
        <v>121</v>
      </c>
      <c r="AU20" s="294">
        <v>118</v>
      </c>
      <c r="AV20" s="311">
        <v>129</v>
      </c>
      <c r="AW20" s="83">
        <f t="shared" si="21"/>
        <v>16</v>
      </c>
      <c r="AX20" s="84">
        <f t="shared" si="21"/>
        <v>26</v>
      </c>
      <c r="AY20" s="84">
        <f t="shared" si="21"/>
        <v>47</v>
      </c>
      <c r="AZ20" s="84">
        <f t="shared" si="21"/>
        <v>45</v>
      </c>
      <c r="BA20" s="84">
        <f t="shared" si="21"/>
        <v>16</v>
      </c>
      <c r="BB20" s="84">
        <f t="shared" si="21"/>
        <v>35</v>
      </c>
      <c r="BC20" s="84">
        <f t="shared" si="21"/>
        <v>14</v>
      </c>
      <c r="BD20" s="84">
        <f t="shared" si="21"/>
        <v>12</v>
      </c>
      <c r="BE20" s="84">
        <f t="shared" si="21"/>
        <v>23</v>
      </c>
      <c r="BF20" s="84">
        <f t="shared" si="21"/>
        <v>-32</v>
      </c>
      <c r="BG20" s="84">
        <f t="shared" si="22"/>
        <v>26</v>
      </c>
      <c r="BH20" s="84">
        <f t="shared" si="22"/>
        <v>-10</v>
      </c>
      <c r="BI20" s="84">
        <f t="shared" si="22"/>
        <v>-38</v>
      </c>
      <c r="BJ20" s="84">
        <f t="shared" si="22"/>
        <v>-85</v>
      </c>
      <c r="BK20" s="84">
        <f t="shared" si="22"/>
        <v>-76</v>
      </c>
      <c r="BL20" s="244">
        <f t="shared" si="22"/>
        <v>-44</v>
      </c>
      <c r="BM20" s="244">
        <f t="shared" si="22"/>
        <v>-39</v>
      </c>
      <c r="BN20" s="244">
        <f t="shared" si="22"/>
        <v>-45</v>
      </c>
      <c r="BO20" s="244">
        <f t="shared" si="22"/>
        <v>14</v>
      </c>
      <c r="BP20" s="244">
        <f t="shared" si="22"/>
        <v>49</v>
      </c>
      <c r="BQ20" s="244">
        <f t="shared" si="23"/>
        <v>44</v>
      </c>
      <c r="BR20" s="244">
        <f t="shared" si="23"/>
        <v>65</v>
      </c>
      <c r="BS20" s="244">
        <f t="shared" si="23"/>
        <v>63</v>
      </c>
      <c r="BT20" s="244">
        <f t="shared" si="23"/>
        <v>56</v>
      </c>
      <c r="BU20" s="244">
        <f t="shared" si="23"/>
        <v>49</v>
      </c>
      <c r="BV20" s="244">
        <f t="shared" si="23"/>
        <v>44</v>
      </c>
      <c r="BW20" s="244">
        <f t="shared" si="23"/>
        <v>40</v>
      </c>
      <c r="BX20" s="244">
        <f t="shared" si="23"/>
        <v>47</v>
      </c>
      <c r="BY20" s="244">
        <f t="shared" si="23"/>
        <v>25</v>
      </c>
      <c r="BZ20" s="244">
        <f t="shared" si="23"/>
        <v>45</v>
      </c>
      <c r="CA20" s="244">
        <f t="shared" si="23"/>
        <v>14</v>
      </c>
      <c r="CB20" s="244">
        <f t="shared" si="23"/>
        <v>-20</v>
      </c>
      <c r="CC20" s="244">
        <f t="shared" si="23"/>
        <v>-50</v>
      </c>
      <c r="CD20" s="244">
        <f t="shared" si="23"/>
        <v>-48</v>
      </c>
      <c r="CE20" s="349"/>
      <c r="CF20" s="64">
        <f>IF(ISERROR(GETPIVOTDATA("VALUE",'CRS WK pvt'!$I$2,"DT_FILE",CF$8,"CD_CO",CF$6,"TRIM_CAT",TRIM(B20),"TRIM_LINE",A16))=TRUE,0,GETPIVOTDATA("VALUE",'CRS WK pvt'!$I$2,"DT_FILE",CF$8,"CD_CO",CF$6,"TRIM_CAT",TRIM(B20),"TRIM_LINE",A16))</f>
        <v>129</v>
      </c>
    </row>
    <row r="21" spans="1:84" s="59" customFormat="1" x14ac:dyDescent="0.3">
      <c r="A21" s="147"/>
      <c r="B21" s="60" t="s">
        <v>41</v>
      </c>
      <c r="C21" s="80">
        <v>17</v>
      </c>
      <c r="D21" s="81">
        <v>23</v>
      </c>
      <c r="E21" s="81">
        <v>30</v>
      </c>
      <c r="F21" s="81">
        <v>12</v>
      </c>
      <c r="G21" s="81">
        <v>17</v>
      </c>
      <c r="H21" s="81">
        <v>8</v>
      </c>
      <c r="I21" s="81">
        <v>11</v>
      </c>
      <c r="J21" s="81">
        <v>10</v>
      </c>
      <c r="K21" s="81">
        <v>14</v>
      </c>
      <c r="L21" s="82">
        <v>20</v>
      </c>
      <c r="M21" s="81">
        <v>15</v>
      </c>
      <c r="N21" s="81">
        <v>19</v>
      </c>
      <c r="O21" s="81">
        <v>23</v>
      </c>
      <c r="P21" s="81">
        <v>28</v>
      </c>
      <c r="Q21" s="81">
        <v>21</v>
      </c>
      <c r="R21" s="81">
        <v>19</v>
      </c>
      <c r="S21" s="81">
        <v>37</v>
      </c>
      <c r="T21" s="81">
        <v>18</v>
      </c>
      <c r="U21" s="201">
        <v>18</v>
      </c>
      <c r="V21" s="201">
        <v>21</v>
      </c>
      <c r="W21" s="201">
        <v>21</v>
      </c>
      <c r="X21" s="82">
        <v>15</v>
      </c>
      <c r="Y21" s="201">
        <v>17</v>
      </c>
      <c r="Z21" s="201">
        <v>15</v>
      </c>
      <c r="AA21" s="201">
        <v>13</v>
      </c>
      <c r="AB21" s="201">
        <v>13</v>
      </c>
      <c r="AC21" s="201">
        <v>15</v>
      </c>
      <c r="AD21" s="201">
        <v>21</v>
      </c>
      <c r="AE21" s="201">
        <v>18</v>
      </c>
      <c r="AF21" s="201">
        <v>16</v>
      </c>
      <c r="AG21" s="201">
        <v>17</v>
      </c>
      <c r="AH21" s="201">
        <v>25</v>
      </c>
      <c r="AI21" s="201">
        <v>27</v>
      </c>
      <c r="AJ21" s="82">
        <v>29</v>
      </c>
      <c r="AK21" s="294">
        <v>33</v>
      </c>
      <c r="AL21" s="294">
        <v>22</v>
      </c>
      <c r="AM21" s="294">
        <v>27</v>
      </c>
      <c r="AN21" s="294">
        <v>18</v>
      </c>
      <c r="AO21" s="294">
        <v>24</v>
      </c>
      <c r="AP21" s="294">
        <v>27</v>
      </c>
      <c r="AQ21" s="64">
        <v>22</v>
      </c>
      <c r="AR21" s="294">
        <v>17</v>
      </c>
      <c r="AS21" s="294">
        <v>22</v>
      </c>
      <c r="AT21" s="294">
        <v>20</v>
      </c>
      <c r="AU21" s="294">
        <v>24</v>
      </c>
      <c r="AV21" s="311">
        <v>30</v>
      </c>
      <c r="AW21" s="83">
        <f t="shared" si="21"/>
        <v>6</v>
      </c>
      <c r="AX21" s="84">
        <f t="shared" si="21"/>
        <v>5</v>
      </c>
      <c r="AY21" s="84">
        <f t="shared" si="21"/>
        <v>-9</v>
      </c>
      <c r="AZ21" s="84">
        <f t="shared" si="21"/>
        <v>7</v>
      </c>
      <c r="BA21" s="84">
        <f t="shared" si="21"/>
        <v>20</v>
      </c>
      <c r="BB21" s="84">
        <f t="shared" si="21"/>
        <v>10</v>
      </c>
      <c r="BC21" s="84">
        <f t="shared" si="21"/>
        <v>7</v>
      </c>
      <c r="BD21" s="84">
        <f t="shared" si="21"/>
        <v>11</v>
      </c>
      <c r="BE21" s="84">
        <f t="shared" si="21"/>
        <v>7</v>
      </c>
      <c r="BF21" s="84">
        <f t="shared" si="21"/>
        <v>-5</v>
      </c>
      <c r="BG21" s="84">
        <f t="shared" si="22"/>
        <v>2</v>
      </c>
      <c r="BH21" s="84">
        <f t="shared" si="22"/>
        <v>-4</v>
      </c>
      <c r="BI21" s="84">
        <f t="shared" si="22"/>
        <v>-10</v>
      </c>
      <c r="BJ21" s="84">
        <f t="shared" si="22"/>
        <v>-15</v>
      </c>
      <c r="BK21" s="84">
        <f t="shared" si="22"/>
        <v>-6</v>
      </c>
      <c r="BL21" s="244">
        <f t="shared" si="22"/>
        <v>2</v>
      </c>
      <c r="BM21" s="244">
        <f t="shared" si="22"/>
        <v>-19</v>
      </c>
      <c r="BN21" s="244">
        <f t="shared" si="22"/>
        <v>-2</v>
      </c>
      <c r="BO21" s="244">
        <f t="shared" si="22"/>
        <v>-1</v>
      </c>
      <c r="BP21" s="244">
        <f t="shared" si="22"/>
        <v>4</v>
      </c>
      <c r="BQ21" s="244">
        <f t="shared" si="23"/>
        <v>6</v>
      </c>
      <c r="BR21" s="244">
        <f t="shared" si="23"/>
        <v>14</v>
      </c>
      <c r="BS21" s="244">
        <f t="shared" si="23"/>
        <v>16</v>
      </c>
      <c r="BT21" s="244">
        <f t="shared" si="23"/>
        <v>7</v>
      </c>
      <c r="BU21" s="244">
        <f t="shared" si="23"/>
        <v>14</v>
      </c>
      <c r="BV21" s="244">
        <f t="shared" si="23"/>
        <v>5</v>
      </c>
      <c r="BW21" s="244">
        <f t="shared" si="23"/>
        <v>9</v>
      </c>
      <c r="BX21" s="244">
        <f t="shared" si="23"/>
        <v>6</v>
      </c>
      <c r="BY21" s="244">
        <f t="shared" si="23"/>
        <v>4</v>
      </c>
      <c r="BZ21" s="244">
        <f t="shared" si="23"/>
        <v>1</v>
      </c>
      <c r="CA21" s="244">
        <f t="shared" si="23"/>
        <v>5</v>
      </c>
      <c r="CB21" s="244">
        <f t="shared" si="23"/>
        <v>-5</v>
      </c>
      <c r="CC21" s="244">
        <f t="shared" si="23"/>
        <v>-3</v>
      </c>
      <c r="CD21" s="244">
        <f t="shared" si="23"/>
        <v>1</v>
      </c>
      <c r="CE21" s="349"/>
      <c r="CF21" s="64">
        <f>IF(ISERROR(GETPIVOTDATA("VALUE",'CRS WK pvt'!$I$2,"DT_FILE",CF$8,"CD_CO",CF$6,"TRIM_CAT",TRIM(B21),"TRIM_LINE",A16))=TRUE,0,GETPIVOTDATA("VALUE",'CRS WK pvt'!$I$2,"DT_FILE",CF$8,"CD_CO",CF$6,"TRIM_CAT",TRIM(B21),"TRIM_LINE",A16))</f>
        <v>30</v>
      </c>
    </row>
    <row r="22" spans="1:84" s="73" customFormat="1" x14ac:dyDescent="0.3">
      <c r="A22" s="149"/>
      <c r="B22" s="60" t="s">
        <v>42</v>
      </c>
      <c r="C22" s="137">
        <f t="shared" ref="C22:V22" si="24">SUM(C17:C21)</f>
        <v>32553</v>
      </c>
      <c r="D22" s="138">
        <f t="shared" si="24"/>
        <v>34535</v>
      </c>
      <c r="E22" s="138">
        <f t="shared" si="24"/>
        <v>34659</v>
      </c>
      <c r="F22" s="138">
        <f t="shared" si="24"/>
        <v>32559</v>
      </c>
      <c r="G22" s="138">
        <f t="shared" si="24"/>
        <v>33543</v>
      </c>
      <c r="H22" s="138">
        <f t="shared" si="24"/>
        <v>31231</v>
      </c>
      <c r="I22" s="138">
        <f t="shared" si="24"/>
        <v>30759</v>
      </c>
      <c r="J22" s="138">
        <f t="shared" si="24"/>
        <v>30436</v>
      </c>
      <c r="K22" s="138">
        <f t="shared" si="24"/>
        <v>30716</v>
      </c>
      <c r="L22" s="139">
        <f t="shared" si="24"/>
        <v>31967</v>
      </c>
      <c r="M22" s="138">
        <f t="shared" si="24"/>
        <v>28811</v>
      </c>
      <c r="N22" s="138">
        <f t="shared" si="24"/>
        <v>31294</v>
      </c>
      <c r="O22" s="138">
        <f t="shared" si="24"/>
        <v>33728</v>
      </c>
      <c r="P22" s="138">
        <f t="shared" si="24"/>
        <v>35252</v>
      </c>
      <c r="Q22" s="138">
        <f t="shared" si="24"/>
        <v>34238</v>
      </c>
      <c r="R22" s="138">
        <f t="shared" si="24"/>
        <v>34297</v>
      </c>
      <c r="S22" s="138">
        <f t="shared" si="24"/>
        <v>32414</v>
      </c>
      <c r="T22" s="138">
        <f t="shared" si="24"/>
        <v>32205</v>
      </c>
      <c r="U22" s="138">
        <f t="shared" si="24"/>
        <v>32451</v>
      </c>
      <c r="V22" s="138">
        <f t="shared" si="24"/>
        <v>32968</v>
      </c>
      <c r="W22" s="138">
        <f>SUM(W17+W18+W19+W20+W21)</f>
        <v>32645</v>
      </c>
      <c r="X22" s="139">
        <f>SUM(X17+X18+X19+X20+X21)</f>
        <v>33407</v>
      </c>
      <c r="Y22" s="202">
        <v>30332</v>
      </c>
      <c r="Z22" s="202">
        <v>31516</v>
      </c>
      <c r="AA22" s="202">
        <v>31902</v>
      </c>
      <c r="AB22" s="202">
        <v>31668</v>
      </c>
      <c r="AC22" s="202">
        <v>31630</v>
      </c>
      <c r="AD22" s="202">
        <v>32411</v>
      </c>
      <c r="AE22" s="202">
        <v>29937</v>
      </c>
      <c r="AF22" s="202">
        <v>29695</v>
      </c>
      <c r="AG22" s="202">
        <v>30773</v>
      </c>
      <c r="AH22" s="202">
        <v>32768</v>
      </c>
      <c r="AI22" s="202">
        <v>31836</v>
      </c>
      <c r="AJ22" s="139">
        <v>30375</v>
      </c>
      <c r="AK22" s="295">
        <v>31945</v>
      </c>
      <c r="AL22" s="295">
        <v>32145</v>
      </c>
      <c r="AM22" s="295">
        <v>32878</v>
      </c>
      <c r="AN22" s="295">
        <v>31746</v>
      </c>
      <c r="AO22" s="295">
        <v>31675</v>
      </c>
      <c r="AP22" s="295">
        <v>32185</v>
      </c>
      <c r="AQ22" s="85">
        <v>30446</v>
      </c>
      <c r="AR22" s="295">
        <v>29472</v>
      </c>
      <c r="AS22" s="295">
        <v>31292</v>
      </c>
      <c r="AT22" s="295">
        <v>29166</v>
      </c>
      <c r="AU22" s="295">
        <v>30117</v>
      </c>
      <c r="AV22" s="312">
        <v>32093</v>
      </c>
      <c r="AW22" s="85">
        <f t="shared" ref="AW22:BA22" si="25">SUM(AW17:AW21)</f>
        <v>1175</v>
      </c>
      <c r="AX22" s="140">
        <f t="shared" si="25"/>
        <v>717</v>
      </c>
      <c r="AY22" s="140">
        <f t="shared" si="25"/>
        <v>-421</v>
      </c>
      <c r="AZ22" s="140">
        <f t="shared" si="25"/>
        <v>1738</v>
      </c>
      <c r="BA22" s="140">
        <f t="shared" si="25"/>
        <v>-1129</v>
      </c>
      <c r="BB22" s="140">
        <f t="shared" ref="BB22:BJ22" si="26">SUM(BB17:BB21)</f>
        <v>974</v>
      </c>
      <c r="BC22" s="140">
        <f t="shared" si="26"/>
        <v>1692</v>
      </c>
      <c r="BD22" s="140">
        <f t="shared" si="26"/>
        <v>2532</v>
      </c>
      <c r="BE22" s="140">
        <f t="shared" si="26"/>
        <v>1929</v>
      </c>
      <c r="BF22" s="140">
        <f t="shared" si="26"/>
        <v>1440</v>
      </c>
      <c r="BG22" s="140">
        <f t="shared" si="26"/>
        <v>1521</v>
      </c>
      <c r="BH22" s="140">
        <f t="shared" si="26"/>
        <v>222</v>
      </c>
      <c r="BI22" s="140">
        <f t="shared" si="26"/>
        <v>-1826</v>
      </c>
      <c r="BJ22" s="140">
        <f t="shared" si="26"/>
        <v>-3584</v>
      </c>
      <c r="BK22" s="140">
        <f t="shared" ref="BK22:BL22" si="27">SUM(BK17:BK21)</f>
        <v>-2608</v>
      </c>
      <c r="BL22" s="245">
        <f t="shared" si="27"/>
        <v>-1886</v>
      </c>
      <c r="BM22" s="245">
        <f t="shared" ref="BM22:BN22" si="28">SUM(BM17:BM21)</f>
        <v>-2477</v>
      </c>
      <c r="BN22" s="245">
        <f t="shared" si="28"/>
        <v>-2510</v>
      </c>
      <c r="BO22" s="245">
        <f t="shared" ref="BO22" si="29">SUM(BO17:BO21)</f>
        <v>-1678</v>
      </c>
      <c r="BP22" s="245">
        <f t="shared" ref="BP22:BQ22" si="30">SUM(BP17:BP21)</f>
        <v>-200</v>
      </c>
      <c r="BQ22" s="245">
        <f t="shared" si="30"/>
        <v>-809</v>
      </c>
      <c r="BR22" s="245">
        <f t="shared" ref="BR22:BS22" si="31">SUM(BR17:BR21)</f>
        <v>-3032</v>
      </c>
      <c r="BS22" s="245">
        <f t="shared" si="31"/>
        <v>1613</v>
      </c>
      <c r="BT22" s="245">
        <f t="shared" ref="BT22" si="32">SUM(BT17:BT21)</f>
        <v>629</v>
      </c>
      <c r="BU22" s="245">
        <f t="shared" ref="BU22" si="33">SUM(BU17:BU21)</f>
        <v>976</v>
      </c>
      <c r="BV22" s="245">
        <f t="shared" ref="BV22" si="34">SUM(BV17:BV21)</f>
        <v>78</v>
      </c>
      <c r="BW22" s="245">
        <f t="shared" ref="BW22" si="35">SUM(BW17:BW21)</f>
        <v>45</v>
      </c>
      <c r="BX22" s="245">
        <f t="shared" ref="BX22" si="36">SUM(BX17:BX21)</f>
        <v>-226</v>
      </c>
      <c r="BY22" s="245">
        <f t="shared" ref="BY22" si="37">SUM(BY17:BY21)</f>
        <v>509</v>
      </c>
      <c r="BZ22" s="245">
        <f t="shared" ref="BZ22" si="38">SUM(BZ17:BZ21)</f>
        <v>-223</v>
      </c>
      <c r="CA22" s="245">
        <f t="shared" ref="CA22" si="39">SUM(CA17:CA21)</f>
        <v>519</v>
      </c>
      <c r="CB22" s="245">
        <f t="shared" ref="CB22:CD22" si="40">SUM(CB17:CB21)</f>
        <v>-3602</v>
      </c>
      <c r="CC22" s="245">
        <f t="shared" ref="CC22:CD22" si="41">SUM(CC17:CC21)</f>
        <v>-1719</v>
      </c>
      <c r="CD22" s="245">
        <f t="shared" si="41"/>
        <v>1718</v>
      </c>
      <c r="CE22" s="350"/>
      <c r="CF22" s="85">
        <f>SUM(CF17:CF21)</f>
        <v>32093</v>
      </c>
    </row>
    <row r="23" spans="1:84" s="59" customFormat="1" x14ac:dyDescent="0.3">
      <c r="A23" s="147">
        <f>+A16+1</f>
        <v>3</v>
      </c>
      <c r="B23" s="86" t="s">
        <v>18</v>
      </c>
      <c r="C23" s="87"/>
      <c r="D23" s="88"/>
      <c r="E23" s="88"/>
      <c r="F23" s="88"/>
      <c r="G23" s="88"/>
      <c r="H23" s="88"/>
      <c r="I23" s="88"/>
      <c r="J23" s="88"/>
      <c r="K23" s="88"/>
      <c r="L23" s="89"/>
      <c r="M23" s="88"/>
      <c r="N23" s="88"/>
      <c r="O23" s="88"/>
      <c r="P23" s="88"/>
      <c r="Q23" s="88"/>
      <c r="R23" s="88"/>
      <c r="S23" s="88"/>
      <c r="T23" s="88"/>
      <c r="U23" s="203"/>
      <c r="V23" s="203"/>
      <c r="W23" s="203"/>
      <c r="X23" s="89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89"/>
      <c r="AK23" s="296"/>
      <c r="AL23" s="296"/>
      <c r="AM23" s="296"/>
      <c r="AN23" s="296"/>
      <c r="AO23" s="296"/>
      <c r="AP23" s="296"/>
      <c r="AQ23" s="90"/>
      <c r="AR23" s="296"/>
      <c r="AS23" s="296"/>
      <c r="AT23" s="296"/>
      <c r="AU23" s="296"/>
      <c r="AV23" s="313"/>
      <c r="AW23" s="90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349"/>
      <c r="CF23" s="90"/>
    </row>
    <row r="24" spans="1:84" s="59" customFormat="1" x14ac:dyDescent="0.3">
      <c r="A24" s="145"/>
      <c r="B24" s="60" t="s">
        <v>37</v>
      </c>
      <c r="C24" s="80">
        <v>11148</v>
      </c>
      <c r="D24" s="81">
        <v>11246</v>
      </c>
      <c r="E24" s="81">
        <v>10662</v>
      </c>
      <c r="F24" s="81">
        <v>9120</v>
      </c>
      <c r="G24" s="81">
        <v>9737</v>
      </c>
      <c r="H24" s="81">
        <v>8122</v>
      </c>
      <c r="I24" s="81">
        <v>8717</v>
      </c>
      <c r="J24" s="81">
        <v>9066</v>
      </c>
      <c r="K24" s="81">
        <v>9582</v>
      </c>
      <c r="L24" s="82">
        <v>9847</v>
      </c>
      <c r="M24" s="81">
        <v>9064</v>
      </c>
      <c r="N24" s="81">
        <v>10946</v>
      </c>
      <c r="O24" s="81">
        <v>11380</v>
      </c>
      <c r="P24" s="81">
        <v>9795</v>
      </c>
      <c r="Q24" s="81">
        <v>9006</v>
      </c>
      <c r="R24" s="81">
        <v>8883</v>
      </c>
      <c r="S24" s="81">
        <v>6999</v>
      </c>
      <c r="T24" s="81">
        <v>7434</v>
      </c>
      <c r="U24" s="201">
        <v>7909</v>
      </c>
      <c r="V24" s="201">
        <v>8521</v>
      </c>
      <c r="W24" s="201">
        <v>8016</v>
      </c>
      <c r="X24" s="82">
        <v>8865</v>
      </c>
      <c r="Y24" s="201">
        <v>7938</v>
      </c>
      <c r="Z24" s="201">
        <v>9398</v>
      </c>
      <c r="AA24" s="201">
        <v>9751</v>
      </c>
      <c r="AB24" s="201">
        <v>8755</v>
      </c>
      <c r="AC24" s="201">
        <v>8568</v>
      </c>
      <c r="AD24" s="201">
        <v>8394</v>
      </c>
      <c r="AE24" s="201">
        <v>7802</v>
      </c>
      <c r="AF24" s="201">
        <v>8051</v>
      </c>
      <c r="AG24" s="201">
        <v>8897</v>
      </c>
      <c r="AH24" s="201">
        <v>9525</v>
      </c>
      <c r="AI24" s="201">
        <v>9257</v>
      </c>
      <c r="AJ24" s="82">
        <v>9173</v>
      </c>
      <c r="AK24" s="294">
        <v>10401</v>
      </c>
      <c r="AL24" s="294">
        <v>10563</v>
      </c>
      <c r="AM24" s="294">
        <v>10606</v>
      </c>
      <c r="AN24" s="294">
        <v>9120</v>
      </c>
      <c r="AO24" s="294">
        <v>8984</v>
      </c>
      <c r="AP24" s="294">
        <v>8857</v>
      </c>
      <c r="AQ24" s="64">
        <v>8362</v>
      </c>
      <c r="AR24" s="294">
        <v>7659</v>
      </c>
      <c r="AS24" s="294">
        <v>9170</v>
      </c>
      <c r="AT24" s="294">
        <v>8136</v>
      </c>
      <c r="AU24" s="294">
        <v>8888</v>
      </c>
      <c r="AV24" s="311">
        <v>9896</v>
      </c>
      <c r="AW24" s="83">
        <f t="shared" ref="AW24:BF28" si="42">O24-C24</f>
        <v>232</v>
      </c>
      <c r="AX24" s="84">
        <f t="shared" si="42"/>
        <v>-1451</v>
      </c>
      <c r="AY24" s="84">
        <f t="shared" si="42"/>
        <v>-1656</v>
      </c>
      <c r="AZ24" s="84">
        <f t="shared" si="42"/>
        <v>-237</v>
      </c>
      <c r="BA24" s="84">
        <f t="shared" si="42"/>
        <v>-2738</v>
      </c>
      <c r="BB24" s="84">
        <f t="shared" si="42"/>
        <v>-688</v>
      </c>
      <c r="BC24" s="84">
        <f t="shared" si="42"/>
        <v>-808</v>
      </c>
      <c r="BD24" s="84">
        <f t="shared" si="42"/>
        <v>-545</v>
      </c>
      <c r="BE24" s="84">
        <f t="shared" si="42"/>
        <v>-1566</v>
      </c>
      <c r="BF24" s="84">
        <f t="shared" si="42"/>
        <v>-982</v>
      </c>
      <c r="BG24" s="84">
        <f t="shared" ref="BG24:BP28" si="43">Y24-M24</f>
        <v>-1126</v>
      </c>
      <c r="BH24" s="84">
        <f t="shared" si="43"/>
        <v>-1548</v>
      </c>
      <c r="BI24" s="84">
        <f t="shared" si="43"/>
        <v>-1629</v>
      </c>
      <c r="BJ24" s="84">
        <f t="shared" si="43"/>
        <v>-1040</v>
      </c>
      <c r="BK24" s="84">
        <f t="shared" si="43"/>
        <v>-438</v>
      </c>
      <c r="BL24" s="244">
        <f t="shared" si="43"/>
        <v>-489</v>
      </c>
      <c r="BM24" s="244">
        <f t="shared" si="43"/>
        <v>803</v>
      </c>
      <c r="BN24" s="244">
        <f t="shared" si="43"/>
        <v>617</v>
      </c>
      <c r="BO24" s="244">
        <f t="shared" si="43"/>
        <v>988</v>
      </c>
      <c r="BP24" s="244">
        <f t="shared" si="43"/>
        <v>1004</v>
      </c>
      <c r="BQ24" s="244">
        <f t="shared" ref="BQ24:CD28" si="44">AI24-W24</f>
        <v>1241</v>
      </c>
      <c r="BR24" s="244">
        <f t="shared" si="44"/>
        <v>308</v>
      </c>
      <c r="BS24" s="244">
        <f t="shared" si="44"/>
        <v>2463</v>
      </c>
      <c r="BT24" s="244">
        <f t="shared" si="44"/>
        <v>1165</v>
      </c>
      <c r="BU24" s="244">
        <f t="shared" si="44"/>
        <v>855</v>
      </c>
      <c r="BV24" s="244">
        <f t="shared" si="44"/>
        <v>365</v>
      </c>
      <c r="BW24" s="244">
        <f t="shared" si="44"/>
        <v>416</v>
      </c>
      <c r="BX24" s="244">
        <f t="shared" si="44"/>
        <v>463</v>
      </c>
      <c r="BY24" s="244">
        <f t="shared" si="44"/>
        <v>560</v>
      </c>
      <c r="BZ24" s="244">
        <f t="shared" si="44"/>
        <v>-392</v>
      </c>
      <c r="CA24" s="244">
        <f t="shared" si="44"/>
        <v>273</v>
      </c>
      <c r="CB24" s="244">
        <f t="shared" si="44"/>
        <v>-1389</v>
      </c>
      <c r="CC24" s="244">
        <f t="shared" si="44"/>
        <v>-369</v>
      </c>
      <c r="CD24" s="244">
        <f t="shared" si="44"/>
        <v>723</v>
      </c>
      <c r="CE24" s="349"/>
      <c r="CF24" s="64">
        <f>IF(ISERROR(GETPIVOTDATA("VALUE",'CRS WK pvt'!$I$2,"DT_FILE",CF$8,"CD_CO",CF$6,"TRIM_CAT",TRIM(B24),"TRIM_LINE",A23))=TRUE,0,GETPIVOTDATA("VALUE",'CRS WK pvt'!$I$2,"DT_FILE",CF$8,"CD_CO",CF$6,"TRIM_CAT",TRIM(B24),"TRIM_LINE",A23))</f>
        <v>9896</v>
      </c>
    </row>
    <row r="25" spans="1:84" s="59" customFormat="1" x14ac:dyDescent="0.3">
      <c r="A25" s="145"/>
      <c r="B25" s="60" t="s">
        <v>38</v>
      </c>
      <c r="C25" s="80">
        <v>1009</v>
      </c>
      <c r="D25" s="81">
        <v>1013</v>
      </c>
      <c r="E25" s="81">
        <v>1472</v>
      </c>
      <c r="F25" s="81">
        <v>1224</v>
      </c>
      <c r="G25" s="81">
        <v>957</v>
      </c>
      <c r="H25" s="81">
        <v>758</v>
      </c>
      <c r="I25" s="81">
        <v>771</v>
      </c>
      <c r="J25" s="81">
        <v>806</v>
      </c>
      <c r="K25" s="81">
        <v>990</v>
      </c>
      <c r="L25" s="82">
        <v>894</v>
      </c>
      <c r="M25" s="81">
        <v>890</v>
      </c>
      <c r="N25" s="81">
        <v>946</v>
      </c>
      <c r="O25" s="81">
        <v>970</v>
      </c>
      <c r="P25" s="81">
        <v>811</v>
      </c>
      <c r="Q25" s="81">
        <v>1104</v>
      </c>
      <c r="R25" s="81">
        <v>1134</v>
      </c>
      <c r="S25" s="81">
        <v>759</v>
      </c>
      <c r="T25" s="81">
        <v>655</v>
      </c>
      <c r="U25" s="201">
        <v>722</v>
      </c>
      <c r="V25" s="201">
        <v>762</v>
      </c>
      <c r="W25" s="201">
        <v>843</v>
      </c>
      <c r="X25" s="82">
        <v>868</v>
      </c>
      <c r="Y25" s="201">
        <v>820</v>
      </c>
      <c r="Z25" s="201">
        <v>896</v>
      </c>
      <c r="AA25" s="201">
        <v>1081</v>
      </c>
      <c r="AB25" s="201">
        <v>1239</v>
      </c>
      <c r="AC25" s="201">
        <v>1178</v>
      </c>
      <c r="AD25" s="201">
        <v>1258</v>
      </c>
      <c r="AE25" s="201">
        <v>941</v>
      </c>
      <c r="AF25" s="201">
        <v>878</v>
      </c>
      <c r="AG25" s="201">
        <v>900</v>
      </c>
      <c r="AH25" s="201">
        <v>1017</v>
      </c>
      <c r="AI25" s="201">
        <v>824</v>
      </c>
      <c r="AJ25" s="82">
        <v>899</v>
      </c>
      <c r="AK25" s="294">
        <v>1168</v>
      </c>
      <c r="AL25" s="294">
        <v>1180</v>
      </c>
      <c r="AM25" s="294">
        <v>1239</v>
      </c>
      <c r="AN25" s="294">
        <v>1038</v>
      </c>
      <c r="AO25" s="294">
        <v>991</v>
      </c>
      <c r="AP25" s="294">
        <v>946</v>
      </c>
      <c r="AQ25" s="64">
        <v>891</v>
      </c>
      <c r="AR25" s="294">
        <v>828</v>
      </c>
      <c r="AS25" s="294">
        <v>930</v>
      </c>
      <c r="AT25" s="294">
        <v>836</v>
      </c>
      <c r="AU25" s="294">
        <v>1119</v>
      </c>
      <c r="AV25" s="311">
        <v>1262</v>
      </c>
      <c r="AW25" s="83">
        <f t="shared" si="42"/>
        <v>-39</v>
      </c>
      <c r="AX25" s="84">
        <f t="shared" si="42"/>
        <v>-202</v>
      </c>
      <c r="AY25" s="84">
        <f t="shared" si="42"/>
        <v>-368</v>
      </c>
      <c r="AZ25" s="84">
        <f t="shared" si="42"/>
        <v>-90</v>
      </c>
      <c r="BA25" s="84">
        <f t="shared" si="42"/>
        <v>-198</v>
      </c>
      <c r="BB25" s="84">
        <f t="shared" si="42"/>
        <v>-103</v>
      </c>
      <c r="BC25" s="84">
        <f t="shared" si="42"/>
        <v>-49</v>
      </c>
      <c r="BD25" s="84">
        <f t="shared" si="42"/>
        <v>-44</v>
      </c>
      <c r="BE25" s="84">
        <f t="shared" si="42"/>
        <v>-147</v>
      </c>
      <c r="BF25" s="84">
        <f t="shared" si="42"/>
        <v>-26</v>
      </c>
      <c r="BG25" s="84">
        <f t="shared" si="43"/>
        <v>-70</v>
      </c>
      <c r="BH25" s="84">
        <f t="shared" si="43"/>
        <v>-50</v>
      </c>
      <c r="BI25" s="84">
        <f t="shared" si="43"/>
        <v>111</v>
      </c>
      <c r="BJ25" s="84">
        <f t="shared" si="43"/>
        <v>428</v>
      </c>
      <c r="BK25" s="84">
        <f t="shared" si="43"/>
        <v>74</v>
      </c>
      <c r="BL25" s="244">
        <f t="shared" si="43"/>
        <v>124</v>
      </c>
      <c r="BM25" s="244">
        <f t="shared" si="43"/>
        <v>182</v>
      </c>
      <c r="BN25" s="244">
        <f t="shared" si="43"/>
        <v>223</v>
      </c>
      <c r="BO25" s="244">
        <f t="shared" si="43"/>
        <v>178</v>
      </c>
      <c r="BP25" s="244">
        <f t="shared" si="43"/>
        <v>255</v>
      </c>
      <c r="BQ25" s="244">
        <f t="shared" si="44"/>
        <v>-19</v>
      </c>
      <c r="BR25" s="244">
        <f t="shared" si="44"/>
        <v>31</v>
      </c>
      <c r="BS25" s="244">
        <f t="shared" si="44"/>
        <v>348</v>
      </c>
      <c r="BT25" s="244">
        <f t="shared" si="44"/>
        <v>284</v>
      </c>
      <c r="BU25" s="244">
        <f t="shared" si="44"/>
        <v>158</v>
      </c>
      <c r="BV25" s="244">
        <f t="shared" si="44"/>
        <v>-201</v>
      </c>
      <c r="BW25" s="244">
        <f t="shared" si="44"/>
        <v>-187</v>
      </c>
      <c r="BX25" s="244">
        <f t="shared" si="44"/>
        <v>-312</v>
      </c>
      <c r="BY25" s="244">
        <f t="shared" si="44"/>
        <v>-50</v>
      </c>
      <c r="BZ25" s="244">
        <f t="shared" si="44"/>
        <v>-50</v>
      </c>
      <c r="CA25" s="244">
        <f t="shared" si="44"/>
        <v>30</v>
      </c>
      <c r="CB25" s="244">
        <f t="shared" si="44"/>
        <v>-181</v>
      </c>
      <c r="CC25" s="244">
        <f t="shared" si="44"/>
        <v>295</v>
      </c>
      <c r="CD25" s="244">
        <f t="shared" si="44"/>
        <v>363</v>
      </c>
      <c r="CE25" s="349"/>
      <c r="CF25" s="64">
        <f>IF(ISERROR(GETPIVOTDATA("VALUE",'CRS WK pvt'!$I$2,"DT_FILE",CF$8,"CD_CO",CF$6,"TRIM_CAT",TRIM(B25),"TRIM_LINE",A23))=TRUE,0,GETPIVOTDATA("VALUE",'CRS WK pvt'!$I$2,"DT_FILE",CF$8,"CD_CO",CF$6,"TRIM_CAT",TRIM(B25),"TRIM_LINE",A23))</f>
        <v>1262</v>
      </c>
    </row>
    <row r="26" spans="1:84" s="59" customFormat="1" x14ac:dyDescent="0.3">
      <c r="A26" s="145"/>
      <c r="B26" s="60" t="s">
        <v>39</v>
      </c>
      <c r="C26" s="80">
        <v>1748</v>
      </c>
      <c r="D26" s="81">
        <v>1804</v>
      </c>
      <c r="E26" s="81">
        <v>1374</v>
      </c>
      <c r="F26" s="81">
        <v>1136</v>
      </c>
      <c r="G26" s="81">
        <v>1377</v>
      </c>
      <c r="H26" s="81">
        <v>954</v>
      </c>
      <c r="I26" s="81">
        <v>990</v>
      </c>
      <c r="J26" s="81">
        <v>1143</v>
      </c>
      <c r="K26" s="81">
        <v>1378</v>
      </c>
      <c r="L26" s="82">
        <v>1739</v>
      </c>
      <c r="M26" s="81">
        <v>1531</v>
      </c>
      <c r="N26" s="81">
        <v>1781</v>
      </c>
      <c r="O26" s="81">
        <v>1623</v>
      </c>
      <c r="P26" s="81">
        <v>2073</v>
      </c>
      <c r="Q26" s="81">
        <v>1522</v>
      </c>
      <c r="R26" s="81">
        <v>1343</v>
      </c>
      <c r="S26" s="81">
        <v>1069</v>
      </c>
      <c r="T26" s="81">
        <v>1100</v>
      </c>
      <c r="U26" s="201">
        <v>979</v>
      </c>
      <c r="V26" s="201">
        <v>1240</v>
      </c>
      <c r="W26" s="201">
        <v>1377</v>
      </c>
      <c r="X26" s="82">
        <v>1535</v>
      </c>
      <c r="Y26" s="201">
        <v>1819</v>
      </c>
      <c r="Z26" s="201">
        <v>1710</v>
      </c>
      <c r="AA26" s="201">
        <v>1434</v>
      </c>
      <c r="AB26" s="201">
        <v>1268</v>
      </c>
      <c r="AC26" s="201">
        <v>1127</v>
      </c>
      <c r="AD26" s="201">
        <v>1260</v>
      </c>
      <c r="AE26" s="201">
        <v>1191</v>
      </c>
      <c r="AF26" s="201">
        <v>1015</v>
      </c>
      <c r="AG26" s="201">
        <v>1116</v>
      </c>
      <c r="AH26" s="201">
        <v>1927</v>
      </c>
      <c r="AI26" s="201">
        <v>1933</v>
      </c>
      <c r="AJ26" s="82">
        <v>2011</v>
      </c>
      <c r="AK26" s="294">
        <v>2642</v>
      </c>
      <c r="AL26" s="294">
        <v>2321</v>
      </c>
      <c r="AM26" s="294">
        <v>2053</v>
      </c>
      <c r="AN26" s="294">
        <v>1705</v>
      </c>
      <c r="AO26" s="294">
        <v>1464</v>
      </c>
      <c r="AP26" s="294">
        <v>1611</v>
      </c>
      <c r="AQ26" s="64">
        <v>1326</v>
      </c>
      <c r="AR26" s="294">
        <v>1240</v>
      </c>
      <c r="AS26" s="294">
        <v>1346</v>
      </c>
      <c r="AT26" s="294">
        <v>1292</v>
      </c>
      <c r="AU26" s="294">
        <v>1360</v>
      </c>
      <c r="AV26" s="311">
        <v>1696</v>
      </c>
      <c r="AW26" s="83">
        <f t="shared" si="42"/>
        <v>-125</v>
      </c>
      <c r="AX26" s="84">
        <f t="shared" si="42"/>
        <v>269</v>
      </c>
      <c r="AY26" s="84">
        <f t="shared" si="42"/>
        <v>148</v>
      </c>
      <c r="AZ26" s="84">
        <f t="shared" si="42"/>
        <v>207</v>
      </c>
      <c r="BA26" s="84">
        <f t="shared" si="42"/>
        <v>-308</v>
      </c>
      <c r="BB26" s="84">
        <f t="shared" si="42"/>
        <v>146</v>
      </c>
      <c r="BC26" s="84">
        <f t="shared" si="42"/>
        <v>-11</v>
      </c>
      <c r="BD26" s="84">
        <f t="shared" si="42"/>
        <v>97</v>
      </c>
      <c r="BE26" s="84">
        <f t="shared" si="42"/>
        <v>-1</v>
      </c>
      <c r="BF26" s="84">
        <f t="shared" si="42"/>
        <v>-204</v>
      </c>
      <c r="BG26" s="84">
        <f t="shared" si="43"/>
        <v>288</v>
      </c>
      <c r="BH26" s="84">
        <f t="shared" si="43"/>
        <v>-71</v>
      </c>
      <c r="BI26" s="84">
        <f t="shared" si="43"/>
        <v>-189</v>
      </c>
      <c r="BJ26" s="84">
        <f t="shared" si="43"/>
        <v>-805</v>
      </c>
      <c r="BK26" s="84">
        <f t="shared" si="43"/>
        <v>-395</v>
      </c>
      <c r="BL26" s="244">
        <f t="shared" si="43"/>
        <v>-83</v>
      </c>
      <c r="BM26" s="244">
        <f t="shared" si="43"/>
        <v>122</v>
      </c>
      <c r="BN26" s="244">
        <f t="shared" si="43"/>
        <v>-85</v>
      </c>
      <c r="BO26" s="244">
        <f t="shared" si="43"/>
        <v>137</v>
      </c>
      <c r="BP26" s="244">
        <f t="shared" si="43"/>
        <v>687</v>
      </c>
      <c r="BQ26" s="244">
        <f t="shared" si="44"/>
        <v>556</v>
      </c>
      <c r="BR26" s="244">
        <f t="shared" si="44"/>
        <v>476</v>
      </c>
      <c r="BS26" s="244">
        <f t="shared" si="44"/>
        <v>823</v>
      </c>
      <c r="BT26" s="244">
        <f t="shared" si="44"/>
        <v>611</v>
      </c>
      <c r="BU26" s="244">
        <f t="shared" si="44"/>
        <v>619</v>
      </c>
      <c r="BV26" s="244">
        <f t="shared" si="44"/>
        <v>437</v>
      </c>
      <c r="BW26" s="244">
        <f t="shared" si="44"/>
        <v>337</v>
      </c>
      <c r="BX26" s="244">
        <f t="shared" si="44"/>
        <v>351</v>
      </c>
      <c r="BY26" s="244">
        <f t="shared" si="44"/>
        <v>135</v>
      </c>
      <c r="BZ26" s="244">
        <f t="shared" si="44"/>
        <v>225</v>
      </c>
      <c r="CA26" s="244">
        <f t="shared" si="44"/>
        <v>230</v>
      </c>
      <c r="CB26" s="244">
        <f t="shared" si="44"/>
        <v>-635</v>
      </c>
      <c r="CC26" s="244">
        <f t="shared" si="44"/>
        <v>-573</v>
      </c>
      <c r="CD26" s="244">
        <f t="shared" si="44"/>
        <v>-315</v>
      </c>
      <c r="CE26" s="349"/>
      <c r="CF26" s="64">
        <f>IF(ISERROR(GETPIVOTDATA("VALUE",'CRS WK pvt'!$I$2,"DT_FILE",CF$8,"CD_CO",CF$6,"TRIM_CAT",TRIM(B26),"TRIM_LINE",A23))=TRUE,0,GETPIVOTDATA("VALUE",'CRS WK pvt'!$I$2,"DT_FILE",CF$8,"CD_CO",CF$6,"TRIM_CAT",TRIM(B26),"TRIM_LINE",A23))</f>
        <v>1696</v>
      </c>
    </row>
    <row r="27" spans="1:84" s="59" customFormat="1" x14ac:dyDescent="0.3">
      <c r="A27" s="145"/>
      <c r="B27" s="60" t="s">
        <v>40</v>
      </c>
      <c r="C27" s="80">
        <v>73</v>
      </c>
      <c r="D27" s="81">
        <v>87</v>
      </c>
      <c r="E27" s="81">
        <v>45</v>
      </c>
      <c r="F27" s="81">
        <v>39</v>
      </c>
      <c r="G27" s="81">
        <v>65</v>
      </c>
      <c r="H27" s="81">
        <v>29</v>
      </c>
      <c r="I27" s="81">
        <v>36</v>
      </c>
      <c r="J27" s="81">
        <v>44</v>
      </c>
      <c r="K27" s="81">
        <v>69</v>
      </c>
      <c r="L27" s="82">
        <v>102</v>
      </c>
      <c r="M27" s="81">
        <v>71</v>
      </c>
      <c r="N27" s="81">
        <v>88</v>
      </c>
      <c r="O27" s="81">
        <v>86</v>
      </c>
      <c r="P27" s="81">
        <v>103</v>
      </c>
      <c r="Q27" s="81">
        <v>82</v>
      </c>
      <c r="R27" s="81">
        <v>69</v>
      </c>
      <c r="S27" s="81">
        <v>54</v>
      </c>
      <c r="T27" s="81">
        <v>54</v>
      </c>
      <c r="U27" s="201">
        <v>42</v>
      </c>
      <c r="V27" s="201">
        <v>40</v>
      </c>
      <c r="W27" s="201">
        <v>74</v>
      </c>
      <c r="X27" s="82">
        <v>73</v>
      </c>
      <c r="Y27" s="201">
        <v>90</v>
      </c>
      <c r="Z27" s="201">
        <v>80</v>
      </c>
      <c r="AA27" s="201">
        <v>69</v>
      </c>
      <c r="AB27" s="201">
        <v>56</v>
      </c>
      <c r="AC27" s="201">
        <v>40</v>
      </c>
      <c r="AD27" s="201">
        <v>43</v>
      </c>
      <c r="AE27" s="201">
        <v>45</v>
      </c>
      <c r="AF27" s="201">
        <v>30</v>
      </c>
      <c r="AG27" s="201">
        <v>59</v>
      </c>
      <c r="AH27" s="201">
        <v>90</v>
      </c>
      <c r="AI27" s="201">
        <v>104</v>
      </c>
      <c r="AJ27" s="82">
        <v>125</v>
      </c>
      <c r="AK27" s="294">
        <v>126</v>
      </c>
      <c r="AL27" s="294">
        <v>115</v>
      </c>
      <c r="AM27" s="294">
        <v>100</v>
      </c>
      <c r="AN27" s="294">
        <v>89</v>
      </c>
      <c r="AO27" s="294">
        <v>72</v>
      </c>
      <c r="AP27" s="294">
        <v>89</v>
      </c>
      <c r="AQ27" s="64">
        <v>61</v>
      </c>
      <c r="AR27" s="294">
        <v>61</v>
      </c>
      <c r="AS27" s="294">
        <v>63</v>
      </c>
      <c r="AT27" s="294">
        <v>64</v>
      </c>
      <c r="AU27" s="294">
        <v>70</v>
      </c>
      <c r="AV27" s="311">
        <v>84</v>
      </c>
      <c r="AW27" s="83">
        <f t="shared" si="42"/>
        <v>13</v>
      </c>
      <c r="AX27" s="84">
        <f t="shared" si="42"/>
        <v>16</v>
      </c>
      <c r="AY27" s="84">
        <f t="shared" si="42"/>
        <v>37</v>
      </c>
      <c r="AZ27" s="84">
        <f t="shared" si="42"/>
        <v>30</v>
      </c>
      <c r="BA27" s="84">
        <f t="shared" si="42"/>
        <v>-11</v>
      </c>
      <c r="BB27" s="84">
        <f t="shared" si="42"/>
        <v>25</v>
      </c>
      <c r="BC27" s="84">
        <f t="shared" si="42"/>
        <v>6</v>
      </c>
      <c r="BD27" s="84">
        <f t="shared" si="42"/>
        <v>-4</v>
      </c>
      <c r="BE27" s="84">
        <f t="shared" si="42"/>
        <v>5</v>
      </c>
      <c r="BF27" s="84">
        <f t="shared" si="42"/>
        <v>-29</v>
      </c>
      <c r="BG27" s="84">
        <f t="shared" si="43"/>
        <v>19</v>
      </c>
      <c r="BH27" s="84">
        <f t="shared" si="43"/>
        <v>-8</v>
      </c>
      <c r="BI27" s="84">
        <f t="shared" si="43"/>
        <v>-17</v>
      </c>
      <c r="BJ27" s="84">
        <f t="shared" si="43"/>
        <v>-47</v>
      </c>
      <c r="BK27" s="84">
        <f t="shared" si="43"/>
        <v>-42</v>
      </c>
      <c r="BL27" s="244">
        <f t="shared" si="43"/>
        <v>-26</v>
      </c>
      <c r="BM27" s="244">
        <f t="shared" si="43"/>
        <v>-9</v>
      </c>
      <c r="BN27" s="244">
        <f t="shared" si="43"/>
        <v>-24</v>
      </c>
      <c r="BO27" s="244">
        <f t="shared" si="43"/>
        <v>17</v>
      </c>
      <c r="BP27" s="244">
        <f t="shared" si="43"/>
        <v>50</v>
      </c>
      <c r="BQ27" s="244">
        <f t="shared" si="44"/>
        <v>30</v>
      </c>
      <c r="BR27" s="244">
        <f t="shared" si="44"/>
        <v>52</v>
      </c>
      <c r="BS27" s="244">
        <f t="shared" si="44"/>
        <v>36</v>
      </c>
      <c r="BT27" s="244">
        <f t="shared" si="44"/>
        <v>35</v>
      </c>
      <c r="BU27" s="244">
        <f t="shared" si="44"/>
        <v>31</v>
      </c>
      <c r="BV27" s="244">
        <f t="shared" si="44"/>
        <v>33</v>
      </c>
      <c r="BW27" s="244">
        <f t="shared" si="44"/>
        <v>32</v>
      </c>
      <c r="BX27" s="244">
        <f t="shared" si="44"/>
        <v>46</v>
      </c>
      <c r="BY27" s="244">
        <f t="shared" si="44"/>
        <v>16</v>
      </c>
      <c r="BZ27" s="244">
        <f t="shared" si="44"/>
        <v>31</v>
      </c>
      <c r="CA27" s="244">
        <f t="shared" si="44"/>
        <v>4</v>
      </c>
      <c r="CB27" s="244">
        <f t="shared" si="44"/>
        <v>-26</v>
      </c>
      <c r="CC27" s="244">
        <f t="shared" si="44"/>
        <v>-34</v>
      </c>
      <c r="CD27" s="244">
        <f t="shared" si="44"/>
        <v>-41</v>
      </c>
      <c r="CE27" s="349"/>
      <c r="CF27" s="64">
        <f>IF(ISERROR(GETPIVOTDATA("VALUE",'CRS WK pvt'!$I$2,"DT_FILE",CF$8,"CD_CO",CF$6,"TRIM_CAT",TRIM(B27),"TRIM_LINE",A23))=TRUE,0,GETPIVOTDATA("VALUE",'CRS WK pvt'!$I$2,"DT_FILE",CF$8,"CD_CO",CF$6,"TRIM_CAT",TRIM(B27),"TRIM_LINE",A23))</f>
        <v>84</v>
      </c>
    </row>
    <row r="28" spans="1:84" s="59" customFormat="1" x14ac:dyDescent="0.3">
      <c r="A28" s="145"/>
      <c r="B28" s="60" t="s">
        <v>41</v>
      </c>
      <c r="C28" s="80">
        <v>14</v>
      </c>
      <c r="D28" s="81">
        <v>17</v>
      </c>
      <c r="E28" s="81">
        <v>22</v>
      </c>
      <c r="F28" s="81">
        <v>6</v>
      </c>
      <c r="G28" s="81">
        <v>11</v>
      </c>
      <c r="H28" s="81">
        <v>3</v>
      </c>
      <c r="I28" s="81">
        <v>9</v>
      </c>
      <c r="J28" s="81">
        <v>8</v>
      </c>
      <c r="K28" s="81">
        <v>12</v>
      </c>
      <c r="L28" s="82">
        <v>16</v>
      </c>
      <c r="M28" s="81">
        <v>7</v>
      </c>
      <c r="N28" s="81">
        <v>13</v>
      </c>
      <c r="O28" s="81">
        <v>13</v>
      </c>
      <c r="P28" s="81">
        <v>15</v>
      </c>
      <c r="Q28" s="81">
        <v>9</v>
      </c>
      <c r="R28" s="81">
        <v>8</v>
      </c>
      <c r="S28" s="81">
        <v>27</v>
      </c>
      <c r="T28" s="81">
        <v>6</v>
      </c>
      <c r="U28" s="201">
        <v>11</v>
      </c>
      <c r="V28" s="201">
        <v>12</v>
      </c>
      <c r="W28" s="201">
        <v>13</v>
      </c>
      <c r="X28" s="82">
        <v>10</v>
      </c>
      <c r="Y28" s="201">
        <v>14</v>
      </c>
      <c r="Z28" s="201">
        <v>11</v>
      </c>
      <c r="AA28" s="201">
        <v>9</v>
      </c>
      <c r="AB28" s="201">
        <v>6</v>
      </c>
      <c r="AC28" s="201">
        <v>9</v>
      </c>
      <c r="AD28" s="201">
        <v>9</v>
      </c>
      <c r="AE28" s="201">
        <v>5</v>
      </c>
      <c r="AF28" s="201">
        <v>5</v>
      </c>
      <c r="AG28" s="201">
        <v>6</v>
      </c>
      <c r="AH28" s="201">
        <v>15</v>
      </c>
      <c r="AI28" s="201">
        <v>15</v>
      </c>
      <c r="AJ28" s="82">
        <v>20</v>
      </c>
      <c r="AK28" s="294">
        <v>21</v>
      </c>
      <c r="AL28" s="294">
        <v>12</v>
      </c>
      <c r="AM28" s="294">
        <v>18</v>
      </c>
      <c r="AN28" s="294">
        <v>11</v>
      </c>
      <c r="AO28" s="294">
        <v>14</v>
      </c>
      <c r="AP28" s="294">
        <v>15</v>
      </c>
      <c r="AQ28" s="64">
        <v>13</v>
      </c>
      <c r="AR28" s="294">
        <v>11</v>
      </c>
      <c r="AS28" s="294">
        <v>12</v>
      </c>
      <c r="AT28" s="294">
        <v>14</v>
      </c>
      <c r="AU28" s="294">
        <v>13</v>
      </c>
      <c r="AV28" s="311">
        <v>21</v>
      </c>
      <c r="AW28" s="83">
        <f t="shared" si="42"/>
        <v>-1</v>
      </c>
      <c r="AX28" s="84">
        <f t="shared" si="42"/>
        <v>-2</v>
      </c>
      <c r="AY28" s="84">
        <f t="shared" si="42"/>
        <v>-13</v>
      </c>
      <c r="AZ28" s="84">
        <f t="shared" si="42"/>
        <v>2</v>
      </c>
      <c r="BA28" s="84">
        <f t="shared" si="42"/>
        <v>16</v>
      </c>
      <c r="BB28" s="84">
        <f t="shared" si="42"/>
        <v>3</v>
      </c>
      <c r="BC28" s="84">
        <f t="shared" si="42"/>
        <v>2</v>
      </c>
      <c r="BD28" s="84">
        <f t="shared" si="42"/>
        <v>4</v>
      </c>
      <c r="BE28" s="84">
        <f t="shared" si="42"/>
        <v>1</v>
      </c>
      <c r="BF28" s="84">
        <f t="shared" si="42"/>
        <v>-6</v>
      </c>
      <c r="BG28" s="84">
        <f t="shared" si="43"/>
        <v>7</v>
      </c>
      <c r="BH28" s="84">
        <f t="shared" si="43"/>
        <v>-2</v>
      </c>
      <c r="BI28" s="84">
        <f t="shared" si="43"/>
        <v>-4</v>
      </c>
      <c r="BJ28" s="84">
        <f t="shared" si="43"/>
        <v>-9</v>
      </c>
      <c r="BK28" s="84">
        <f t="shared" si="43"/>
        <v>0</v>
      </c>
      <c r="BL28" s="244">
        <f t="shared" si="43"/>
        <v>1</v>
      </c>
      <c r="BM28" s="244">
        <f t="shared" si="43"/>
        <v>-22</v>
      </c>
      <c r="BN28" s="244">
        <f t="shared" si="43"/>
        <v>-1</v>
      </c>
      <c r="BO28" s="244">
        <f t="shared" si="43"/>
        <v>-5</v>
      </c>
      <c r="BP28" s="244">
        <f t="shared" si="43"/>
        <v>3</v>
      </c>
      <c r="BQ28" s="244">
        <f t="shared" si="44"/>
        <v>2</v>
      </c>
      <c r="BR28" s="244">
        <f t="shared" si="44"/>
        <v>10</v>
      </c>
      <c r="BS28" s="244">
        <f t="shared" si="44"/>
        <v>7</v>
      </c>
      <c r="BT28" s="244">
        <f t="shared" si="44"/>
        <v>1</v>
      </c>
      <c r="BU28" s="244">
        <f t="shared" si="44"/>
        <v>9</v>
      </c>
      <c r="BV28" s="244">
        <f t="shared" si="44"/>
        <v>5</v>
      </c>
      <c r="BW28" s="244">
        <f t="shared" si="44"/>
        <v>5</v>
      </c>
      <c r="BX28" s="244">
        <f t="shared" si="44"/>
        <v>6</v>
      </c>
      <c r="BY28" s="244">
        <f t="shared" si="44"/>
        <v>8</v>
      </c>
      <c r="BZ28" s="244">
        <f t="shared" si="44"/>
        <v>6</v>
      </c>
      <c r="CA28" s="244">
        <f t="shared" si="44"/>
        <v>6</v>
      </c>
      <c r="CB28" s="244">
        <f t="shared" si="44"/>
        <v>-1</v>
      </c>
      <c r="CC28" s="244">
        <f t="shared" si="44"/>
        <v>-2</v>
      </c>
      <c r="CD28" s="244">
        <f t="shared" si="44"/>
        <v>1</v>
      </c>
      <c r="CE28" s="349"/>
      <c r="CF28" s="64">
        <f>IF(ISERROR(GETPIVOTDATA("VALUE",'CRS WK pvt'!$I$2,"DT_FILE",CF$8,"CD_CO",CF$6,"TRIM_CAT",TRIM(B28),"TRIM_LINE",A23))=TRUE,0,GETPIVOTDATA("VALUE",'CRS WK pvt'!$I$2,"DT_FILE",CF$8,"CD_CO",CF$6,"TRIM_CAT",TRIM(B28),"TRIM_LINE",A23))</f>
        <v>21</v>
      </c>
    </row>
    <row r="29" spans="1:84" s="73" customFormat="1" x14ac:dyDescent="0.3">
      <c r="A29" s="149"/>
      <c r="B29" s="60" t="s">
        <v>42</v>
      </c>
      <c r="C29" s="137">
        <f t="shared" ref="C29:V29" si="45">SUM(C24:C28)</f>
        <v>13992</v>
      </c>
      <c r="D29" s="138">
        <f t="shared" si="45"/>
        <v>14167</v>
      </c>
      <c r="E29" s="138">
        <f t="shared" si="45"/>
        <v>13575</v>
      </c>
      <c r="F29" s="138">
        <f t="shared" si="45"/>
        <v>11525</v>
      </c>
      <c r="G29" s="138">
        <f t="shared" si="45"/>
        <v>12147</v>
      </c>
      <c r="H29" s="138">
        <f t="shared" si="45"/>
        <v>9866</v>
      </c>
      <c r="I29" s="138">
        <f t="shared" si="45"/>
        <v>10523</v>
      </c>
      <c r="J29" s="138">
        <f t="shared" si="45"/>
        <v>11067</v>
      </c>
      <c r="K29" s="138">
        <f t="shared" si="45"/>
        <v>12031</v>
      </c>
      <c r="L29" s="139">
        <f t="shared" si="45"/>
        <v>12598</v>
      </c>
      <c r="M29" s="138">
        <f t="shared" si="45"/>
        <v>11563</v>
      </c>
      <c r="N29" s="138">
        <f t="shared" si="45"/>
        <v>13774</v>
      </c>
      <c r="O29" s="138">
        <f t="shared" si="45"/>
        <v>14072</v>
      </c>
      <c r="P29" s="138">
        <f t="shared" si="45"/>
        <v>12797</v>
      </c>
      <c r="Q29" s="138">
        <f t="shared" si="45"/>
        <v>11723</v>
      </c>
      <c r="R29" s="138">
        <f t="shared" si="45"/>
        <v>11437</v>
      </c>
      <c r="S29" s="138">
        <f t="shared" si="45"/>
        <v>8908</v>
      </c>
      <c r="T29" s="138">
        <f t="shared" si="45"/>
        <v>9249</v>
      </c>
      <c r="U29" s="138">
        <f t="shared" si="45"/>
        <v>9663</v>
      </c>
      <c r="V29" s="138">
        <f t="shared" si="45"/>
        <v>10575</v>
      </c>
      <c r="W29" s="138">
        <f>SUM(W24+W25+W26+W27+W28)</f>
        <v>10323</v>
      </c>
      <c r="X29" s="139">
        <f>SUM(X24+X25+X26+X27+X28)</f>
        <v>11351</v>
      </c>
      <c r="Y29" s="202">
        <v>10681</v>
      </c>
      <c r="Z29" s="202">
        <v>12095</v>
      </c>
      <c r="AA29" s="202">
        <v>12344</v>
      </c>
      <c r="AB29" s="202">
        <v>11324</v>
      </c>
      <c r="AC29" s="202">
        <v>10922</v>
      </c>
      <c r="AD29" s="202">
        <v>10964</v>
      </c>
      <c r="AE29" s="202">
        <v>9984</v>
      </c>
      <c r="AF29" s="202">
        <v>9979</v>
      </c>
      <c r="AG29" s="202">
        <v>10978</v>
      </c>
      <c r="AH29" s="202">
        <v>12574</v>
      </c>
      <c r="AI29" s="202">
        <v>12133</v>
      </c>
      <c r="AJ29" s="139">
        <v>12228</v>
      </c>
      <c r="AK29" s="295">
        <v>14358</v>
      </c>
      <c r="AL29" s="295">
        <v>14191</v>
      </c>
      <c r="AM29" s="295">
        <v>14016</v>
      </c>
      <c r="AN29" s="295">
        <v>11963</v>
      </c>
      <c r="AO29" s="295">
        <v>11525</v>
      </c>
      <c r="AP29" s="295">
        <v>11518</v>
      </c>
      <c r="AQ29" s="85">
        <v>10653</v>
      </c>
      <c r="AR29" s="295">
        <v>9799</v>
      </c>
      <c r="AS29" s="295">
        <v>11521</v>
      </c>
      <c r="AT29" s="295">
        <v>10342</v>
      </c>
      <c r="AU29" s="295">
        <v>11450</v>
      </c>
      <c r="AV29" s="312">
        <v>12959</v>
      </c>
      <c r="AW29" s="85">
        <f t="shared" ref="AW29:BA29" si="46">SUM(AW24:AW28)</f>
        <v>80</v>
      </c>
      <c r="AX29" s="140">
        <f t="shared" si="46"/>
        <v>-1370</v>
      </c>
      <c r="AY29" s="140">
        <f t="shared" si="46"/>
        <v>-1852</v>
      </c>
      <c r="AZ29" s="140">
        <f t="shared" si="46"/>
        <v>-88</v>
      </c>
      <c r="BA29" s="140">
        <f t="shared" si="46"/>
        <v>-3239</v>
      </c>
      <c r="BB29" s="140">
        <f t="shared" ref="BB29:BJ29" si="47">SUM(BB24:BB28)</f>
        <v>-617</v>
      </c>
      <c r="BC29" s="140">
        <f t="shared" si="47"/>
        <v>-860</v>
      </c>
      <c r="BD29" s="140">
        <f t="shared" si="47"/>
        <v>-492</v>
      </c>
      <c r="BE29" s="140">
        <f t="shared" si="47"/>
        <v>-1708</v>
      </c>
      <c r="BF29" s="140">
        <f t="shared" si="47"/>
        <v>-1247</v>
      </c>
      <c r="BG29" s="140">
        <f t="shared" si="47"/>
        <v>-882</v>
      </c>
      <c r="BH29" s="140">
        <f t="shared" si="47"/>
        <v>-1679</v>
      </c>
      <c r="BI29" s="140">
        <f t="shared" si="47"/>
        <v>-1728</v>
      </c>
      <c r="BJ29" s="140">
        <f t="shared" si="47"/>
        <v>-1473</v>
      </c>
      <c r="BK29" s="140">
        <f t="shared" ref="BK29:BL29" si="48">SUM(BK24:BK28)</f>
        <v>-801</v>
      </c>
      <c r="BL29" s="245">
        <f t="shared" si="48"/>
        <v>-473</v>
      </c>
      <c r="BM29" s="245">
        <f t="shared" ref="BM29:BN29" si="49">SUM(BM24:BM28)</f>
        <v>1076</v>
      </c>
      <c r="BN29" s="245">
        <f t="shared" si="49"/>
        <v>730</v>
      </c>
      <c r="BO29" s="245">
        <f t="shared" ref="BO29" si="50">SUM(BO24:BO28)</f>
        <v>1315</v>
      </c>
      <c r="BP29" s="245">
        <f t="shared" ref="BP29:BQ29" si="51">SUM(BP24:BP28)</f>
        <v>1999</v>
      </c>
      <c r="BQ29" s="245">
        <f t="shared" si="51"/>
        <v>1810</v>
      </c>
      <c r="BR29" s="245">
        <f t="shared" ref="BR29:BS29" si="52">SUM(BR24:BR28)</f>
        <v>877</v>
      </c>
      <c r="BS29" s="245">
        <f t="shared" si="52"/>
        <v>3677</v>
      </c>
      <c r="BT29" s="245">
        <f t="shared" ref="BT29" si="53">SUM(BT24:BT28)</f>
        <v>2096</v>
      </c>
      <c r="BU29" s="245">
        <f t="shared" ref="BU29" si="54">SUM(BU24:BU28)</f>
        <v>1672</v>
      </c>
      <c r="BV29" s="245">
        <f t="shared" ref="BV29" si="55">SUM(BV24:BV28)</f>
        <v>639</v>
      </c>
      <c r="BW29" s="245">
        <f t="shared" ref="BW29" si="56">SUM(BW24:BW28)</f>
        <v>603</v>
      </c>
      <c r="BX29" s="245">
        <f t="shared" ref="BX29" si="57">SUM(BX24:BX28)</f>
        <v>554</v>
      </c>
      <c r="BY29" s="245">
        <f t="shared" ref="BY29" si="58">SUM(BY24:BY28)</f>
        <v>669</v>
      </c>
      <c r="BZ29" s="245">
        <f t="shared" ref="BZ29" si="59">SUM(BZ24:BZ28)</f>
        <v>-180</v>
      </c>
      <c r="CA29" s="245">
        <f t="shared" ref="CA29" si="60">SUM(CA24:CA28)</f>
        <v>543</v>
      </c>
      <c r="CB29" s="245">
        <f t="shared" ref="CB29:CD29" si="61">SUM(CB24:CB28)</f>
        <v>-2232</v>
      </c>
      <c r="CC29" s="245">
        <f t="shared" ref="CC29:CD29" si="62">SUM(CC24:CC28)</f>
        <v>-683</v>
      </c>
      <c r="CD29" s="245">
        <f t="shared" si="62"/>
        <v>731</v>
      </c>
      <c r="CE29" s="350"/>
      <c r="CF29" s="85">
        <f>SUM(CF24:CF28)</f>
        <v>12959</v>
      </c>
    </row>
    <row r="30" spans="1:84" s="59" customFormat="1" x14ac:dyDescent="0.3">
      <c r="A30" s="147">
        <f>+A23+1</f>
        <v>4</v>
      </c>
      <c r="B30" s="86" t="s">
        <v>19</v>
      </c>
      <c r="C30" s="87"/>
      <c r="D30" s="88"/>
      <c r="E30" s="88"/>
      <c r="F30" s="88"/>
      <c r="G30" s="88"/>
      <c r="H30" s="88"/>
      <c r="I30" s="88"/>
      <c r="J30" s="88"/>
      <c r="K30" s="88"/>
      <c r="L30" s="89"/>
      <c r="M30" s="88"/>
      <c r="N30" s="88"/>
      <c r="O30" s="88"/>
      <c r="P30" s="88"/>
      <c r="Q30" s="88"/>
      <c r="R30" s="88"/>
      <c r="S30" s="88"/>
      <c r="T30" s="88"/>
      <c r="U30" s="203"/>
      <c r="V30" s="203"/>
      <c r="W30" s="203"/>
      <c r="X30" s="89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89"/>
      <c r="AK30" s="296"/>
      <c r="AL30" s="296"/>
      <c r="AM30" s="296"/>
      <c r="AN30" s="296"/>
      <c r="AO30" s="296"/>
      <c r="AP30" s="296"/>
      <c r="AQ30" s="90"/>
      <c r="AR30" s="296"/>
      <c r="AS30" s="296"/>
      <c r="AT30" s="296"/>
      <c r="AU30" s="296"/>
      <c r="AV30" s="313"/>
      <c r="AW30" s="90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349"/>
      <c r="CF30" s="90"/>
    </row>
    <row r="31" spans="1:84" s="59" customFormat="1" x14ac:dyDescent="0.3">
      <c r="A31" s="147"/>
      <c r="B31" s="60" t="s">
        <v>37</v>
      </c>
      <c r="C31" s="80">
        <v>4619</v>
      </c>
      <c r="D31" s="81">
        <v>5689</v>
      </c>
      <c r="E31" s="81">
        <v>5686</v>
      </c>
      <c r="F31" s="81">
        <v>4793</v>
      </c>
      <c r="G31" s="81">
        <v>4489</v>
      </c>
      <c r="H31" s="81">
        <v>4291</v>
      </c>
      <c r="I31" s="81">
        <v>3626</v>
      </c>
      <c r="J31" s="81">
        <v>3492</v>
      </c>
      <c r="K31" s="81">
        <v>3416</v>
      </c>
      <c r="L31" s="82">
        <v>3629</v>
      </c>
      <c r="M31" s="81">
        <v>3510</v>
      </c>
      <c r="N31" s="81">
        <v>4065</v>
      </c>
      <c r="O31" s="81">
        <v>5168</v>
      </c>
      <c r="P31" s="81">
        <v>5677</v>
      </c>
      <c r="Q31" s="81">
        <v>4366</v>
      </c>
      <c r="R31" s="81">
        <v>4101</v>
      </c>
      <c r="S31" s="81">
        <v>3979</v>
      </c>
      <c r="T31" s="81">
        <v>2947</v>
      </c>
      <c r="U31" s="201">
        <v>3046</v>
      </c>
      <c r="V31" s="201">
        <v>3098</v>
      </c>
      <c r="W31" s="201">
        <v>3095</v>
      </c>
      <c r="X31" s="82">
        <v>2972</v>
      </c>
      <c r="Y31" s="201">
        <v>2569</v>
      </c>
      <c r="Z31" s="201">
        <v>3091</v>
      </c>
      <c r="AA31" s="201">
        <v>3613</v>
      </c>
      <c r="AB31" s="201">
        <v>4092</v>
      </c>
      <c r="AC31" s="201">
        <v>3704</v>
      </c>
      <c r="AD31" s="201">
        <v>3849</v>
      </c>
      <c r="AE31" s="201">
        <v>3332</v>
      </c>
      <c r="AF31" s="201">
        <v>3234</v>
      </c>
      <c r="AG31" s="201">
        <v>3500</v>
      </c>
      <c r="AH31" s="201">
        <v>3652</v>
      </c>
      <c r="AI31" s="201">
        <v>4080</v>
      </c>
      <c r="AJ31" s="82">
        <v>3046</v>
      </c>
      <c r="AK31" s="294">
        <v>2879</v>
      </c>
      <c r="AL31" s="294">
        <v>3485</v>
      </c>
      <c r="AM31" s="294">
        <v>4055</v>
      </c>
      <c r="AN31" s="294">
        <v>4406</v>
      </c>
      <c r="AO31" s="294">
        <v>4291</v>
      </c>
      <c r="AP31" s="294">
        <v>4210</v>
      </c>
      <c r="AQ31" s="64">
        <v>3317</v>
      </c>
      <c r="AR31" s="294">
        <v>3366</v>
      </c>
      <c r="AS31" s="294">
        <v>3299</v>
      </c>
      <c r="AT31" s="294">
        <v>3172</v>
      </c>
      <c r="AU31" s="294">
        <v>3169</v>
      </c>
      <c r="AV31" s="311">
        <v>3368</v>
      </c>
      <c r="AW31" s="83">
        <f t="shared" ref="AW31:BF35" si="63">O31-C31</f>
        <v>549</v>
      </c>
      <c r="AX31" s="84">
        <f t="shared" si="63"/>
        <v>-12</v>
      </c>
      <c r="AY31" s="84">
        <f t="shared" si="63"/>
        <v>-1320</v>
      </c>
      <c r="AZ31" s="84">
        <f t="shared" si="63"/>
        <v>-692</v>
      </c>
      <c r="BA31" s="84">
        <f t="shared" si="63"/>
        <v>-510</v>
      </c>
      <c r="BB31" s="84">
        <f t="shared" si="63"/>
        <v>-1344</v>
      </c>
      <c r="BC31" s="84">
        <f t="shared" si="63"/>
        <v>-580</v>
      </c>
      <c r="BD31" s="84">
        <f t="shared" si="63"/>
        <v>-394</v>
      </c>
      <c r="BE31" s="84">
        <f t="shared" si="63"/>
        <v>-321</v>
      </c>
      <c r="BF31" s="84">
        <f t="shared" si="63"/>
        <v>-657</v>
      </c>
      <c r="BG31" s="84">
        <f t="shared" ref="BG31:BP35" si="64">Y31-M31</f>
        <v>-941</v>
      </c>
      <c r="BH31" s="84">
        <f t="shared" si="64"/>
        <v>-974</v>
      </c>
      <c r="BI31" s="84">
        <f t="shared" si="64"/>
        <v>-1555</v>
      </c>
      <c r="BJ31" s="84">
        <f t="shared" si="64"/>
        <v>-1585</v>
      </c>
      <c r="BK31" s="84">
        <f t="shared" si="64"/>
        <v>-662</v>
      </c>
      <c r="BL31" s="244">
        <f t="shared" si="64"/>
        <v>-252</v>
      </c>
      <c r="BM31" s="244">
        <f t="shared" si="64"/>
        <v>-647</v>
      </c>
      <c r="BN31" s="244">
        <f t="shared" si="64"/>
        <v>287</v>
      </c>
      <c r="BO31" s="244">
        <f t="shared" si="64"/>
        <v>454</v>
      </c>
      <c r="BP31" s="244">
        <f t="shared" si="64"/>
        <v>554</v>
      </c>
      <c r="BQ31" s="244">
        <f t="shared" ref="BQ31:CD35" si="65">AI31-W31</f>
        <v>985</v>
      </c>
      <c r="BR31" s="244">
        <f t="shared" si="65"/>
        <v>74</v>
      </c>
      <c r="BS31" s="244">
        <f t="shared" si="65"/>
        <v>310</v>
      </c>
      <c r="BT31" s="244">
        <f t="shared" si="65"/>
        <v>394</v>
      </c>
      <c r="BU31" s="244">
        <f t="shared" si="65"/>
        <v>442</v>
      </c>
      <c r="BV31" s="244">
        <f t="shared" si="65"/>
        <v>314</v>
      </c>
      <c r="BW31" s="244">
        <f t="shared" si="65"/>
        <v>587</v>
      </c>
      <c r="BX31" s="244">
        <f t="shared" si="65"/>
        <v>361</v>
      </c>
      <c r="BY31" s="244">
        <f t="shared" si="65"/>
        <v>-15</v>
      </c>
      <c r="BZ31" s="244">
        <f t="shared" si="65"/>
        <v>132</v>
      </c>
      <c r="CA31" s="244">
        <f t="shared" si="65"/>
        <v>-201</v>
      </c>
      <c r="CB31" s="244">
        <f t="shared" si="65"/>
        <v>-480</v>
      </c>
      <c r="CC31" s="244">
        <f t="shared" si="65"/>
        <v>-911</v>
      </c>
      <c r="CD31" s="244">
        <f t="shared" si="65"/>
        <v>322</v>
      </c>
      <c r="CE31" s="349"/>
      <c r="CF31" s="64">
        <f>IF(ISERROR(GETPIVOTDATA("VALUE",'CRS WK pvt'!$I$2,"DT_FILE",CF$8,"CD_CO",CF$6,"TRIM_CAT",TRIM(B31),"TRIM_LINE",A30))=TRUE,0,GETPIVOTDATA("VALUE",'CRS WK pvt'!$I$2,"DT_FILE",CF$8,"CD_CO",CF$6,"TRIM_CAT",TRIM(B31),"TRIM_LINE",A30))</f>
        <v>3368</v>
      </c>
    </row>
    <row r="32" spans="1:84" s="59" customFormat="1" x14ac:dyDescent="0.3">
      <c r="A32" s="147"/>
      <c r="B32" s="60" t="s">
        <v>38</v>
      </c>
      <c r="C32" s="80">
        <v>560</v>
      </c>
      <c r="D32" s="81">
        <v>710</v>
      </c>
      <c r="E32" s="81">
        <v>751</v>
      </c>
      <c r="F32" s="81">
        <v>754</v>
      </c>
      <c r="G32" s="81">
        <v>980</v>
      </c>
      <c r="H32" s="81">
        <v>570</v>
      </c>
      <c r="I32" s="81">
        <v>435</v>
      </c>
      <c r="J32" s="81">
        <v>473</v>
      </c>
      <c r="K32" s="81">
        <v>414</v>
      </c>
      <c r="L32" s="82">
        <v>592</v>
      </c>
      <c r="M32" s="81">
        <v>433</v>
      </c>
      <c r="N32" s="81">
        <v>550</v>
      </c>
      <c r="O32" s="81">
        <v>589</v>
      </c>
      <c r="P32" s="81">
        <v>691</v>
      </c>
      <c r="Q32" s="81">
        <v>494</v>
      </c>
      <c r="R32" s="81">
        <v>446</v>
      </c>
      <c r="S32" s="81">
        <v>850</v>
      </c>
      <c r="T32" s="81">
        <v>493</v>
      </c>
      <c r="U32" s="201">
        <v>386</v>
      </c>
      <c r="V32" s="201">
        <v>412</v>
      </c>
      <c r="W32" s="201">
        <v>445</v>
      </c>
      <c r="X32" s="82">
        <v>493</v>
      </c>
      <c r="Y32" s="201">
        <v>360</v>
      </c>
      <c r="Z32" s="201">
        <v>473</v>
      </c>
      <c r="AA32" s="201">
        <v>538</v>
      </c>
      <c r="AB32" s="201">
        <v>628</v>
      </c>
      <c r="AC32" s="201">
        <v>559</v>
      </c>
      <c r="AD32" s="201">
        <v>802</v>
      </c>
      <c r="AE32" s="201">
        <v>907</v>
      </c>
      <c r="AF32" s="201">
        <v>572</v>
      </c>
      <c r="AG32" s="201">
        <v>532</v>
      </c>
      <c r="AH32" s="201">
        <v>550</v>
      </c>
      <c r="AI32" s="201">
        <v>505</v>
      </c>
      <c r="AJ32" s="82">
        <v>414</v>
      </c>
      <c r="AK32" s="294">
        <v>473</v>
      </c>
      <c r="AL32" s="294">
        <v>679</v>
      </c>
      <c r="AM32" s="294">
        <v>686</v>
      </c>
      <c r="AN32" s="294">
        <v>776</v>
      </c>
      <c r="AO32" s="294">
        <v>695</v>
      </c>
      <c r="AP32" s="294">
        <v>703</v>
      </c>
      <c r="AQ32" s="64">
        <v>602</v>
      </c>
      <c r="AR32" s="294">
        <v>540</v>
      </c>
      <c r="AS32" s="294">
        <v>531</v>
      </c>
      <c r="AT32" s="294">
        <v>526</v>
      </c>
      <c r="AU32" s="294">
        <v>543</v>
      </c>
      <c r="AV32" s="311">
        <v>669</v>
      </c>
      <c r="AW32" s="83">
        <f t="shared" si="63"/>
        <v>29</v>
      </c>
      <c r="AX32" s="84">
        <f t="shared" si="63"/>
        <v>-19</v>
      </c>
      <c r="AY32" s="84">
        <f t="shared" si="63"/>
        <v>-257</v>
      </c>
      <c r="AZ32" s="84">
        <f t="shared" si="63"/>
        <v>-308</v>
      </c>
      <c r="BA32" s="84">
        <f t="shared" si="63"/>
        <v>-130</v>
      </c>
      <c r="BB32" s="84">
        <f t="shared" si="63"/>
        <v>-77</v>
      </c>
      <c r="BC32" s="84">
        <f t="shared" si="63"/>
        <v>-49</v>
      </c>
      <c r="BD32" s="84">
        <f t="shared" si="63"/>
        <v>-61</v>
      </c>
      <c r="BE32" s="84">
        <f t="shared" si="63"/>
        <v>31</v>
      </c>
      <c r="BF32" s="84">
        <f t="shared" si="63"/>
        <v>-99</v>
      </c>
      <c r="BG32" s="84">
        <f t="shared" si="64"/>
        <v>-73</v>
      </c>
      <c r="BH32" s="84">
        <f t="shared" si="64"/>
        <v>-77</v>
      </c>
      <c r="BI32" s="84">
        <f t="shared" si="64"/>
        <v>-51</v>
      </c>
      <c r="BJ32" s="84">
        <f t="shared" si="64"/>
        <v>-63</v>
      </c>
      <c r="BK32" s="84">
        <f t="shared" si="64"/>
        <v>65</v>
      </c>
      <c r="BL32" s="244">
        <f t="shared" si="64"/>
        <v>356</v>
      </c>
      <c r="BM32" s="244">
        <f t="shared" si="64"/>
        <v>57</v>
      </c>
      <c r="BN32" s="244">
        <f t="shared" si="64"/>
        <v>79</v>
      </c>
      <c r="BO32" s="244">
        <f t="shared" si="64"/>
        <v>146</v>
      </c>
      <c r="BP32" s="244">
        <f t="shared" si="64"/>
        <v>138</v>
      </c>
      <c r="BQ32" s="244">
        <f t="shared" si="65"/>
        <v>60</v>
      </c>
      <c r="BR32" s="244">
        <f t="shared" si="65"/>
        <v>-79</v>
      </c>
      <c r="BS32" s="244">
        <f t="shared" si="65"/>
        <v>113</v>
      </c>
      <c r="BT32" s="244">
        <f t="shared" si="65"/>
        <v>206</v>
      </c>
      <c r="BU32" s="244">
        <f t="shared" si="65"/>
        <v>148</v>
      </c>
      <c r="BV32" s="244">
        <f t="shared" si="65"/>
        <v>148</v>
      </c>
      <c r="BW32" s="244">
        <f t="shared" si="65"/>
        <v>136</v>
      </c>
      <c r="BX32" s="244">
        <f t="shared" si="65"/>
        <v>-99</v>
      </c>
      <c r="BY32" s="244">
        <f t="shared" si="65"/>
        <v>-305</v>
      </c>
      <c r="BZ32" s="244">
        <f t="shared" si="65"/>
        <v>-32</v>
      </c>
      <c r="CA32" s="244">
        <f t="shared" si="65"/>
        <v>-1</v>
      </c>
      <c r="CB32" s="244">
        <f t="shared" si="65"/>
        <v>-24</v>
      </c>
      <c r="CC32" s="244">
        <f t="shared" si="65"/>
        <v>38</v>
      </c>
      <c r="CD32" s="244">
        <f t="shared" si="65"/>
        <v>255</v>
      </c>
      <c r="CE32" s="349"/>
      <c r="CF32" s="64">
        <f>IF(ISERROR(GETPIVOTDATA("VALUE",'CRS WK pvt'!$I$2,"DT_FILE",CF$8,"CD_CO",CF$6,"TRIM_CAT",TRIM(B32),"TRIM_LINE",A30))=TRUE,0,GETPIVOTDATA("VALUE",'CRS WK pvt'!$I$2,"DT_FILE",CF$8,"CD_CO",CF$6,"TRIM_CAT",TRIM(B32),"TRIM_LINE",A30))</f>
        <v>669</v>
      </c>
    </row>
    <row r="33" spans="1:84" s="59" customFormat="1" x14ac:dyDescent="0.3">
      <c r="A33" s="147"/>
      <c r="B33" s="60" t="s">
        <v>39</v>
      </c>
      <c r="C33" s="80">
        <v>618</v>
      </c>
      <c r="D33" s="81">
        <v>706</v>
      </c>
      <c r="E33" s="81">
        <v>749</v>
      </c>
      <c r="F33" s="81">
        <v>574</v>
      </c>
      <c r="G33" s="81">
        <v>477</v>
      </c>
      <c r="H33" s="81">
        <v>532</v>
      </c>
      <c r="I33" s="81">
        <v>382</v>
      </c>
      <c r="J33" s="81">
        <v>355</v>
      </c>
      <c r="K33" s="81">
        <v>434</v>
      </c>
      <c r="L33" s="82">
        <v>557</v>
      </c>
      <c r="M33" s="81">
        <v>369</v>
      </c>
      <c r="N33" s="81">
        <v>636</v>
      </c>
      <c r="O33" s="81">
        <v>762</v>
      </c>
      <c r="P33" s="81">
        <v>891</v>
      </c>
      <c r="Q33" s="81">
        <v>737</v>
      </c>
      <c r="R33" s="81">
        <v>583</v>
      </c>
      <c r="S33" s="81">
        <v>404</v>
      </c>
      <c r="T33" s="81">
        <v>389</v>
      </c>
      <c r="U33" s="201">
        <v>370</v>
      </c>
      <c r="V33" s="201">
        <v>378</v>
      </c>
      <c r="W33" s="201">
        <v>406</v>
      </c>
      <c r="X33" s="82">
        <v>422</v>
      </c>
      <c r="Y33" s="201">
        <v>434</v>
      </c>
      <c r="Z33" s="201">
        <v>515</v>
      </c>
      <c r="AA33" s="201">
        <v>453</v>
      </c>
      <c r="AB33" s="201">
        <v>465</v>
      </c>
      <c r="AC33" s="201">
        <v>485</v>
      </c>
      <c r="AD33" s="201">
        <v>477</v>
      </c>
      <c r="AE33" s="201">
        <v>410</v>
      </c>
      <c r="AF33" s="201">
        <v>362</v>
      </c>
      <c r="AG33" s="201">
        <v>417</v>
      </c>
      <c r="AH33" s="201">
        <v>483</v>
      </c>
      <c r="AI33" s="201">
        <v>721</v>
      </c>
      <c r="AJ33" s="82">
        <v>515</v>
      </c>
      <c r="AK33" s="294">
        <v>805</v>
      </c>
      <c r="AL33" s="294">
        <v>683</v>
      </c>
      <c r="AM33" s="294">
        <v>830</v>
      </c>
      <c r="AN33" s="294">
        <v>684</v>
      </c>
      <c r="AO33" s="294">
        <v>700</v>
      </c>
      <c r="AP33" s="294">
        <v>667</v>
      </c>
      <c r="AQ33" s="64">
        <v>539</v>
      </c>
      <c r="AR33" s="294">
        <v>494</v>
      </c>
      <c r="AS33" s="294">
        <v>524</v>
      </c>
      <c r="AT33" s="294">
        <v>460</v>
      </c>
      <c r="AU33" s="294">
        <v>427</v>
      </c>
      <c r="AV33" s="311">
        <v>491</v>
      </c>
      <c r="AW33" s="83">
        <f t="shared" si="63"/>
        <v>144</v>
      </c>
      <c r="AX33" s="84">
        <f t="shared" si="63"/>
        <v>185</v>
      </c>
      <c r="AY33" s="84">
        <f t="shared" si="63"/>
        <v>-12</v>
      </c>
      <c r="AZ33" s="84">
        <f t="shared" si="63"/>
        <v>9</v>
      </c>
      <c r="BA33" s="84">
        <f t="shared" si="63"/>
        <v>-73</v>
      </c>
      <c r="BB33" s="84">
        <f t="shared" si="63"/>
        <v>-143</v>
      </c>
      <c r="BC33" s="84">
        <f t="shared" si="63"/>
        <v>-12</v>
      </c>
      <c r="BD33" s="84">
        <f t="shared" si="63"/>
        <v>23</v>
      </c>
      <c r="BE33" s="84">
        <f t="shared" si="63"/>
        <v>-28</v>
      </c>
      <c r="BF33" s="84">
        <f t="shared" si="63"/>
        <v>-135</v>
      </c>
      <c r="BG33" s="84">
        <f t="shared" si="64"/>
        <v>65</v>
      </c>
      <c r="BH33" s="84">
        <f t="shared" si="64"/>
        <v>-121</v>
      </c>
      <c r="BI33" s="84">
        <f t="shared" si="64"/>
        <v>-309</v>
      </c>
      <c r="BJ33" s="84">
        <f t="shared" si="64"/>
        <v>-426</v>
      </c>
      <c r="BK33" s="84">
        <f t="shared" si="64"/>
        <v>-252</v>
      </c>
      <c r="BL33" s="244">
        <f t="shared" si="64"/>
        <v>-106</v>
      </c>
      <c r="BM33" s="244">
        <f t="shared" si="64"/>
        <v>6</v>
      </c>
      <c r="BN33" s="244">
        <f t="shared" si="64"/>
        <v>-27</v>
      </c>
      <c r="BO33" s="244">
        <f t="shared" si="64"/>
        <v>47</v>
      </c>
      <c r="BP33" s="244">
        <f t="shared" si="64"/>
        <v>105</v>
      </c>
      <c r="BQ33" s="244">
        <f t="shared" si="65"/>
        <v>315</v>
      </c>
      <c r="BR33" s="244">
        <f t="shared" si="65"/>
        <v>93</v>
      </c>
      <c r="BS33" s="244">
        <f t="shared" si="65"/>
        <v>371</v>
      </c>
      <c r="BT33" s="244">
        <f t="shared" si="65"/>
        <v>168</v>
      </c>
      <c r="BU33" s="244">
        <f t="shared" si="65"/>
        <v>377</v>
      </c>
      <c r="BV33" s="244">
        <f t="shared" si="65"/>
        <v>219</v>
      </c>
      <c r="BW33" s="244">
        <f t="shared" si="65"/>
        <v>215</v>
      </c>
      <c r="BX33" s="244">
        <f t="shared" si="65"/>
        <v>190</v>
      </c>
      <c r="BY33" s="244">
        <f t="shared" si="65"/>
        <v>129</v>
      </c>
      <c r="BZ33" s="244">
        <f t="shared" si="65"/>
        <v>132</v>
      </c>
      <c r="CA33" s="244">
        <f t="shared" si="65"/>
        <v>107</v>
      </c>
      <c r="CB33" s="244">
        <f t="shared" si="65"/>
        <v>-23</v>
      </c>
      <c r="CC33" s="244">
        <f t="shared" si="65"/>
        <v>-294</v>
      </c>
      <c r="CD33" s="244">
        <f t="shared" si="65"/>
        <v>-24</v>
      </c>
      <c r="CE33" s="349"/>
      <c r="CF33" s="64">
        <f>IF(ISERROR(GETPIVOTDATA("VALUE",'CRS WK pvt'!$I$2,"DT_FILE",CF$8,"CD_CO",CF$6,"TRIM_CAT",TRIM(B33),"TRIM_LINE",A30))=TRUE,0,GETPIVOTDATA("VALUE",'CRS WK pvt'!$I$2,"DT_FILE",CF$8,"CD_CO",CF$6,"TRIM_CAT",TRIM(B33),"TRIM_LINE",A30))</f>
        <v>491</v>
      </c>
    </row>
    <row r="34" spans="1:84" s="59" customFormat="1" x14ac:dyDescent="0.3">
      <c r="A34" s="147"/>
      <c r="B34" s="60" t="s">
        <v>40</v>
      </c>
      <c r="C34" s="80">
        <v>24</v>
      </c>
      <c r="D34" s="81">
        <v>40</v>
      </c>
      <c r="E34" s="81">
        <v>55</v>
      </c>
      <c r="F34" s="81">
        <v>21</v>
      </c>
      <c r="G34" s="81">
        <v>20</v>
      </c>
      <c r="H34" s="81">
        <v>23</v>
      </c>
      <c r="I34" s="81">
        <v>18</v>
      </c>
      <c r="J34" s="81">
        <v>12</v>
      </c>
      <c r="K34" s="81">
        <v>11</v>
      </c>
      <c r="L34" s="82">
        <v>21</v>
      </c>
      <c r="M34" s="81">
        <v>17</v>
      </c>
      <c r="N34" s="81">
        <v>25</v>
      </c>
      <c r="O34" s="81">
        <v>37</v>
      </c>
      <c r="P34" s="81">
        <v>37</v>
      </c>
      <c r="Q34" s="81">
        <v>43</v>
      </c>
      <c r="R34" s="81">
        <v>27</v>
      </c>
      <c r="S34" s="81">
        <v>24</v>
      </c>
      <c r="T34" s="81">
        <v>24</v>
      </c>
      <c r="U34" s="201">
        <v>9</v>
      </c>
      <c r="V34" s="201">
        <v>12</v>
      </c>
      <c r="W34" s="201">
        <v>11</v>
      </c>
      <c r="X34" s="82">
        <v>16</v>
      </c>
      <c r="Y34" s="201">
        <v>21</v>
      </c>
      <c r="Z34" s="201">
        <v>21</v>
      </c>
      <c r="AA34" s="201">
        <v>19</v>
      </c>
      <c r="AB34" s="201">
        <v>14</v>
      </c>
      <c r="AC34" s="201">
        <v>28</v>
      </c>
      <c r="AD34" s="201">
        <v>23</v>
      </c>
      <c r="AE34" s="201">
        <v>17</v>
      </c>
      <c r="AF34" s="201">
        <v>14</v>
      </c>
      <c r="AG34" s="201">
        <v>22</v>
      </c>
      <c r="AH34" s="201">
        <v>20</v>
      </c>
      <c r="AI34" s="201">
        <v>34</v>
      </c>
      <c r="AJ34" s="82">
        <v>28</v>
      </c>
      <c r="AK34" s="294">
        <v>37</v>
      </c>
      <c r="AL34" s="294">
        <v>38</v>
      </c>
      <c r="AM34" s="294">
        <v>30</v>
      </c>
      <c r="AN34" s="294">
        <v>22</v>
      </c>
      <c r="AO34" s="294">
        <v>34</v>
      </c>
      <c r="AP34" s="294">
        <v>41</v>
      </c>
      <c r="AQ34" s="64">
        <v>31</v>
      </c>
      <c r="AR34" s="294">
        <v>32</v>
      </c>
      <c r="AS34" s="294">
        <v>35</v>
      </c>
      <c r="AT34" s="294">
        <v>19</v>
      </c>
      <c r="AU34" s="294">
        <v>22</v>
      </c>
      <c r="AV34" s="311">
        <v>18</v>
      </c>
      <c r="AW34" s="83">
        <f t="shared" si="63"/>
        <v>13</v>
      </c>
      <c r="AX34" s="84">
        <f t="shared" si="63"/>
        <v>-3</v>
      </c>
      <c r="AY34" s="84">
        <f t="shared" si="63"/>
        <v>-12</v>
      </c>
      <c r="AZ34" s="84">
        <f t="shared" si="63"/>
        <v>6</v>
      </c>
      <c r="BA34" s="84">
        <f t="shared" si="63"/>
        <v>4</v>
      </c>
      <c r="BB34" s="84">
        <f t="shared" si="63"/>
        <v>1</v>
      </c>
      <c r="BC34" s="84">
        <f t="shared" si="63"/>
        <v>-9</v>
      </c>
      <c r="BD34" s="84">
        <f t="shared" si="63"/>
        <v>0</v>
      </c>
      <c r="BE34" s="84">
        <f t="shared" si="63"/>
        <v>0</v>
      </c>
      <c r="BF34" s="84">
        <f t="shared" si="63"/>
        <v>-5</v>
      </c>
      <c r="BG34" s="84">
        <f t="shared" si="64"/>
        <v>4</v>
      </c>
      <c r="BH34" s="84">
        <f t="shared" si="64"/>
        <v>-4</v>
      </c>
      <c r="BI34" s="84">
        <f t="shared" si="64"/>
        <v>-18</v>
      </c>
      <c r="BJ34" s="84">
        <f t="shared" si="64"/>
        <v>-23</v>
      </c>
      <c r="BK34" s="84">
        <f t="shared" si="64"/>
        <v>-15</v>
      </c>
      <c r="BL34" s="244">
        <f t="shared" si="64"/>
        <v>-4</v>
      </c>
      <c r="BM34" s="244">
        <f t="shared" si="64"/>
        <v>-7</v>
      </c>
      <c r="BN34" s="244">
        <f t="shared" si="64"/>
        <v>-10</v>
      </c>
      <c r="BO34" s="244">
        <f t="shared" si="64"/>
        <v>13</v>
      </c>
      <c r="BP34" s="244">
        <f t="shared" si="64"/>
        <v>8</v>
      </c>
      <c r="BQ34" s="244">
        <f t="shared" si="65"/>
        <v>23</v>
      </c>
      <c r="BR34" s="244">
        <f t="shared" si="65"/>
        <v>12</v>
      </c>
      <c r="BS34" s="244">
        <f t="shared" si="65"/>
        <v>16</v>
      </c>
      <c r="BT34" s="244">
        <f t="shared" si="65"/>
        <v>17</v>
      </c>
      <c r="BU34" s="244">
        <f t="shared" si="65"/>
        <v>11</v>
      </c>
      <c r="BV34" s="244">
        <f t="shared" si="65"/>
        <v>8</v>
      </c>
      <c r="BW34" s="244">
        <f t="shared" si="65"/>
        <v>6</v>
      </c>
      <c r="BX34" s="244">
        <f t="shared" si="65"/>
        <v>18</v>
      </c>
      <c r="BY34" s="244">
        <f t="shared" si="65"/>
        <v>14</v>
      </c>
      <c r="BZ34" s="244">
        <f t="shared" si="65"/>
        <v>18</v>
      </c>
      <c r="CA34" s="244">
        <f t="shared" si="65"/>
        <v>13</v>
      </c>
      <c r="CB34" s="244">
        <f t="shared" si="65"/>
        <v>-1</v>
      </c>
      <c r="CC34" s="244">
        <f t="shared" si="65"/>
        <v>-12</v>
      </c>
      <c r="CD34" s="244">
        <f t="shared" si="65"/>
        <v>-10</v>
      </c>
      <c r="CE34" s="349"/>
      <c r="CF34" s="64">
        <f>IF(ISERROR(GETPIVOTDATA("VALUE",'CRS WK pvt'!$I$2,"DT_FILE",CF$8,"CD_CO",CF$6,"TRIM_CAT",TRIM(B34),"TRIM_LINE",A30))=TRUE,0,GETPIVOTDATA("VALUE",'CRS WK pvt'!$I$2,"DT_FILE",CF$8,"CD_CO",CF$6,"TRIM_CAT",TRIM(B34),"TRIM_LINE",A30))</f>
        <v>18</v>
      </c>
    </row>
    <row r="35" spans="1:84" s="59" customFormat="1" x14ac:dyDescent="0.3">
      <c r="A35" s="147"/>
      <c r="B35" s="60" t="s">
        <v>41</v>
      </c>
      <c r="C35" s="80">
        <v>1</v>
      </c>
      <c r="D35" s="81">
        <v>4</v>
      </c>
      <c r="E35" s="81">
        <v>5</v>
      </c>
      <c r="F35" s="81">
        <v>3</v>
      </c>
      <c r="G35" s="81">
        <v>3</v>
      </c>
      <c r="H35" s="81">
        <v>3</v>
      </c>
      <c r="I35" s="81"/>
      <c r="J35" s="81"/>
      <c r="K35" s="81"/>
      <c r="L35" s="82">
        <v>2</v>
      </c>
      <c r="M35" s="81">
        <v>4</v>
      </c>
      <c r="N35" s="81">
        <v>2</v>
      </c>
      <c r="O35" s="81">
        <v>5</v>
      </c>
      <c r="P35" s="81">
        <v>10</v>
      </c>
      <c r="Q35" s="81">
        <v>7</v>
      </c>
      <c r="R35" s="81">
        <v>5</v>
      </c>
      <c r="S35" s="81">
        <v>5</v>
      </c>
      <c r="T35" s="81">
        <v>7</v>
      </c>
      <c r="U35" s="201">
        <v>0</v>
      </c>
      <c r="V35" s="201">
        <v>4</v>
      </c>
      <c r="W35" s="201">
        <v>2</v>
      </c>
      <c r="X35" s="82">
        <v>1</v>
      </c>
      <c r="Y35" s="201">
        <v>0</v>
      </c>
      <c r="Z35" s="201">
        <v>3</v>
      </c>
      <c r="AA35" s="201">
        <v>3</v>
      </c>
      <c r="AB35" s="201">
        <v>6</v>
      </c>
      <c r="AC35" s="201">
        <v>4</v>
      </c>
      <c r="AD35" s="201">
        <v>8</v>
      </c>
      <c r="AE35" s="201">
        <v>6</v>
      </c>
      <c r="AF35" s="201">
        <v>2</v>
      </c>
      <c r="AG35" s="201">
        <v>3</v>
      </c>
      <c r="AH35" s="201">
        <v>2</v>
      </c>
      <c r="AI35" s="201">
        <v>3</v>
      </c>
      <c r="AJ35" s="82">
        <v>2</v>
      </c>
      <c r="AK35" s="294">
        <v>6</v>
      </c>
      <c r="AL35" s="294">
        <v>4</v>
      </c>
      <c r="AM35" s="294">
        <v>3</v>
      </c>
      <c r="AN35" s="294">
        <v>4</v>
      </c>
      <c r="AO35" s="294">
        <v>7</v>
      </c>
      <c r="AP35" s="294">
        <v>7</v>
      </c>
      <c r="AQ35" s="64">
        <v>6</v>
      </c>
      <c r="AR35" s="294">
        <v>0</v>
      </c>
      <c r="AS35" s="294">
        <v>5</v>
      </c>
      <c r="AT35" s="294">
        <v>0</v>
      </c>
      <c r="AU35" s="294">
        <v>7</v>
      </c>
      <c r="AV35" s="311">
        <v>4</v>
      </c>
      <c r="AW35" s="83">
        <f t="shared" si="63"/>
        <v>4</v>
      </c>
      <c r="AX35" s="84">
        <f t="shared" si="63"/>
        <v>6</v>
      </c>
      <c r="AY35" s="84">
        <f t="shared" si="63"/>
        <v>2</v>
      </c>
      <c r="AZ35" s="84">
        <f t="shared" si="63"/>
        <v>2</v>
      </c>
      <c r="BA35" s="84">
        <f t="shared" si="63"/>
        <v>2</v>
      </c>
      <c r="BB35" s="84">
        <f t="shared" si="63"/>
        <v>4</v>
      </c>
      <c r="BC35" s="84">
        <f t="shared" si="63"/>
        <v>0</v>
      </c>
      <c r="BD35" s="84">
        <f t="shared" si="63"/>
        <v>4</v>
      </c>
      <c r="BE35" s="84">
        <f t="shared" si="63"/>
        <v>2</v>
      </c>
      <c r="BF35" s="84">
        <f t="shared" si="63"/>
        <v>-1</v>
      </c>
      <c r="BG35" s="84">
        <f t="shared" si="64"/>
        <v>-4</v>
      </c>
      <c r="BH35" s="84">
        <f t="shared" si="64"/>
        <v>1</v>
      </c>
      <c r="BI35" s="84">
        <f t="shared" si="64"/>
        <v>-2</v>
      </c>
      <c r="BJ35" s="84">
        <f t="shared" si="64"/>
        <v>-4</v>
      </c>
      <c r="BK35" s="84">
        <f t="shared" si="64"/>
        <v>-3</v>
      </c>
      <c r="BL35" s="244">
        <f t="shared" si="64"/>
        <v>3</v>
      </c>
      <c r="BM35" s="244">
        <f t="shared" si="64"/>
        <v>1</v>
      </c>
      <c r="BN35" s="244">
        <f t="shared" si="64"/>
        <v>-5</v>
      </c>
      <c r="BO35" s="244">
        <f t="shared" si="64"/>
        <v>3</v>
      </c>
      <c r="BP35" s="244">
        <f t="shared" si="64"/>
        <v>-2</v>
      </c>
      <c r="BQ35" s="244">
        <f t="shared" si="65"/>
        <v>1</v>
      </c>
      <c r="BR35" s="244">
        <f t="shared" si="65"/>
        <v>1</v>
      </c>
      <c r="BS35" s="244">
        <f t="shared" si="65"/>
        <v>6</v>
      </c>
      <c r="BT35" s="244">
        <f t="shared" si="65"/>
        <v>1</v>
      </c>
      <c r="BU35" s="244">
        <f t="shared" si="65"/>
        <v>0</v>
      </c>
      <c r="BV35" s="244">
        <f t="shared" si="65"/>
        <v>-2</v>
      </c>
      <c r="BW35" s="244">
        <f t="shared" si="65"/>
        <v>3</v>
      </c>
      <c r="BX35" s="244">
        <f t="shared" si="65"/>
        <v>-1</v>
      </c>
      <c r="BY35" s="244">
        <f t="shared" si="65"/>
        <v>0</v>
      </c>
      <c r="BZ35" s="244">
        <f t="shared" si="65"/>
        <v>-2</v>
      </c>
      <c r="CA35" s="244">
        <f t="shared" si="65"/>
        <v>2</v>
      </c>
      <c r="CB35" s="244">
        <f t="shared" si="65"/>
        <v>-2</v>
      </c>
      <c r="CC35" s="244">
        <f t="shared" si="65"/>
        <v>4</v>
      </c>
      <c r="CD35" s="244">
        <f t="shared" si="65"/>
        <v>2</v>
      </c>
      <c r="CE35" s="349"/>
      <c r="CF35" s="64">
        <f>IF(ISERROR(GETPIVOTDATA("VALUE",'CRS WK pvt'!$I$2,"DT_FILE",CF$8,"CD_CO",CF$6,"TRIM_CAT",TRIM(B35),"TRIM_LINE",A30))=TRUE,0,GETPIVOTDATA("VALUE",'CRS WK pvt'!$I$2,"DT_FILE",CF$8,"CD_CO",CF$6,"TRIM_CAT",TRIM(B35),"TRIM_LINE",A30))</f>
        <v>4</v>
      </c>
    </row>
    <row r="36" spans="1:84" s="73" customFormat="1" x14ac:dyDescent="0.3">
      <c r="A36" s="148"/>
      <c r="B36" s="60" t="s">
        <v>42</v>
      </c>
      <c r="C36" s="137">
        <f t="shared" ref="C36:V36" si="66">SUM(C31:C35)</f>
        <v>5822</v>
      </c>
      <c r="D36" s="138">
        <f t="shared" si="66"/>
        <v>7149</v>
      </c>
      <c r="E36" s="138">
        <f t="shared" si="66"/>
        <v>7246</v>
      </c>
      <c r="F36" s="138">
        <f t="shared" si="66"/>
        <v>6145</v>
      </c>
      <c r="G36" s="138">
        <f t="shared" si="66"/>
        <v>5969</v>
      </c>
      <c r="H36" s="138">
        <f t="shared" si="66"/>
        <v>5419</v>
      </c>
      <c r="I36" s="138">
        <f t="shared" si="66"/>
        <v>4461</v>
      </c>
      <c r="J36" s="138">
        <f t="shared" si="66"/>
        <v>4332</v>
      </c>
      <c r="K36" s="138">
        <f t="shared" si="66"/>
        <v>4275</v>
      </c>
      <c r="L36" s="139">
        <f t="shared" si="66"/>
        <v>4801</v>
      </c>
      <c r="M36" s="138">
        <f t="shared" si="66"/>
        <v>4333</v>
      </c>
      <c r="N36" s="138">
        <f t="shared" si="66"/>
        <v>5278</v>
      </c>
      <c r="O36" s="138">
        <f t="shared" si="66"/>
        <v>6561</v>
      </c>
      <c r="P36" s="138">
        <f t="shared" si="66"/>
        <v>7306</v>
      </c>
      <c r="Q36" s="138">
        <f t="shared" si="66"/>
        <v>5647</v>
      </c>
      <c r="R36" s="138">
        <f t="shared" si="66"/>
        <v>5162</v>
      </c>
      <c r="S36" s="138">
        <f t="shared" si="66"/>
        <v>5262</v>
      </c>
      <c r="T36" s="138">
        <f t="shared" si="66"/>
        <v>3860</v>
      </c>
      <c r="U36" s="138">
        <f t="shared" si="66"/>
        <v>3811</v>
      </c>
      <c r="V36" s="138">
        <f t="shared" si="66"/>
        <v>3904</v>
      </c>
      <c r="W36" s="138">
        <f>SUM(W31+W32+W33+W34+W35)</f>
        <v>3959</v>
      </c>
      <c r="X36" s="139">
        <f>SUM(X31+X32+X33+X34+X35)</f>
        <v>3904</v>
      </c>
      <c r="Y36" s="202">
        <v>3384</v>
      </c>
      <c r="Z36" s="202">
        <v>4103</v>
      </c>
      <c r="AA36" s="202">
        <v>4626</v>
      </c>
      <c r="AB36" s="202">
        <v>5205</v>
      </c>
      <c r="AC36" s="202">
        <v>4780</v>
      </c>
      <c r="AD36" s="202">
        <v>5159</v>
      </c>
      <c r="AE36" s="202">
        <v>4672</v>
      </c>
      <c r="AF36" s="202">
        <v>4184</v>
      </c>
      <c r="AG36" s="202">
        <v>4474</v>
      </c>
      <c r="AH36" s="202">
        <v>4707</v>
      </c>
      <c r="AI36" s="202">
        <v>5343</v>
      </c>
      <c r="AJ36" s="139">
        <v>4005</v>
      </c>
      <c r="AK36" s="295">
        <v>4200</v>
      </c>
      <c r="AL36" s="295">
        <v>4889</v>
      </c>
      <c r="AM36" s="295">
        <v>5604</v>
      </c>
      <c r="AN36" s="295">
        <v>5892</v>
      </c>
      <c r="AO36" s="295">
        <v>5727</v>
      </c>
      <c r="AP36" s="295">
        <v>5628</v>
      </c>
      <c r="AQ36" s="85">
        <v>4495</v>
      </c>
      <c r="AR36" s="295">
        <v>4432</v>
      </c>
      <c r="AS36" s="295">
        <v>4394</v>
      </c>
      <c r="AT36" s="295">
        <v>4177</v>
      </c>
      <c r="AU36" s="295">
        <v>4168</v>
      </c>
      <c r="AV36" s="312">
        <v>4550</v>
      </c>
      <c r="AW36" s="85">
        <f t="shared" ref="AW36:BA36" si="67">SUM(AW31:AW35)</f>
        <v>739</v>
      </c>
      <c r="AX36" s="140">
        <f t="shared" si="67"/>
        <v>157</v>
      </c>
      <c r="AY36" s="140">
        <f t="shared" si="67"/>
        <v>-1599</v>
      </c>
      <c r="AZ36" s="140">
        <f t="shared" si="67"/>
        <v>-983</v>
      </c>
      <c r="BA36" s="140">
        <f t="shared" si="67"/>
        <v>-707</v>
      </c>
      <c r="BB36" s="140">
        <f t="shared" ref="BB36:BJ36" si="68">SUM(BB31:BB35)</f>
        <v>-1559</v>
      </c>
      <c r="BC36" s="140">
        <f t="shared" si="68"/>
        <v>-650</v>
      </c>
      <c r="BD36" s="140">
        <f t="shared" si="68"/>
        <v>-428</v>
      </c>
      <c r="BE36" s="140">
        <f t="shared" si="68"/>
        <v>-316</v>
      </c>
      <c r="BF36" s="140">
        <f t="shared" si="68"/>
        <v>-897</v>
      </c>
      <c r="BG36" s="140">
        <f t="shared" si="68"/>
        <v>-949</v>
      </c>
      <c r="BH36" s="140">
        <f t="shared" si="68"/>
        <v>-1175</v>
      </c>
      <c r="BI36" s="140">
        <f t="shared" si="68"/>
        <v>-1935</v>
      </c>
      <c r="BJ36" s="140">
        <f t="shared" si="68"/>
        <v>-2101</v>
      </c>
      <c r="BK36" s="140">
        <f t="shared" ref="BK36:BL36" si="69">SUM(BK31:BK35)</f>
        <v>-867</v>
      </c>
      <c r="BL36" s="245">
        <f t="shared" si="69"/>
        <v>-3</v>
      </c>
      <c r="BM36" s="245">
        <f t="shared" ref="BM36:BN36" si="70">SUM(BM31:BM35)</f>
        <v>-590</v>
      </c>
      <c r="BN36" s="245">
        <f t="shared" si="70"/>
        <v>324</v>
      </c>
      <c r="BO36" s="245">
        <f t="shared" ref="BO36" si="71">SUM(BO31:BO35)</f>
        <v>663</v>
      </c>
      <c r="BP36" s="245">
        <f t="shared" ref="BP36:BQ36" si="72">SUM(BP31:BP35)</f>
        <v>803</v>
      </c>
      <c r="BQ36" s="245">
        <f t="shared" si="72"/>
        <v>1384</v>
      </c>
      <c r="BR36" s="245">
        <f t="shared" ref="BR36:BS36" si="73">SUM(BR31:BR35)</f>
        <v>101</v>
      </c>
      <c r="BS36" s="245">
        <f t="shared" si="73"/>
        <v>816</v>
      </c>
      <c r="BT36" s="245">
        <f t="shared" ref="BT36" si="74">SUM(BT31:BT35)</f>
        <v>786</v>
      </c>
      <c r="BU36" s="245">
        <f t="shared" ref="BU36" si="75">SUM(BU31:BU35)</f>
        <v>978</v>
      </c>
      <c r="BV36" s="245">
        <f t="shared" ref="BV36" si="76">SUM(BV31:BV35)</f>
        <v>687</v>
      </c>
      <c r="BW36" s="245">
        <f t="shared" ref="BW36" si="77">SUM(BW31:BW35)</f>
        <v>947</v>
      </c>
      <c r="BX36" s="245">
        <f t="shared" ref="BX36" si="78">SUM(BX31:BX35)</f>
        <v>469</v>
      </c>
      <c r="BY36" s="245">
        <f t="shared" ref="BY36" si="79">SUM(BY31:BY35)</f>
        <v>-177</v>
      </c>
      <c r="BZ36" s="245">
        <f t="shared" ref="BZ36" si="80">SUM(BZ31:BZ35)</f>
        <v>248</v>
      </c>
      <c r="CA36" s="245">
        <f t="shared" ref="CA36" si="81">SUM(CA31:CA35)</f>
        <v>-80</v>
      </c>
      <c r="CB36" s="245">
        <f t="shared" ref="CB36:CD36" si="82">SUM(CB31:CB35)</f>
        <v>-530</v>
      </c>
      <c r="CC36" s="245">
        <f t="shared" ref="CC36:CD36" si="83">SUM(CC31:CC35)</f>
        <v>-1175</v>
      </c>
      <c r="CD36" s="245">
        <f t="shared" si="83"/>
        <v>545</v>
      </c>
      <c r="CE36" s="350"/>
      <c r="CF36" s="85">
        <f>SUM(CF31:CF35)</f>
        <v>4550</v>
      </c>
    </row>
    <row r="37" spans="1:84" s="59" customFormat="1" x14ac:dyDescent="0.3">
      <c r="A37" s="147">
        <f>+A30+1</f>
        <v>5</v>
      </c>
      <c r="B37" s="86" t="s">
        <v>20</v>
      </c>
      <c r="C37" s="87"/>
      <c r="D37" s="88"/>
      <c r="E37" s="88"/>
      <c r="F37" s="88"/>
      <c r="G37" s="88"/>
      <c r="H37" s="88"/>
      <c r="I37" s="88"/>
      <c r="J37" s="88"/>
      <c r="K37" s="88"/>
      <c r="L37" s="89"/>
      <c r="M37" s="88"/>
      <c r="N37" s="88"/>
      <c r="O37" s="88"/>
      <c r="P37" s="88"/>
      <c r="Q37" s="88"/>
      <c r="R37" s="88"/>
      <c r="S37" s="88"/>
      <c r="T37" s="88"/>
      <c r="U37" s="203"/>
      <c r="V37" s="203"/>
      <c r="W37" s="203"/>
      <c r="X37" s="89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89"/>
      <c r="AK37" s="296"/>
      <c r="AL37" s="296"/>
      <c r="AM37" s="296"/>
      <c r="AN37" s="296"/>
      <c r="AO37" s="296"/>
      <c r="AP37" s="296"/>
      <c r="AQ37" s="90"/>
      <c r="AR37" s="296"/>
      <c r="AS37" s="296"/>
      <c r="AT37" s="296"/>
      <c r="AU37" s="296"/>
      <c r="AV37" s="313"/>
      <c r="AW37" s="90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349"/>
      <c r="CF37" s="90"/>
    </row>
    <row r="38" spans="1:84" s="59" customFormat="1" x14ac:dyDescent="0.3">
      <c r="A38" s="147"/>
      <c r="B38" s="60" t="s">
        <v>37</v>
      </c>
      <c r="C38" s="80">
        <v>9254</v>
      </c>
      <c r="D38" s="81">
        <v>9742</v>
      </c>
      <c r="E38" s="81">
        <v>10235</v>
      </c>
      <c r="F38" s="81">
        <v>11043</v>
      </c>
      <c r="G38" s="81">
        <v>11456</v>
      </c>
      <c r="H38" s="81">
        <v>11464</v>
      </c>
      <c r="I38" s="81">
        <v>11210</v>
      </c>
      <c r="J38" s="81">
        <v>10614</v>
      </c>
      <c r="K38" s="81">
        <v>10004</v>
      </c>
      <c r="L38" s="82">
        <v>10217</v>
      </c>
      <c r="M38" s="81">
        <v>9183</v>
      </c>
      <c r="N38" s="81">
        <v>8745</v>
      </c>
      <c r="O38" s="81">
        <v>9452</v>
      </c>
      <c r="P38" s="81">
        <v>10995</v>
      </c>
      <c r="Q38" s="81">
        <v>12352</v>
      </c>
      <c r="R38" s="81">
        <v>12983</v>
      </c>
      <c r="S38" s="81">
        <v>13285</v>
      </c>
      <c r="T38" s="81">
        <v>13769</v>
      </c>
      <c r="U38" s="201">
        <v>13520</v>
      </c>
      <c r="V38" s="201">
        <v>13117</v>
      </c>
      <c r="W38" s="201">
        <v>12716</v>
      </c>
      <c r="X38" s="82">
        <v>12597</v>
      </c>
      <c r="Y38" s="201">
        <v>11398</v>
      </c>
      <c r="Z38" s="201">
        <v>10749</v>
      </c>
      <c r="AA38" s="201">
        <v>10491</v>
      </c>
      <c r="AB38" s="201">
        <v>10734</v>
      </c>
      <c r="AC38" s="201">
        <v>11367</v>
      </c>
      <c r="AD38" s="201">
        <v>11495</v>
      </c>
      <c r="AE38" s="201">
        <v>10639</v>
      </c>
      <c r="AF38" s="201">
        <v>10510</v>
      </c>
      <c r="AG38" s="201">
        <v>10312</v>
      </c>
      <c r="AH38" s="201">
        <v>10399</v>
      </c>
      <c r="AI38" s="201">
        <v>10029</v>
      </c>
      <c r="AJ38" s="82">
        <v>9786</v>
      </c>
      <c r="AK38" s="294">
        <v>9106</v>
      </c>
      <c r="AL38" s="294">
        <v>8832</v>
      </c>
      <c r="AM38" s="294">
        <v>8905</v>
      </c>
      <c r="AN38" s="294">
        <v>9518</v>
      </c>
      <c r="AO38" s="294">
        <v>9864</v>
      </c>
      <c r="AP38" s="294">
        <v>10276</v>
      </c>
      <c r="AQ38" s="64">
        <v>10444</v>
      </c>
      <c r="AR38" s="294">
        <v>10251</v>
      </c>
      <c r="AS38" s="294">
        <v>10333</v>
      </c>
      <c r="AT38" s="294">
        <v>9708</v>
      </c>
      <c r="AU38" s="294">
        <v>9493</v>
      </c>
      <c r="AV38" s="311">
        <v>9470</v>
      </c>
      <c r="AW38" s="83">
        <f t="shared" ref="AW38:BF42" si="84">O38-C38</f>
        <v>198</v>
      </c>
      <c r="AX38" s="84">
        <f t="shared" si="84"/>
        <v>1253</v>
      </c>
      <c r="AY38" s="84">
        <f t="shared" si="84"/>
        <v>2117</v>
      </c>
      <c r="AZ38" s="84">
        <f t="shared" si="84"/>
        <v>1940</v>
      </c>
      <c r="BA38" s="84">
        <f t="shared" si="84"/>
        <v>1829</v>
      </c>
      <c r="BB38" s="84">
        <f t="shared" si="84"/>
        <v>2305</v>
      </c>
      <c r="BC38" s="84">
        <f t="shared" si="84"/>
        <v>2310</v>
      </c>
      <c r="BD38" s="84">
        <f t="shared" si="84"/>
        <v>2503</v>
      </c>
      <c r="BE38" s="84">
        <f t="shared" si="84"/>
        <v>2712</v>
      </c>
      <c r="BF38" s="84">
        <f t="shared" si="84"/>
        <v>2380</v>
      </c>
      <c r="BG38" s="84">
        <f t="shared" ref="BG38:BP42" si="85">Y38-M38</f>
        <v>2215</v>
      </c>
      <c r="BH38" s="84">
        <f t="shared" si="85"/>
        <v>2004</v>
      </c>
      <c r="BI38" s="84">
        <f t="shared" si="85"/>
        <v>1039</v>
      </c>
      <c r="BJ38" s="84">
        <f t="shared" si="85"/>
        <v>-261</v>
      </c>
      <c r="BK38" s="84">
        <f t="shared" si="85"/>
        <v>-985</v>
      </c>
      <c r="BL38" s="244">
        <f t="shared" si="85"/>
        <v>-1488</v>
      </c>
      <c r="BM38" s="244">
        <f t="shared" si="85"/>
        <v>-2646</v>
      </c>
      <c r="BN38" s="244">
        <f t="shared" si="85"/>
        <v>-3259</v>
      </c>
      <c r="BO38" s="244">
        <f t="shared" si="85"/>
        <v>-3208</v>
      </c>
      <c r="BP38" s="244">
        <f t="shared" si="85"/>
        <v>-2718</v>
      </c>
      <c r="BQ38" s="244">
        <f t="shared" ref="BQ38:CD42" si="86">AI38-W38</f>
        <v>-2687</v>
      </c>
      <c r="BR38" s="244">
        <f t="shared" si="86"/>
        <v>-2811</v>
      </c>
      <c r="BS38" s="244">
        <f t="shared" si="86"/>
        <v>-2292</v>
      </c>
      <c r="BT38" s="244">
        <f t="shared" si="86"/>
        <v>-1917</v>
      </c>
      <c r="BU38" s="244">
        <f t="shared" si="86"/>
        <v>-1586</v>
      </c>
      <c r="BV38" s="244">
        <f t="shared" si="86"/>
        <v>-1216</v>
      </c>
      <c r="BW38" s="244">
        <f t="shared" si="86"/>
        <v>-1503</v>
      </c>
      <c r="BX38" s="244">
        <f t="shared" si="86"/>
        <v>-1219</v>
      </c>
      <c r="BY38" s="244">
        <f t="shared" si="86"/>
        <v>-195</v>
      </c>
      <c r="BZ38" s="244">
        <f t="shared" si="86"/>
        <v>-259</v>
      </c>
      <c r="CA38" s="244">
        <f t="shared" si="86"/>
        <v>21</v>
      </c>
      <c r="CB38" s="244">
        <f t="shared" si="86"/>
        <v>-691</v>
      </c>
      <c r="CC38" s="244">
        <f t="shared" si="86"/>
        <v>-536</v>
      </c>
      <c r="CD38" s="244">
        <f t="shared" si="86"/>
        <v>-316</v>
      </c>
      <c r="CE38" s="349"/>
      <c r="CF38" s="64">
        <f>IF(ISERROR(GETPIVOTDATA("VALUE",'CRS WK pvt'!$I$2,"DT_FILE",CF$8,"CD_CO",CF$6,"TRIM_CAT",TRIM(B38),"TRIM_LINE",A37))=TRUE,0,GETPIVOTDATA("VALUE",'CRS WK pvt'!$I$2,"DT_FILE",CF$8,"CD_CO",CF$6,"TRIM_CAT",TRIM(B38),"TRIM_LINE",A37))</f>
        <v>9470</v>
      </c>
    </row>
    <row r="39" spans="1:84" s="59" customFormat="1" x14ac:dyDescent="0.3">
      <c r="A39" s="147"/>
      <c r="B39" s="60" t="s">
        <v>38</v>
      </c>
      <c r="C39" s="80">
        <v>2809</v>
      </c>
      <c r="D39" s="81">
        <v>2784</v>
      </c>
      <c r="E39" s="81">
        <v>2840</v>
      </c>
      <c r="F39" s="81">
        <v>2952</v>
      </c>
      <c r="G39" s="81">
        <v>3112</v>
      </c>
      <c r="H39" s="81">
        <v>3654</v>
      </c>
      <c r="I39" s="81">
        <v>3685</v>
      </c>
      <c r="J39" s="81">
        <v>3606</v>
      </c>
      <c r="K39" s="81">
        <v>3614</v>
      </c>
      <c r="L39" s="82">
        <v>3575</v>
      </c>
      <c r="M39" s="81">
        <v>3028</v>
      </c>
      <c r="N39" s="81">
        <v>2867</v>
      </c>
      <c r="O39" s="81">
        <v>2914</v>
      </c>
      <c r="P39" s="81">
        <v>3017</v>
      </c>
      <c r="Q39" s="81">
        <v>3109</v>
      </c>
      <c r="R39" s="81">
        <v>3180</v>
      </c>
      <c r="S39" s="81">
        <v>3501</v>
      </c>
      <c r="T39" s="81">
        <v>3910</v>
      </c>
      <c r="U39" s="201">
        <v>4095</v>
      </c>
      <c r="V39" s="201">
        <v>4089</v>
      </c>
      <c r="W39" s="201">
        <v>4411</v>
      </c>
      <c r="X39" s="82">
        <v>4426</v>
      </c>
      <c r="Y39" s="201">
        <v>3835</v>
      </c>
      <c r="Z39" s="201">
        <v>3657</v>
      </c>
      <c r="AA39" s="201">
        <v>3582</v>
      </c>
      <c r="AB39" s="201">
        <v>3559</v>
      </c>
      <c r="AC39" s="201">
        <v>3665</v>
      </c>
      <c r="AD39" s="201">
        <v>3741</v>
      </c>
      <c r="AE39" s="201">
        <v>3546</v>
      </c>
      <c r="AF39" s="201">
        <v>3942</v>
      </c>
      <c r="AG39" s="201">
        <v>3985</v>
      </c>
      <c r="AH39" s="201">
        <v>4021</v>
      </c>
      <c r="AI39" s="201">
        <v>3260</v>
      </c>
      <c r="AJ39" s="82">
        <v>3319</v>
      </c>
      <c r="AK39" s="294">
        <v>3261</v>
      </c>
      <c r="AL39" s="294">
        <v>3283</v>
      </c>
      <c r="AM39" s="294">
        <v>3398</v>
      </c>
      <c r="AN39" s="294">
        <v>3468</v>
      </c>
      <c r="AO39" s="294">
        <v>3612</v>
      </c>
      <c r="AP39" s="294">
        <v>3730</v>
      </c>
      <c r="AQ39" s="64">
        <v>3764</v>
      </c>
      <c r="AR39" s="294">
        <v>3890</v>
      </c>
      <c r="AS39" s="294">
        <v>3921</v>
      </c>
      <c r="AT39" s="294">
        <v>3852</v>
      </c>
      <c r="AU39" s="294">
        <v>3998</v>
      </c>
      <c r="AV39" s="311">
        <v>4088</v>
      </c>
      <c r="AW39" s="83">
        <f t="shared" si="84"/>
        <v>105</v>
      </c>
      <c r="AX39" s="84">
        <f t="shared" si="84"/>
        <v>233</v>
      </c>
      <c r="AY39" s="84">
        <f t="shared" si="84"/>
        <v>269</v>
      </c>
      <c r="AZ39" s="84">
        <f t="shared" si="84"/>
        <v>228</v>
      </c>
      <c r="BA39" s="84">
        <f t="shared" si="84"/>
        <v>389</v>
      </c>
      <c r="BB39" s="84">
        <f t="shared" si="84"/>
        <v>256</v>
      </c>
      <c r="BC39" s="84">
        <f t="shared" si="84"/>
        <v>410</v>
      </c>
      <c r="BD39" s="84">
        <f t="shared" si="84"/>
        <v>483</v>
      </c>
      <c r="BE39" s="84">
        <f t="shared" si="84"/>
        <v>797</v>
      </c>
      <c r="BF39" s="84">
        <f t="shared" si="84"/>
        <v>851</v>
      </c>
      <c r="BG39" s="84">
        <f t="shared" si="85"/>
        <v>807</v>
      </c>
      <c r="BH39" s="84">
        <f t="shared" si="85"/>
        <v>790</v>
      </c>
      <c r="BI39" s="84">
        <f t="shared" si="85"/>
        <v>668</v>
      </c>
      <c r="BJ39" s="84">
        <f t="shared" si="85"/>
        <v>542</v>
      </c>
      <c r="BK39" s="84">
        <f t="shared" si="85"/>
        <v>556</v>
      </c>
      <c r="BL39" s="244">
        <f t="shared" si="85"/>
        <v>561</v>
      </c>
      <c r="BM39" s="244">
        <f t="shared" si="85"/>
        <v>45</v>
      </c>
      <c r="BN39" s="244">
        <f t="shared" si="85"/>
        <v>32</v>
      </c>
      <c r="BO39" s="244">
        <f t="shared" si="85"/>
        <v>-110</v>
      </c>
      <c r="BP39" s="244">
        <f t="shared" si="85"/>
        <v>-68</v>
      </c>
      <c r="BQ39" s="244">
        <f t="shared" si="86"/>
        <v>-1151</v>
      </c>
      <c r="BR39" s="244">
        <f t="shared" si="86"/>
        <v>-1107</v>
      </c>
      <c r="BS39" s="244">
        <f t="shared" si="86"/>
        <v>-574</v>
      </c>
      <c r="BT39" s="244">
        <f t="shared" si="86"/>
        <v>-374</v>
      </c>
      <c r="BU39" s="244">
        <f t="shared" si="86"/>
        <v>-184</v>
      </c>
      <c r="BV39" s="244">
        <f t="shared" si="86"/>
        <v>-91</v>
      </c>
      <c r="BW39" s="244">
        <f t="shared" si="86"/>
        <v>-53</v>
      </c>
      <c r="BX39" s="244">
        <f t="shared" si="86"/>
        <v>-11</v>
      </c>
      <c r="BY39" s="244">
        <f t="shared" si="86"/>
        <v>218</v>
      </c>
      <c r="BZ39" s="244">
        <f t="shared" si="86"/>
        <v>-52</v>
      </c>
      <c r="CA39" s="244">
        <f t="shared" si="86"/>
        <v>-64</v>
      </c>
      <c r="CB39" s="244">
        <f t="shared" si="86"/>
        <v>-169</v>
      </c>
      <c r="CC39" s="244">
        <f t="shared" si="86"/>
        <v>738</v>
      </c>
      <c r="CD39" s="244">
        <f t="shared" si="86"/>
        <v>769</v>
      </c>
      <c r="CE39" s="349"/>
      <c r="CF39" s="64">
        <f>IF(ISERROR(GETPIVOTDATA("VALUE",'CRS WK pvt'!$I$2,"DT_FILE",CF$8,"CD_CO",CF$6,"TRIM_CAT",TRIM(B39),"TRIM_LINE",A37))=TRUE,0,GETPIVOTDATA("VALUE",'CRS WK pvt'!$I$2,"DT_FILE",CF$8,"CD_CO",CF$6,"TRIM_CAT",TRIM(B39),"TRIM_LINE",A37))</f>
        <v>4088</v>
      </c>
    </row>
    <row r="40" spans="1:84" s="59" customFormat="1" x14ac:dyDescent="0.3">
      <c r="A40" s="147"/>
      <c r="B40" s="60" t="s">
        <v>39</v>
      </c>
      <c r="C40" s="80">
        <v>645</v>
      </c>
      <c r="D40" s="81">
        <v>675</v>
      </c>
      <c r="E40" s="81">
        <v>745</v>
      </c>
      <c r="F40" s="81">
        <v>848</v>
      </c>
      <c r="G40" s="81">
        <v>827</v>
      </c>
      <c r="H40" s="81">
        <v>794</v>
      </c>
      <c r="I40" s="81">
        <v>846</v>
      </c>
      <c r="J40" s="81">
        <v>791</v>
      </c>
      <c r="K40" s="81">
        <v>769</v>
      </c>
      <c r="L40" s="82">
        <v>753</v>
      </c>
      <c r="M40" s="81">
        <v>683</v>
      </c>
      <c r="N40" s="81">
        <v>611</v>
      </c>
      <c r="O40" s="81">
        <v>705</v>
      </c>
      <c r="P40" s="81">
        <v>1105</v>
      </c>
      <c r="Q40" s="81">
        <v>1365</v>
      </c>
      <c r="R40" s="81">
        <v>1477</v>
      </c>
      <c r="S40" s="81">
        <v>1401</v>
      </c>
      <c r="T40" s="81">
        <v>1371</v>
      </c>
      <c r="U40" s="201">
        <v>1306</v>
      </c>
      <c r="V40" s="201">
        <v>1238</v>
      </c>
      <c r="W40" s="201">
        <v>1191</v>
      </c>
      <c r="X40" s="82">
        <v>1102</v>
      </c>
      <c r="Y40" s="201">
        <v>1011</v>
      </c>
      <c r="Z40" s="201">
        <v>894</v>
      </c>
      <c r="AA40" s="201">
        <v>842</v>
      </c>
      <c r="AB40" s="201">
        <v>831</v>
      </c>
      <c r="AC40" s="201">
        <v>876</v>
      </c>
      <c r="AD40" s="201">
        <v>1010</v>
      </c>
      <c r="AE40" s="201">
        <v>1060</v>
      </c>
      <c r="AF40" s="201">
        <v>1041</v>
      </c>
      <c r="AG40" s="201">
        <v>983</v>
      </c>
      <c r="AH40" s="201">
        <v>1028</v>
      </c>
      <c r="AI40" s="201">
        <v>1032</v>
      </c>
      <c r="AJ40" s="82">
        <v>1006</v>
      </c>
      <c r="AK40" s="294">
        <v>983</v>
      </c>
      <c r="AL40" s="294">
        <v>923</v>
      </c>
      <c r="AM40" s="294">
        <v>926</v>
      </c>
      <c r="AN40" s="294">
        <v>885</v>
      </c>
      <c r="AO40" s="294">
        <v>924</v>
      </c>
      <c r="AP40" s="294">
        <v>1007</v>
      </c>
      <c r="AQ40" s="64">
        <v>1063</v>
      </c>
      <c r="AR40" s="294">
        <v>1068</v>
      </c>
      <c r="AS40" s="294">
        <v>1088</v>
      </c>
      <c r="AT40" s="294">
        <v>1043</v>
      </c>
      <c r="AU40" s="294">
        <v>978</v>
      </c>
      <c r="AV40" s="311">
        <v>994</v>
      </c>
      <c r="AW40" s="83">
        <f t="shared" si="84"/>
        <v>60</v>
      </c>
      <c r="AX40" s="84">
        <f t="shared" si="84"/>
        <v>430</v>
      </c>
      <c r="AY40" s="84">
        <f t="shared" si="84"/>
        <v>620</v>
      </c>
      <c r="AZ40" s="84">
        <f t="shared" si="84"/>
        <v>629</v>
      </c>
      <c r="BA40" s="84">
        <f t="shared" si="84"/>
        <v>574</v>
      </c>
      <c r="BB40" s="84">
        <f t="shared" si="84"/>
        <v>577</v>
      </c>
      <c r="BC40" s="84">
        <f t="shared" si="84"/>
        <v>460</v>
      </c>
      <c r="BD40" s="84">
        <f t="shared" si="84"/>
        <v>447</v>
      </c>
      <c r="BE40" s="84">
        <f t="shared" si="84"/>
        <v>422</v>
      </c>
      <c r="BF40" s="84">
        <f t="shared" si="84"/>
        <v>349</v>
      </c>
      <c r="BG40" s="84">
        <f t="shared" si="85"/>
        <v>328</v>
      </c>
      <c r="BH40" s="84">
        <f t="shared" si="85"/>
        <v>283</v>
      </c>
      <c r="BI40" s="84">
        <f t="shared" si="85"/>
        <v>137</v>
      </c>
      <c r="BJ40" s="84">
        <f t="shared" si="85"/>
        <v>-274</v>
      </c>
      <c r="BK40" s="84">
        <f t="shared" si="85"/>
        <v>-489</v>
      </c>
      <c r="BL40" s="244">
        <f t="shared" si="85"/>
        <v>-467</v>
      </c>
      <c r="BM40" s="244">
        <f t="shared" si="85"/>
        <v>-341</v>
      </c>
      <c r="BN40" s="244">
        <f t="shared" si="85"/>
        <v>-330</v>
      </c>
      <c r="BO40" s="244">
        <f t="shared" si="85"/>
        <v>-323</v>
      </c>
      <c r="BP40" s="244">
        <f t="shared" si="85"/>
        <v>-210</v>
      </c>
      <c r="BQ40" s="244">
        <f t="shared" si="86"/>
        <v>-159</v>
      </c>
      <c r="BR40" s="244">
        <f t="shared" si="86"/>
        <v>-96</v>
      </c>
      <c r="BS40" s="244">
        <f t="shared" si="86"/>
        <v>-28</v>
      </c>
      <c r="BT40" s="244">
        <f t="shared" si="86"/>
        <v>29</v>
      </c>
      <c r="BU40" s="244">
        <f t="shared" si="86"/>
        <v>84</v>
      </c>
      <c r="BV40" s="244">
        <f t="shared" si="86"/>
        <v>54</v>
      </c>
      <c r="BW40" s="244">
        <f t="shared" si="86"/>
        <v>48</v>
      </c>
      <c r="BX40" s="244">
        <f t="shared" si="86"/>
        <v>-3</v>
      </c>
      <c r="BY40" s="244">
        <f t="shared" si="86"/>
        <v>3</v>
      </c>
      <c r="BZ40" s="244">
        <f t="shared" si="86"/>
        <v>27</v>
      </c>
      <c r="CA40" s="244">
        <f t="shared" si="86"/>
        <v>105</v>
      </c>
      <c r="CB40" s="244">
        <f t="shared" si="86"/>
        <v>15</v>
      </c>
      <c r="CC40" s="244">
        <f t="shared" si="86"/>
        <v>-54</v>
      </c>
      <c r="CD40" s="244">
        <f t="shared" si="86"/>
        <v>-12</v>
      </c>
      <c r="CE40" s="349"/>
      <c r="CF40" s="64">
        <f>IF(ISERROR(GETPIVOTDATA("VALUE",'CRS WK pvt'!$I$2,"DT_FILE",CF$8,"CD_CO",CF$6,"TRIM_CAT",TRIM(B40),"TRIM_LINE",A37))=TRUE,0,GETPIVOTDATA("VALUE",'CRS WK pvt'!$I$2,"DT_FILE",CF$8,"CD_CO",CF$6,"TRIM_CAT",TRIM(B40),"TRIM_LINE",A37))</f>
        <v>994</v>
      </c>
    </row>
    <row r="41" spans="1:84" s="59" customFormat="1" x14ac:dyDescent="0.3">
      <c r="A41" s="147"/>
      <c r="B41" s="60" t="s">
        <v>40</v>
      </c>
      <c r="C41" s="80">
        <v>29</v>
      </c>
      <c r="D41" s="81">
        <v>16</v>
      </c>
      <c r="E41" s="81">
        <v>15</v>
      </c>
      <c r="F41" s="81">
        <v>43</v>
      </c>
      <c r="G41" s="81">
        <v>29</v>
      </c>
      <c r="H41" s="81">
        <v>32</v>
      </c>
      <c r="I41" s="81">
        <v>32</v>
      </c>
      <c r="J41" s="81">
        <v>24</v>
      </c>
      <c r="K41" s="81">
        <v>21</v>
      </c>
      <c r="L41" s="82">
        <v>21</v>
      </c>
      <c r="M41" s="81">
        <v>17</v>
      </c>
      <c r="N41" s="81">
        <v>15</v>
      </c>
      <c r="O41" s="81">
        <v>19</v>
      </c>
      <c r="P41" s="81">
        <v>29</v>
      </c>
      <c r="Q41" s="81">
        <v>37</v>
      </c>
      <c r="R41" s="81">
        <v>52</v>
      </c>
      <c r="S41" s="81">
        <v>52</v>
      </c>
      <c r="T41" s="81">
        <v>41</v>
      </c>
      <c r="U41" s="201">
        <v>49</v>
      </c>
      <c r="V41" s="201">
        <v>40</v>
      </c>
      <c r="W41" s="201">
        <v>39</v>
      </c>
      <c r="X41" s="82">
        <v>23</v>
      </c>
      <c r="Y41" s="201">
        <v>20</v>
      </c>
      <c r="Z41" s="201">
        <v>17</v>
      </c>
      <c r="AA41" s="201">
        <v>16</v>
      </c>
      <c r="AB41" s="201">
        <v>14</v>
      </c>
      <c r="AC41" s="201">
        <v>18</v>
      </c>
      <c r="AD41" s="201">
        <v>38</v>
      </c>
      <c r="AE41" s="201">
        <v>29</v>
      </c>
      <c r="AF41" s="201">
        <v>30</v>
      </c>
      <c r="AG41" s="201">
        <v>33</v>
      </c>
      <c r="AH41" s="201">
        <v>31</v>
      </c>
      <c r="AI41" s="201">
        <v>30</v>
      </c>
      <c r="AJ41" s="82">
        <v>24</v>
      </c>
      <c r="AK41" s="294">
        <v>31</v>
      </c>
      <c r="AL41" s="294">
        <v>21</v>
      </c>
      <c r="AM41" s="294">
        <v>23</v>
      </c>
      <c r="AN41" s="294">
        <v>17</v>
      </c>
      <c r="AO41" s="294">
        <v>20</v>
      </c>
      <c r="AP41" s="294">
        <v>21</v>
      </c>
      <c r="AQ41" s="64">
        <v>24</v>
      </c>
      <c r="AR41" s="294">
        <v>26</v>
      </c>
      <c r="AS41" s="294">
        <v>30</v>
      </c>
      <c r="AT41" s="294">
        <v>38</v>
      </c>
      <c r="AU41" s="294">
        <v>26</v>
      </c>
      <c r="AV41" s="311">
        <v>27</v>
      </c>
      <c r="AW41" s="83">
        <f t="shared" si="84"/>
        <v>-10</v>
      </c>
      <c r="AX41" s="84">
        <f t="shared" si="84"/>
        <v>13</v>
      </c>
      <c r="AY41" s="84">
        <f t="shared" si="84"/>
        <v>22</v>
      </c>
      <c r="AZ41" s="84">
        <f t="shared" si="84"/>
        <v>9</v>
      </c>
      <c r="BA41" s="84">
        <f t="shared" si="84"/>
        <v>23</v>
      </c>
      <c r="BB41" s="84">
        <f t="shared" si="84"/>
        <v>9</v>
      </c>
      <c r="BC41" s="84">
        <f t="shared" si="84"/>
        <v>17</v>
      </c>
      <c r="BD41" s="84">
        <f t="shared" si="84"/>
        <v>16</v>
      </c>
      <c r="BE41" s="84">
        <f t="shared" si="84"/>
        <v>18</v>
      </c>
      <c r="BF41" s="84">
        <f t="shared" si="84"/>
        <v>2</v>
      </c>
      <c r="BG41" s="84">
        <f t="shared" si="85"/>
        <v>3</v>
      </c>
      <c r="BH41" s="84">
        <f t="shared" si="85"/>
        <v>2</v>
      </c>
      <c r="BI41" s="84">
        <f t="shared" si="85"/>
        <v>-3</v>
      </c>
      <c r="BJ41" s="84">
        <f t="shared" si="85"/>
        <v>-15</v>
      </c>
      <c r="BK41" s="84">
        <f t="shared" si="85"/>
        <v>-19</v>
      </c>
      <c r="BL41" s="244">
        <f t="shared" si="85"/>
        <v>-14</v>
      </c>
      <c r="BM41" s="244">
        <f t="shared" si="85"/>
        <v>-23</v>
      </c>
      <c r="BN41" s="244">
        <f t="shared" si="85"/>
        <v>-11</v>
      </c>
      <c r="BO41" s="244">
        <f t="shared" si="85"/>
        <v>-16</v>
      </c>
      <c r="BP41" s="244">
        <f t="shared" si="85"/>
        <v>-9</v>
      </c>
      <c r="BQ41" s="244">
        <f t="shared" si="86"/>
        <v>-9</v>
      </c>
      <c r="BR41" s="244">
        <f t="shared" si="86"/>
        <v>1</v>
      </c>
      <c r="BS41" s="244">
        <f t="shared" si="86"/>
        <v>11</v>
      </c>
      <c r="BT41" s="244">
        <f t="shared" si="86"/>
        <v>4</v>
      </c>
      <c r="BU41" s="244">
        <f t="shared" si="86"/>
        <v>7</v>
      </c>
      <c r="BV41" s="244">
        <f t="shared" si="86"/>
        <v>3</v>
      </c>
      <c r="BW41" s="244">
        <f t="shared" si="86"/>
        <v>2</v>
      </c>
      <c r="BX41" s="244">
        <f t="shared" si="86"/>
        <v>-17</v>
      </c>
      <c r="BY41" s="244">
        <f t="shared" si="86"/>
        <v>-5</v>
      </c>
      <c r="BZ41" s="244">
        <f t="shared" si="86"/>
        <v>-4</v>
      </c>
      <c r="CA41" s="244">
        <f t="shared" si="86"/>
        <v>-3</v>
      </c>
      <c r="CB41" s="244">
        <f t="shared" si="86"/>
        <v>7</v>
      </c>
      <c r="CC41" s="244">
        <f t="shared" si="86"/>
        <v>-4</v>
      </c>
      <c r="CD41" s="244">
        <f t="shared" si="86"/>
        <v>3</v>
      </c>
      <c r="CE41" s="349"/>
      <c r="CF41" s="64">
        <f>IF(ISERROR(GETPIVOTDATA("VALUE",'CRS WK pvt'!$I$2,"DT_FILE",CF$8,"CD_CO",CF$6,"TRIM_CAT",TRIM(B41),"TRIM_LINE",A37))=TRUE,0,GETPIVOTDATA("VALUE",'CRS WK pvt'!$I$2,"DT_FILE",CF$8,"CD_CO",CF$6,"TRIM_CAT",TRIM(B41),"TRIM_LINE",A37))</f>
        <v>27</v>
      </c>
    </row>
    <row r="42" spans="1:84" s="59" customFormat="1" x14ac:dyDescent="0.3">
      <c r="A42" s="147"/>
      <c r="B42" s="60" t="s">
        <v>41</v>
      </c>
      <c r="C42" s="80">
        <v>2</v>
      </c>
      <c r="D42" s="81">
        <v>2</v>
      </c>
      <c r="E42" s="81">
        <v>3</v>
      </c>
      <c r="F42" s="81">
        <v>3</v>
      </c>
      <c r="G42" s="81">
        <v>3</v>
      </c>
      <c r="H42" s="81">
        <v>2</v>
      </c>
      <c r="I42" s="81">
        <v>2</v>
      </c>
      <c r="J42" s="81">
        <v>2</v>
      </c>
      <c r="K42" s="81">
        <v>2</v>
      </c>
      <c r="L42" s="82">
        <v>2</v>
      </c>
      <c r="M42" s="81">
        <v>4</v>
      </c>
      <c r="N42" s="81">
        <v>4</v>
      </c>
      <c r="O42" s="81">
        <v>5</v>
      </c>
      <c r="P42" s="81">
        <v>3</v>
      </c>
      <c r="Q42" s="81">
        <v>5</v>
      </c>
      <c r="R42" s="81">
        <v>6</v>
      </c>
      <c r="S42" s="81">
        <v>5</v>
      </c>
      <c r="T42" s="81">
        <v>5</v>
      </c>
      <c r="U42" s="201">
        <v>7</v>
      </c>
      <c r="V42" s="201">
        <v>5</v>
      </c>
      <c r="W42" s="201">
        <v>6</v>
      </c>
      <c r="X42" s="82">
        <v>4</v>
      </c>
      <c r="Y42" s="201">
        <v>3</v>
      </c>
      <c r="Z42" s="201">
        <v>1</v>
      </c>
      <c r="AA42" s="201">
        <v>1</v>
      </c>
      <c r="AB42" s="201">
        <v>1</v>
      </c>
      <c r="AC42" s="201">
        <v>2</v>
      </c>
      <c r="AD42" s="201">
        <v>4</v>
      </c>
      <c r="AE42" s="201">
        <v>7</v>
      </c>
      <c r="AF42" s="201">
        <v>9</v>
      </c>
      <c r="AG42" s="201">
        <v>8</v>
      </c>
      <c r="AH42" s="201">
        <v>8</v>
      </c>
      <c r="AI42" s="201">
        <v>9</v>
      </c>
      <c r="AJ42" s="82">
        <v>7</v>
      </c>
      <c r="AK42" s="294">
        <v>6</v>
      </c>
      <c r="AL42" s="294">
        <v>6</v>
      </c>
      <c r="AM42" s="294">
        <v>6</v>
      </c>
      <c r="AN42" s="294">
        <v>3</v>
      </c>
      <c r="AO42" s="294">
        <v>3</v>
      </c>
      <c r="AP42" s="294">
        <v>5</v>
      </c>
      <c r="AQ42" s="64">
        <v>3</v>
      </c>
      <c r="AR42" s="294">
        <v>6</v>
      </c>
      <c r="AS42" s="294">
        <v>5</v>
      </c>
      <c r="AT42" s="294">
        <v>6</v>
      </c>
      <c r="AU42" s="294">
        <v>4</v>
      </c>
      <c r="AV42" s="311">
        <v>5</v>
      </c>
      <c r="AW42" s="83">
        <f t="shared" si="84"/>
        <v>3</v>
      </c>
      <c r="AX42" s="84">
        <f t="shared" si="84"/>
        <v>1</v>
      </c>
      <c r="AY42" s="84">
        <f t="shared" si="84"/>
        <v>2</v>
      </c>
      <c r="AZ42" s="84">
        <f t="shared" si="84"/>
        <v>3</v>
      </c>
      <c r="BA42" s="84">
        <f t="shared" si="84"/>
        <v>2</v>
      </c>
      <c r="BB42" s="84">
        <f t="shared" si="84"/>
        <v>3</v>
      </c>
      <c r="BC42" s="84">
        <f t="shared" si="84"/>
        <v>5</v>
      </c>
      <c r="BD42" s="84">
        <f t="shared" si="84"/>
        <v>3</v>
      </c>
      <c r="BE42" s="84">
        <f t="shared" si="84"/>
        <v>4</v>
      </c>
      <c r="BF42" s="84">
        <f t="shared" si="84"/>
        <v>2</v>
      </c>
      <c r="BG42" s="84">
        <f t="shared" si="85"/>
        <v>-1</v>
      </c>
      <c r="BH42" s="84">
        <f t="shared" si="85"/>
        <v>-3</v>
      </c>
      <c r="BI42" s="84">
        <f t="shared" si="85"/>
        <v>-4</v>
      </c>
      <c r="BJ42" s="84">
        <f t="shared" si="85"/>
        <v>-2</v>
      </c>
      <c r="BK42" s="84">
        <f t="shared" si="85"/>
        <v>-3</v>
      </c>
      <c r="BL42" s="244">
        <f t="shared" si="85"/>
        <v>-2</v>
      </c>
      <c r="BM42" s="244">
        <f t="shared" si="85"/>
        <v>2</v>
      </c>
      <c r="BN42" s="244">
        <f t="shared" si="85"/>
        <v>4</v>
      </c>
      <c r="BO42" s="244">
        <f t="shared" si="85"/>
        <v>1</v>
      </c>
      <c r="BP42" s="244">
        <f t="shared" si="85"/>
        <v>3</v>
      </c>
      <c r="BQ42" s="244">
        <f t="shared" si="86"/>
        <v>3</v>
      </c>
      <c r="BR42" s="244">
        <f t="shared" si="86"/>
        <v>3</v>
      </c>
      <c r="BS42" s="244">
        <f t="shared" si="86"/>
        <v>3</v>
      </c>
      <c r="BT42" s="244">
        <f t="shared" si="86"/>
        <v>5</v>
      </c>
      <c r="BU42" s="244">
        <f t="shared" si="86"/>
        <v>5</v>
      </c>
      <c r="BV42" s="244">
        <f t="shared" si="86"/>
        <v>2</v>
      </c>
      <c r="BW42" s="244">
        <f t="shared" si="86"/>
        <v>1</v>
      </c>
      <c r="BX42" s="244">
        <f t="shared" si="86"/>
        <v>1</v>
      </c>
      <c r="BY42" s="244">
        <f t="shared" si="86"/>
        <v>-4</v>
      </c>
      <c r="BZ42" s="244">
        <f t="shared" si="86"/>
        <v>-3</v>
      </c>
      <c r="CA42" s="244">
        <f t="shared" si="86"/>
        <v>-3</v>
      </c>
      <c r="CB42" s="244">
        <f t="shared" si="86"/>
        <v>-2</v>
      </c>
      <c r="CC42" s="244">
        <f t="shared" si="86"/>
        <v>-5</v>
      </c>
      <c r="CD42" s="244">
        <f t="shared" si="86"/>
        <v>-2</v>
      </c>
      <c r="CE42" s="349"/>
      <c r="CF42" s="64">
        <f>IF(ISERROR(GETPIVOTDATA("VALUE",'CRS WK pvt'!$I$2,"DT_FILE",CF$8,"CD_CO",CF$6,"TRIM_CAT",TRIM(B42),"TRIM_LINE",A37))=TRUE,0,GETPIVOTDATA("VALUE",'CRS WK pvt'!$I$2,"DT_FILE",CF$8,"CD_CO",CF$6,"TRIM_CAT",TRIM(B42),"TRIM_LINE",A37))</f>
        <v>5</v>
      </c>
    </row>
    <row r="43" spans="1:84" s="73" customFormat="1" ht="15" thickBot="1" x14ac:dyDescent="0.35">
      <c r="A43" s="148"/>
      <c r="B43" s="67" t="s">
        <v>42</v>
      </c>
      <c r="C43" s="68">
        <f t="shared" ref="C43:V43" si="87">SUM(C38:C42)</f>
        <v>12739</v>
      </c>
      <c r="D43" s="69">
        <f t="shared" si="87"/>
        <v>13219</v>
      </c>
      <c r="E43" s="69">
        <f t="shared" si="87"/>
        <v>13838</v>
      </c>
      <c r="F43" s="69">
        <f t="shared" si="87"/>
        <v>14889</v>
      </c>
      <c r="G43" s="69">
        <f t="shared" si="87"/>
        <v>15427</v>
      </c>
      <c r="H43" s="69">
        <f t="shared" si="87"/>
        <v>15946</v>
      </c>
      <c r="I43" s="69">
        <f t="shared" si="87"/>
        <v>15775</v>
      </c>
      <c r="J43" s="69">
        <f t="shared" si="87"/>
        <v>15037</v>
      </c>
      <c r="K43" s="69">
        <f t="shared" si="87"/>
        <v>14410</v>
      </c>
      <c r="L43" s="70">
        <f t="shared" si="87"/>
        <v>14568</v>
      </c>
      <c r="M43" s="69">
        <f t="shared" si="87"/>
        <v>12915</v>
      </c>
      <c r="N43" s="69">
        <f t="shared" si="87"/>
        <v>12242</v>
      </c>
      <c r="O43" s="69">
        <f t="shared" si="87"/>
        <v>13095</v>
      </c>
      <c r="P43" s="69">
        <f t="shared" si="87"/>
        <v>15149</v>
      </c>
      <c r="Q43" s="69">
        <f t="shared" si="87"/>
        <v>16868</v>
      </c>
      <c r="R43" s="69">
        <f t="shared" si="87"/>
        <v>17698</v>
      </c>
      <c r="S43" s="69">
        <f t="shared" si="87"/>
        <v>18244</v>
      </c>
      <c r="T43" s="69">
        <f t="shared" si="87"/>
        <v>19096</v>
      </c>
      <c r="U43" s="69">
        <f t="shared" si="87"/>
        <v>18977</v>
      </c>
      <c r="V43" s="69">
        <f t="shared" si="87"/>
        <v>18489</v>
      </c>
      <c r="W43" s="69">
        <f>SUM(W38+W39+W40+W41+W42)</f>
        <v>18363</v>
      </c>
      <c r="X43" s="70">
        <f>SUM(X38+X39+X40+X41+X42)</f>
        <v>18152</v>
      </c>
      <c r="Y43" s="199">
        <v>16267</v>
      </c>
      <c r="Z43" s="199">
        <v>15318</v>
      </c>
      <c r="AA43" s="199">
        <v>14932</v>
      </c>
      <c r="AB43" s="199">
        <v>15139</v>
      </c>
      <c r="AC43" s="199">
        <v>15928</v>
      </c>
      <c r="AD43" s="199">
        <v>16288</v>
      </c>
      <c r="AE43" s="199">
        <v>15281</v>
      </c>
      <c r="AF43" s="199">
        <v>15532</v>
      </c>
      <c r="AG43" s="199">
        <v>15321</v>
      </c>
      <c r="AH43" s="199">
        <v>15487</v>
      </c>
      <c r="AI43" s="199">
        <v>14360</v>
      </c>
      <c r="AJ43" s="70">
        <v>14142</v>
      </c>
      <c r="AK43" s="292">
        <v>13387</v>
      </c>
      <c r="AL43" s="292">
        <v>13065</v>
      </c>
      <c r="AM43" s="292">
        <v>13258</v>
      </c>
      <c r="AN43" s="292">
        <v>13891</v>
      </c>
      <c r="AO43" s="292">
        <v>14423</v>
      </c>
      <c r="AP43" s="292">
        <v>15039</v>
      </c>
      <c r="AQ43" s="71">
        <v>15298</v>
      </c>
      <c r="AR43" s="292">
        <v>15241</v>
      </c>
      <c r="AS43" s="292">
        <v>15377</v>
      </c>
      <c r="AT43" s="292">
        <v>14647</v>
      </c>
      <c r="AU43" s="292">
        <v>14499</v>
      </c>
      <c r="AV43" s="309">
        <v>14584</v>
      </c>
      <c r="AW43" s="71">
        <f t="shared" ref="AW43:BA43" si="88">SUM(AW38:AW42)</f>
        <v>356</v>
      </c>
      <c r="AX43" s="72">
        <f t="shared" si="88"/>
        <v>1930</v>
      </c>
      <c r="AY43" s="72">
        <f t="shared" si="88"/>
        <v>3030</v>
      </c>
      <c r="AZ43" s="72">
        <f t="shared" si="88"/>
        <v>2809</v>
      </c>
      <c r="BA43" s="72">
        <f t="shared" si="88"/>
        <v>2817</v>
      </c>
      <c r="BB43" s="72">
        <f t="shared" ref="BB43:BJ43" si="89">SUM(BB38:BB42)</f>
        <v>3150</v>
      </c>
      <c r="BC43" s="72">
        <f t="shared" si="89"/>
        <v>3202</v>
      </c>
      <c r="BD43" s="72">
        <f t="shared" si="89"/>
        <v>3452</v>
      </c>
      <c r="BE43" s="72">
        <f t="shared" si="89"/>
        <v>3953</v>
      </c>
      <c r="BF43" s="72">
        <f t="shared" si="89"/>
        <v>3584</v>
      </c>
      <c r="BG43" s="72">
        <f t="shared" si="89"/>
        <v>3352</v>
      </c>
      <c r="BH43" s="72">
        <f t="shared" si="89"/>
        <v>3076</v>
      </c>
      <c r="BI43" s="72">
        <f t="shared" si="89"/>
        <v>1837</v>
      </c>
      <c r="BJ43" s="72">
        <f t="shared" si="89"/>
        <v>-10</v>
      </c>
      <c r="BK43" s="72">
        <f t="shared" ref="BK43:BL43" si="90">SUM(BK38:BK42)</f>
        <v>-940</v>
      </c>
      <c r="BL43" s="242">
        <f t="shared" si="90"/>
        <v>-1410</v>
      </c>
      <c r="BM43" s="242">
        <f t="shared" ref="BM43:BN43" si="91">SUM(BM38:BM42)</f>
        <v>-2963</v>
      </c>
      <c r="BN43" s="242">
        <f t="shared" si="91"/>
        <v>-3564</v>
      </c>
      <c r="BO43" s="242">
        <f t="shared" ref="BO43" si="92">SUM(BO38:BO42)</f>
        <v>-3656</v>
      </c>
      <c r="BP43" s="242">
        <f t="shared" ref="BP43:BQ43" si="93">SUM(BP38:BP42)</f>
        <v>-3002</v>
      </c>
      <c r="BQ43" s="242">
        <f t="shared" si="93"/>
        <v>-4003</v>
      </c>
      <c r="BR43" s="242">
        <f t="shared" ref="BR43:BS43" si="94">SUM(BR38:BR42)</f>
        <v>-4010</v>
      </c>
      <c r="BS43" s="242">
        <f t="shared" si="94"/>
        <v>-2880</v>
      </c>
      <c r="BT43" s="242">
        <f t="shared" ref="BT43" si="95">SUM(BT38:BT42)</f>
        <v>-2253</v>
      </c>
      <c r="BU43" s="242">
        <f t="shared" ref="BU43" si="96">SUM(BU38:BU42)</f>
        <v>-1674</v>
      </c>
      <c r="BV43" s="242">
        <f t="shared" ref="BV43" si="97">SUM(BV38:BV42)</f>
        <v>-1248</v>
      </c>
      <c r="BW43" s="242">
        <f t="shared" ref="BW43" si="98">SUM(BW38:BW42)</f>
        <v>-1505</v>
      </c>
      <c r="BX43" s="242">
        <f t="shared" ref="BX43" si="99">SUM(BX38:BX42)</f>
        <v>-1249</v>
      </c>
      <c r="BY43" s="242">
        <f t="shared" ref="BY43" si="100">SUM(BY38:BY42)</f>
        <v>17</v>
      </c>
      <c r="BZ43" s="242">
        <f t="shared" ref="BZ43" si="101">SUM(BZ38:BZ42)</f>
        <v>-291</v>
      </c>
      <c r="CA43" s="242">
        <f t="shared" ref="CA43" si="102">SUM(CA38:CA42)</f>
        <v>56</v>
      </c>
      <c r="CB43" s="242">
        <f t="shared" ref="CB43:CD43" si="103">SUM(CB38:CB42)</f>
        <v>-840</v>
      </c>
      <c r="CC43" s="242">
        <f t="shared" ref="CC43:CD43" si="104">SUM(CC38:CC42)</f>
        <v>139</v>
      </c>
      <c r="CD43" s="242">
        <f t="shared" si="104"/>
        <v>442</v>
      </c>
      <c r="CE43" s="350"/>
      <c r="CF43" s="71">
        <f>SUM(CF38:CF42)</f>
        <v>14584</v>
      </c>
    </row>
    <row r="44" spans="1:84" s="38" customFormat="1" x14ac:dyDescent="0.3">
      <c r="A44" s="147">
        <f>+A37+1</f>
        <v>6</v>
      </c>
      <c r="B44" s="37" t="s">
        <v>29</v>
      </c>
      <c r="C44" s="92"/>
      <c r="D44" s="93"/>
      <c r="E44" s="93"/>
      <c r="F44" s="93"/>
      <c r="G44" s="93"/>
      <c r="H44" s="93"/>
      <c r="I44" s="93"/>
      <c r="J44" s="93"/>
      <c r="K44" s="93"/>
      <c r="L44" s="94"/>
      <c r="M44" s="93"/>
      <c r="N44" s="93"/>
      <c r="O44" s="93"/>
      <c r="P44" s="93"/>
      <c r="Q44" s="93"/>
      <c r="R44" s="93"/>
      <c r="S44" s="93"/>
      <c r="T44" s="93"/>
      <c r="U44" s="204"/>
      <c r="V44" s="204"/>
      <c r="W44" s="204"/>
      <c r="X44" s="9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94"/>
      <c r="AK44" s="297"/>
      <c r="AL44" s="297"/>
      <c r="AM44" s="297"/>
      <c r="AN44" s="297"/>
      <c r="AO44" s="297"/>
      <c r="AP44" s="297"/>
      <c r="AQ44" s="95"/>
      <c r="AR44" s="297"/>
      <c r="AS44" s="297"/>
      <c r="AT44" s="297"/>
      <c r="AU44" s="297"/>
      <c r="AV44" s="314"/>
      <c r="AW44" s="95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247"/>
      <c r="BM44" s="247"/>
      <c r="BN44" s="247"/>
      <c r="BO44" s="247"/>
      <c r="BP44" s="247"/>
      <c r="BQ44" s="247"/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351"/>
      <c r="CF44" s="95"/>
    </row>
    <row r="45" spans="1:84" s="38" customFormat="1" x14ac:dyDescent="0.3">
      <c r="A45" s="147"/>
      <c r="B45" s="39" t="s">
        <v>37</v>
      </c>
      <c r="C45" s="40">
        <v>4408366.7</v>
      </c>
      <c r="D45" s="41">
        <v>4409306.03</v>
      </c>
      <c r="E45" s="41">
        <v>2949749.4</v>
      </c>
      <c r="F45" s="41">
        <v>1801620.88</v>
      </c>
      <c r="G45" s="41">
        <v>1327579.26</v>
      </c>
      <c r="H45" s="41">
        <v>892090.93</v>
      </c>
      <c r="I45" s="41">
        <v>850248.92</v>
      </c>
      <c r="J45" s="41">
        <v>798701.14</v>
      </c>
      <c r="K45" s="41">
        <v>953588.6</v>
      </c>
      <c r="L45" s="42">
        <v>1559230.68</v>
      </c>
      <c r="M45" s="41">
        <v>2629734.4500000002</v>
      </c>
      <c r="N45" s="41">
        <v>3500600.26</v>
      </c>
      <c r="O45" s="41">
        <v>3873290.32</v>
      </c>
      <c r="P45" s="41">
        <v>3485587</v>
      </c>
      <c r="Q45" s="41">
        <v>2947908</v>
      </c>
      <c r="R45" s="41">
        <v>2187755</v>
      </c>
      <c r="S45" s="41">
        <v>1006192</v>
      </c>
      <c r="T45" s="41">
        <v>853467</v>
      </c>
      <c r="U45" s="205">
        <v>801771</v>
      </c>
      <c r="V45" s="205">
        <v>868576</v>
      </c>
      <c r="W45" s="205">
        <v>907634</v>
      </c>
      <c r="X45" s="42">
        <v>1537622</v>
      </c>
      <c r="Y45" s="205">
        <v>2540970</v>
      </c>
      <c r="Z45" s="205">
        <v>3638315</v>
      </c>
      <c r="AA45" s="205">
        <v>4118109</v>
      </c>
      <c r="AB45" s="205">
        <v>3570714</v>
      </c>
      <c r="AC45" s="205">
        <v>2579388</v>
      </c>
      <c r="AD45" s="205">
        <v>1639403</v>
      </c>
      <c r="AE45" s="205">
        <v>952874</v>
      </c>
      <c r="AF45" s="205">
        <v>744441</v>
      </c>
      <c r="AG45" s="205">
        <v>731335</v>
      </c>
      <c r="AH45" s="205">
        <v>769462</v>
      </c>
      <c r="AI45" s="205">
        <v>795565</v>
      </c>
      <c r="AJ45" s="42">
        <v>1375996</v>
      </c>
      <c r="AK45" s="298">
        <v>3161066</v>
      </c>
      <c r="AL45" s="298">
        <v>4102716</v>
      </c>
      <c r="AM45" s="298">
        <v>4966396</v>
      </c>
      <c r="AN45" s="298">
        <v>4228345</v>
      </c>
      <c r="AO45" s="298">
        <v>3398828</v>
      </c>
      <c r="AP45" s="298">
        <v>2238623</v>
      </c>
      <c r="AQ45" s="64">
        <v>1375454</v>
      </c>
      <c r="AR45" s="298">
        <v>1117158</v>
      </c>
      <c r="AS45" s="298">
        <v>1156536</v>
      </c>
      <c r="AT45" s="298">
        <v>964243</v>
      </c>
      <c r="AU45" s="298">
        <v>1356535</v>
      </c>
      <c r="AV45" s="315">
        <v>2714649</v>
      </c>
      <c r="AW45" s="43">
        <f t="shared" ref="AW45:BF49" si="105">O45-C45</f>
        <v>-535076.38000000035</v>
      </c>
      <c r="AX45" s="44">
        <f t="shared" si="105"/>
        <v>-923719.03000000026</v>
      </c>
      <c r="AY45" s="44">
        <f t="shared" si="105"/>
        <v>-1841.3999999999069</v>
      </c>
      <c r="AZ45" s="44">
        <f t="shared" si="105"/>
        <v>386134.12000000011</v>
      </c>
      <c r="BA45" s="44">
        <f t="shared" si="105"/>
        <v>-321387.26</v>
      </c>
      <c r="BB45" s="44">
        <f t="shared" si="105"/>
        <v>-38623.930000000051</v>
      </c>
      <c r="BC45" s="44">
        <f t="shared" si="105"/>
        <v>-48477.920000000042</v>
      </c>
      <c r="BD45" s="44">
        <f t="shared" si="105"/>
        <v>69874.859999999986</v>
      </c>
      <c r="BE45" s="44">
        <f t="shared" si="105"/>
        <v>-45954.599999999977</v>
      </c>
      <c r="BF45" s="44">
        <f t="shared" si="105"/>
        <v>-21608.679999999935</v>
      </c>
      <c r="BG45" s="44">
        <f t="shared" ref="BG45:BP49" si="106">Y45-M45</f>
        <v>-88764.450000000186</v>
      </c>
      <c r="BH45" s="44">
        <f t="shared" si="106"/>
        <v>137714.74000000022</v>
      </c>
      <c r="BI45" s="44">
        <f t="shared" si="106"/>
        <v>244818.68000000017</v>
      </c>
      <c r="BJ45" s="44">
        <f t="shared" si="106"/>
        <v>85127</v>
      </c>
      <c r="BK45" s="44">
        <f t="shared" si="106"/>
        <v>-368520</v>
      </c>
      <c r="BL45" s="248">
        <f t="shared" si="106"/>
        <v>-548352</v>
      </c>
      <c r="BM45" s="248">
        <f t="shared" si="106"/>
        <v>-53318</v>
      </c>
      <c r="BN45" s="248">
        <f t="shared" si="106"/>
        <v>-109026</v>
      </c>
      <c r="BO45" s="248">
        <f t="shared" si="106"/>
        <v>-70436</v>
      </c>
      <c r="BP45" s="248">
        <f t="shared" si="106"/>
        <v>-99114</v>
      </c>
      <c r="BQ45" s="248">
        <f t="shared" ref="BQ45:CD49" si="107">AI45-W45</f>
        <v>-112069</v>
      </c>
      <c r="BR45" s="248">
        <f t="shared" si="107"/>
        <v>-161626</v>
      </c>
      <c r="BS45" s="248">
        <f t="shared" si="107"/>
        <v>620096</v>
      </c>
      <c r="BT45" s="248">
        <f t="shared" si="107"/>
        <v>464401</v>
      </c>
      <c r="BU45" s="248">
        <f t="shared" si="107"/>
        <v>848287</v>
      </c>
      <c r="BV45" s="248">
        <f t="shared" si="107"/>
        <v>657631</v>
      </c>
      <c r="BW45" s="248">
        <f t="shared" si="107"/>
        <v>819440</v>
      </c>
      <c r="BX45" s="248">
        <f t="shared" si="107"/>
        <v>599220</v>
      </c>
      <c r="BY45" s="248">
        <f t="shared" si="107"/>
        <v>422580</v>
      </c>
      <c r="BZ45" s="248">
        <f t="shared" si="107"/>
        <v>372717</v>
      </c>
      <c r="CA45" s="248">
        <f t="shared" si="107"/>
        <v>425201</v>
      </c>
      <c r="CB45" s="248">
        <f t="shared" si="107"/>
        <v>194781</v>
      </c>
      <c r="CC45" s="248">
        <f t="shared" si="107"/>
        <v>560970</v>
      </c>
      <c r="CD45" s="248">
        <f t="shared" si="107"/>
        <v>1338653</v>
      </c>
      <c r="CE45" s="351"/>
      <c r="CF45" s="64">
        <f>IF(ISERROR(GETPIVOTDATA("VALUE",'CRS WK pvt'!$I$2,"DT_FILE",CF$8,"CD_CO",CF$6,"TRIM_CAT",TRIM(B45),"TRIM_LINE",A44))=TRUE,0,GETPIVOTDATA("VALUE",'CRS WK pvt'!$I$2,"DT_FILE",CF$8,"CD_CO",CF$6,"TRIM_CAT",TRIM(B45),"TRIM_LINE",A44))</f>
        <v>2714649</v>
      </c>
    </row>
    <row r="46" spans="1:84" s="38" customFormat="1" x14ac:dyDescent="0.3">
      <c r="A46" s="147"/>
      <c r="B46" s="39" t="s">
        <v>38</v>
      </c>
      <c r="C46" s="40">
        <v>715211.76</v>
      </c>
      <c r="D46" s="41">
        <v>664487.85</v>
      </c>
      <c r="E46" s="41">
        <v>581587.53</v>
      </c>
      <c r="F46" s="41">
        <v>311759.46999999997</v>
      </c>
      <c r="G46" s="41">
        <v>234018.38</v>
      </c>
      <c r="H46" s="41">
        <v>143289.51999999999</v>
      </c>
      <c r="I46" s="41">
        <v>143821.51999999999</v>
      </c>
      <c r="J46" s="41">
        <v>149027.85999999999</v>
      </c>
      <c r="K46" s="41">
        <v>167480.14000000001</v>
      </c>
      <c r="L46" s="42">
        <v>247646.1</v>
      </c>
      <c r="M46" s="41">
        <v>483439.44</v>
      </c>
      <c r="N46" s="41">
        <v>556937.03</v>
      </c>
      <c r="O46" s="41">
        <v>594509.42000000004</v>
      </c>
      <c r="P46" s="41">
        <v>513405</v>
      </c>
      <c r="Q46" s="41">
        <v>470942</v>
      </c>
      <c r="R46" s="41">
        <v>317311</v>
      </c>
      <c r="S46" s="41">
        <v>172695</v>
      </c>
      <c r="T46" s="41">
        <v>129658</v>
      </c>
      <c r="U46" s="205">
        <v>138679</v>
      </c>
      <c r="V46" s="205">
        <v>128439</v>
      </c>
      <c r="W46" s="205">
        <v>158978</v>
      </c>
      <c r="X46" s="42">
        <v>256027</v>
      </c>
      <c r="Y46" s="205">
        <v>471727</v>
      </c>
      <c r="Z46" s="205">
        <v>643420</v>
      </c>
      <c r="AA46" s="205">
        <v>759766</v>
      </c>
      <c r="AB46" s="205">
        <v>730239</v>
      </c>
      <c r="AC46" s="205">
        <v>546361</v>
      </c>
      <c r="AD46" s="205">
        <v>378324</v>
      </c>
      <c r="AE46" s="205">
        <v>245342</v>
      </c>
      <c r="AF46" s="205">
        <v>175171</v>
      </c>
      <c r="AG46" s="205">
        <v>147308</v>
      </c>
      <c r="AH46" s="205">
        <v>167758</v>
      </c>
      <c r="AI46" s="205">
        <v>154541</v>
      </c>
      <c r="AJ46" s="42">
        <v>288239</v>
      </c>
      <c r="AK46" s="298">
        <v>627488</v>
      </c>
      <c r="AL46" s="298">
        <v>867405</v>
      </c>
      <c r="AM46" s="298">
        <v>1003501</v>
      </c>
      <c r="AN46" s="298">
        <v>848704</v>
      </c>
      <c r="AO46" s="298">
        <v>767639</v>
      </c>
      <c r="AP46" s="298">
        <v>521043</v>
      </c>
      <c r="AQ46" s="64">
        <v>313454</v>
      </c>
      <c r="AR46" s="298">
        <v>266355</v>
      </c>
      <c r="AS46" s="298">
        <v>254171</v>
      </c>
      <c r="AT46" s="298">
        <v>225013</v>
      </c>
      <c r="AU46" s="298">
        <v>322724</v>
      </c>
      <c r="AV46" s="315">
        <v>589019</v>
      </c>
      <c r="AW46" s="43">
        <f t="shared" si="105"/>
        <v>-120702.33999999997</v>
      </c>
      <c r="AX46" s="44">
        <f t="shared" si="105"/>
        <v>-151082.84999999998</v>
      </c>
      <c r="AY46" s="44">
        <f t="shared" si="105"/>
        <v>-110645.53000000003</v>
      </c>
      <c r="AZ46" s="44">
        <f t="shared" si="105"/>
        <v>5551.5300000000279</v>
      </c>
      <c r="BA46" s="44">
        <f t="shared" si="105"/>
        <v>-61323.380000000005</v>
      </c>
      <c r="BB46" s="44">
        <f t="shared" si="105"/>
        <v>-13631.51999999999</v>
      </c>
      <c r="BC46" s="44">
        <f t="shared" si="105"/>
        <v>-5142.5199999999895</v>
      </c>
      <c r="BD46" s="44">
        <f t="shared" si="105"/>
        <v>-20588.859999999986</v>
      </c>
      <c r="BE46" s="44">
        <f t="shared" si="105"/>
        <v>-8502.140000000014</v>
      </c>
      <c r="BF46" s="44">
        <f t="shared" si="105"/>
        <v>8380.8999999999942</v>
      </c>
      <c r="BG46" s="44">
        <f t="shared" si="106"/>
        <v>-11712.440000000002</v>
      </c>
      <c r="BH46" s="44">
        <f t="shared" si="106"/>
        <v>86482.969999999972</v>
      </c>
      <c r="BI46" s="44">
        <f t="shared" si="106"/>
        <v>165256.57999999996</v>
      </c>
      <c r="BJ46" s="44">
        <f t="shared" si="106"/>
        <v>216834</v>
      </c>
      <c r="BK46" s="44">
        <f t="shared" si="106"/>
        <v>75419</v>
      </c>
      <c r="BL46" s="248">
        <f t="shared" si="106"/>
        <v>61013</v>
      </c>
      <c r="BM46" s="248">
        <f t="shared" si="106"/>
        <v>72647</v>
      </c>
      <c r="BN46" s="248">
        <f t="shared" si="106"/>
        <v>45513</v>
      </c>
      <c r="BO46" s="248">
        <f t="shared" si="106"/>
        <v>8629</v>
      </c>
      <c r="BP46" s="248">
        <f t="shared" si="106"/>
        <v>39319</v>
      </c>
      <c r="BQ46" s="248">
        <f t="shared" si="107"/>
        <v>-4437</v>
      </c>
      <c r="BR46" s="248">
        <f t="shared" si="107"/>
        <v>32212</v>
      </c>
      <c r="BS46" s="248">
        <f t="shared" si="107"/>
        <v>155761</v>
      </c>
      <c r="BT46" s="248">
        <f t="shared" si="107"/>
        <v>223985</v>
      </c>
      <c r="BU46" s="248">
        <f t="shared" si="107"/>
        <v>243735</v>
      </c>
      <c r="BV46" s="248">
        <f t="shared" si="107"/>
        <v>118465</v>
      </c>
      <c r="BW46" s="248">
        <f t="shared" si="107"/>
        <v>221278</v>
      </c>
      <c r="BX46" s="248">
        <f t="shared" si="107"/>
        <v>142719</v>
      </c>
      <c r="BY46" s="248">
        <f t="shared" si="107"/>
        <v>68112</v>
      </c>
      <c r="BZ46" s="248">
        <f t="shared" si="107"/>
        <v>91184</v>
      </c>
      <c r="CA46" s="248">
        <f t="shared" si="107"/>
        <v>106863</v>
      </c>
      <c r="CB46" s="248">
        <f t="shared" si="107"/>
        <v>57255</v>
      </c>
      <c r="CC46" s="248">
        <f t="shared" si="107"/>
        <v>168183</v>
      </c>
      <c r="CD46" s="248">
        <f t="shared" si="107"/>
        <v>300780</v>
      </c>
      <c r="CE46" s="351"/>
      <c r="CF46" s="64">
        <f>IF(ISERROR(GETPIVOTDATA("VALUE",'CRS WK pvt'!$I$2,"DT_FILE",CF$8,"CD_CO",CF$6,"TRIM_CAT",TRIM(B46),"TRIM_LINE",A44))=TRUE,0,GETPIVOTDATA("VALUE",'CRS WK pvt'!$I$2,"DT_FILE",CF$8,"CD_CO",CF$6,"TRIM_CAT",TRIM(B46),"TRIM_LINE",A44))</f>
        <v>589019</v>
      </c>
    </row>
    <row r="47" spans="1:84" s="38" customFormat="1" x14ac:dyDescent="0.3">
      <c r="A47" s="147"/>
      <c r="B47" s="39" t="s">
        <v>39</v>
      </c>
      <c r="C47" s="40">
        <v>1060297.27</v>
      </c>
      <c r="D47" s="41">
        <v>1045960.9</v>
      </c>
      <c r="E47" s="41">
        <v>577912.6</v>
      </c>
      <c r="F47" s="41">
        <v>345320.16</v>
      </c>
      <c r="G47" s="41">
        <v>236003.34</v>
      </c>
      <c r="H47" s="41">
        <v>174691.13</v>
      </c>
      <c r="I47" s="41">
        <v>147929.17000000001</v>
      </c>
      <c r="J47" s="41">
        <v>149706.4</v>
      </c>
      <c r="K47" s="41">
        <v>200372.79</v>
      </c>
      <c r="L47" s="42">
        <v>430826.26</v>
      </c>
      <c r="M47" s="41">
        <v>585576.52</v>
      </c>
      <c r="N47" s="41">
        <v>1035168.98</v>
      </c>
      <c r="O47" s="41">
        <v>880387.18</v>
      </c>
      <c r="P47" s="41">
        <v>1186732</v>
      </c>
      <c r="Q47" s="41">
        <v>719045</v>
      </c>
      <c r="R47" s="41">
        <v>453129</v>
      </c>
      <c r="S47" s="41">
        <v>240701</v>
      </c>
      <c r="T47" s="41">
        <v>148759</v>
      </c>
      <c r="U47" s="205">
        <v>138876</v>
      </c>
      <c r="V47" s="205">
        <v>154864</v>
      </c>
      <c r="W47" s="205">
        <v>186354</v>
      </c>
      <c r="X47" s="42">
        <v>351596</v>
      </c>
      <c r="Y47" s="205">
        <v>745313</v>
      </c>
      <c r="Z47" s="205">
        <v>938332</v>
      </c>
      <c r="AA47" s="205">
        <v>830312</v>
      </c>
      <c r="AB47" s="205">
        <v>712392</v>
      </c>
      <c r="AC47" s="205">
        <v>475669</v>
      </c>
      <c r="AD47" s="205">
        <v>320632</v>
      </c>
      <c r="AE47" s="205">
        <v>169645</v>
      </c>
      <c r="AF47" s="205">
        <v>163204</v>
      </c>
      <c r="AG47" s="205">
        <v>170230</v>
      </c>
      <c r="AH47" s="205">
        <v>239340</v>
      </c>
      <c r="AI47" s="205">
        <v>316805</v>
      </c>
      <c r="AJ47" s="42">
        <v>477152</v>
      </c>
      <c r="AK47" s="298">
        <v>1523057</v>
      </c>
      <c r="AL47" s="298">
        <v>1631662</v>
      </c>
      <c r="AM47" s="298">
        <v>1644699</v>
      </c>
      <c r="AN47" s="298">
        <v>1139195</v>
      </c>
      <c r="AO47" s="298">
        <v>890721</v>
      </c>
      <c r="AP47" s="298">
        <v>614984</v>
      </c>
      <c r="AQ47" s="64">
        <v>385561</v>
      </c>
      <c r="AR47" s="298">
        <v>290084</v>
      </c>
      <c r="AS47" s="298">
        <v>298517</v>
      </c>
      <c r="AT47" s="298">
        <v>267542</v>
      </c>
      <c r="AU47" s="298">
        <v>336135</v>
      </c>
      <c r="AV47" s="315">
        <v>734538</v>
      </c>
      <c r="AW47" s="43">
        <f t="shared" si="105"/>
        <v>-179910.08999999997</v>
      </c>
      <c r="AX47" s="44">
        <f t="shared" si="105"/>
        <v>140771.09999999998</v>
      </c>
      <c r="AY47" s="44">
        <f t="shared" si="105"/>
        <v>141132.40000000002</v>
      </c>
      <c r="AZ47" s="44">
        <f t="shared" si="105"/>
        <v>107808.84000000003</v>
      </c>
      <c r="BA47" s="44">
        <f t="shared" si="105"/>
        <v>4697.6600000000035</v>
      </c>
      <c r="BB47" s="44">
        <f t="shared" si="105"/>
        <v>-25932.130000000005</v>
      </c>
      <c r="BC47" s="44">
        <f t="shared" si="105"/>
        <v>-9053.1700000000128</v>
      </c>
      <c r="BD47" s="44">
        <f t="shared" si="105"/>
        <v>5157.6000000000058</v>
      </c>
      <c r="BE47" s="44">
        <f t="shared" si="105"/>
        <v>-14018.790000000008</v>
      </c>
      <c r="BF47" s="44">
        <f t="shared" si="105"/>
        <v>-79230.260000000009</v>
      </c>
      <c r="BG47" s="44">
        <f t="shared" si="106"/>
        <v>159736.47999999998</v>
      </c>
      <c r="BH47" s="44">
        <f t="shared" si="106"/>
        <v>-96836.979999999981</v>
      </c>
      <c r="BI47" s="44">
        <f t="shared" si="106"/>
        <v>-50075.180000000051</v>
      </c>
      <c r="BJ47" s="44">
        <f t="shared" si="106"/>
        <v>-474340</v>
      </c>
      <c r="BK47" s="44">
        <f t="shared" si="106"/>
        <v>-243376</v>
      </c>
      <c r="BL47" s="248">
        <f t="shared" si="106"/>
        <v>-132497</v>
      </c>
      <c r="BM47" s="248">
        <f t="shared" si="106"/>
        <v>-71056</v>
      </c>
      <c r="BN47" s="248">
        <f t="shared" si="106"/>
        <v>14445</v>
      </c>
      <c r="BO47" s="248">
        <f t="shared" si="106"/>
        <v>31354</v>
      </c>
      <c r="BP47" s="248">
        <f t="shared" si="106"/>
        <v>84476</v>
      </c>
      <c r="BQ47" s="248">
        <f t="shared" si="107"/>
        <v>130451</v>
      </c>
      <c r="BR47" s="248">
        <f t="shared" si="107"/>
        <v>125556</v>
      </c>
      <c r="BS47" s="248">
        <f t="shared" si="107"/>
        <v>777744</v>
      </c>
      <c r="BT47" s="248">
        <f t="shared" si="107"/>
        <v>693330</v>
      </c>
      <c r="BU47" s="248">
        <f t="shared" si="107"/>
        <v>814387</v>
      </c>
      <c r="BV47" s="248">
        <f t="shared" si="107"/>
        <v>426803</v>
      </c>
      <c r="BW47" s="248">
        <f t="shared" si="107"/>
        <v>415052</v>
      </c>
      <c r="BX47" s="248">
        <f t="shared" si="107"/>
        <v>294352</v>
      </c>
      <c r="BY47" s="248">
        <f t="shared" si="107"/>
        <v>215916</v>
      </c>
      <c r="BZ47" s="248">
        <f t="shared" si="107"/>
        <v>126880</v>
      </c>
      <c r="CA47" s="248">
        <f t="shared" si="107"/>
        <v>128287</v>
      </c>
      <c r="CB47" s="248">
        <f t="shared" si="107"/>
        <v>28202</v>
      </c>
      <c r="CC47" s="248">
        <f t="shared" si="107"/>
        <v>19330</v>
      </c>
      <c r="CD47" s="248">
        <f t="shared" si="107"/>
        <v>257386</v>
      </c>
      <c r="CE47" s="351"/>
      <c r="CF47" s="64">
        <f>IF(ISERROR(GETPIVOTDATA("VALUE",'CRS WK pvt'!$I$2,"DT_FILE",CF$8,"CD_CO",CF$6,"TRIM_CAT",TRIM(B47),"TRIM_LINE",A44))=TRUE,0,GETPIVOTDATA("VALUE",'CRS WK pvt'!$I$2,"DT_FILE",CF$8,"CD_CO",CF$6,"TRIM_CAT",TRIM(B47),"TRIM_LINE",A44))</f>
        <v>734538</v>
      </c>
    </row>
    <row r="48" spans="1:84" s="38" customFormat="1" x14ac:dyDescent="0.3">
      <c r="A48" s="147"/>
      <c r="B48" s="39" t="s">
        <v>40</v>
      </c>
      <c r="C48" s="40">
        <v>810477.57</v>
      </c>
      <c r="D48" s="41">
        <v>699505.29</v>
      </c>
      <c r="E48" s="41">
        <v>288612.27</v>
      </c>
      <c r="F48" s="41">
        <v>163532.53</v>
      </c>
      <c r="G48" s="41">
        <v>99445</v>
      </c>
      <c r="H48" s="41">
        <v>158106.79</v>
      </c>
      <c r="I48" s="41">
        <v>97115.97</v>
      </c>
      <c r="J48" s="41">
        <v>41914.78</v>
      </c>
      <c r="K48" s="41">
        <v>77519.06</v>
      </c>
      <c r="L48" s="42">
        <v>314862.31</v>
      </c>
      <c r="M48" s="41">
        <v>311458.63</v>
      </c>
      <c r="N48" s="41">
        <v>446819.98</v>
      </c>
      <c r="O48" s="41">
        <v>404567.31</v>
      </c>
      <c r="P48" s="41">
        <v>452627</v>
      </c>
      <c r="Q48" s="41">
        <v>336805</v>
      </c>
      <c r="R48" s="41">
        <v>185151</v>
      </c>
      <c r="S48" s="41">
        <v>60669</v>
      </c>
      <c r="T48" s="41">
        <v>60917</v>
      </c>
      <c r="U48" s="205">
        <v>33644</v>
      </c>
      <c r="V48" s="205">
        <v>38987</v>
      </c>
      <c r="W48" s="205">
        <v>181188</v>
      </c>
      <c r="X48" s="42">
        <v>157456</v>
      </c>
      <c r="Y48" s="205">
        <v>378287</v>
      </c>
      <c r="Z48" s="205">
        <v>500660</v>
      </c>
      <c r="AA48" s="205">
        <v>393559</v>
      </c>
      <c r="AB48" s="205">
        <v>266922</v>
      </c>
      <c r="AC48" s="205">
        <v>190726</v>
      </c>
      <c r="AD48" s="205">
        <v>169391</v>
      </c>
      <c r="AE48" s="205">
        <v>57340</v>
      </c>
      <c r="AF48" s="205">
        <v>32326</v>
      </c>
      <c r="AG48" s="205">
        <v>49765</v>
      </c>
      <c r="AH48" s="205">
        <v>81435</v>
      </c>
      <c r="AI48" s="205">
        <v>109070</v>
      </c>
      <c r="AJ48" s="42">
        <v>333723</v>
      </c>
      <c r="AK48" s="298">
        <v>732453</v>
      </c>
      <c r="AL48" s="298">
        <v>711637</v>
      </c>
      <c r="AM48" s="298">
        <v>622640</v>
      </c>
      <c r="AN48" s="298">
        <v>407434</v>
      </c>
      <c r="AO48" s="298">
        <v>385805</v>
      </c>
      <c r="AP48" s="298">
        <v>305285</v>
      </c>
      <c r="AQ48" s="64">
        <v>110033</v>
      </c>
      <c r="AR48" s="298">
        <v>115798</v>
      </c>
      <c r="AS48" s="298">
        <v>114443</v>
      </c>
      <c r="AT48" s="298">
        <v>109761</v>
      </c>
      <c r="AU48" s="298">
        <v>194193</v>
      </c>
      <c r="AV48" s="315">
        <v>358691</v>
      </c>
      <c r="AW48" s="43">
        <f t="shared" si="105"/>
        <v>-405910.25999999995</v>
      </c>
      <c r="AX48" s="44">
        <f t="shared" si="105"/>
        <v>-246878.29000000004</v>
      </c>
      <c r="AY48" s="44">
        <f t="shared" si="105"/>
        <v>48192.729999999981</v>
      </c>
      <c r="AZ48" s="44">
        <f t="shared" si="105"/>
        <v>21618.47</v>
      </c>
      <c r="BA48" s="44">
        <f t="shared" si="105"/>
        <v>-38776</v>
      </c>
      <c r="BB48" s="44">
        <f t="shared" si="105"/>
        <v>-97189.790000000008</v>
      </c>
      <c r="BC48" s="44">
        <f t="shared" si="105"/>
        <v>-63471.97</v>
      </c>
      <c r="BD48" s="44">
        <f t="shared" si="105"/>
        <v>-2927.7799999999988</v>
      </c>
      <c r="BE48" s="44">
        <f t="shared" si="105"/>
        <v>103668.94</v>
      </c>
      <c r="BF48" s="44">
        <f t="shared" si="105"/>
        <v>-157406.31</v>
      </c>
      <c r="BG48" s="44">
        <f t="shared" si="106"/>
        <v>66828.37</v>
      </c>
      <c r="BH48" s="44">
        <f t="shared" si="106"/>
        <v>53840.020000000019</v>
      </c>
      <c r="BI48" s="44">
        <f t="shared" si="106"/>
        <v>-11008.309999999998</v>
      </c>
      <c r="BJ48" s="44">
        <f t="shared" si="106"/>
        <v>-185705</v>
      </c>
      <c r="BK48" s="44">
        <f t="shared" si="106"/>
        <v>-146079</v>
      </c>
      <c r="BL48" s="248">
        <f t="shared" si="106"/>
        <v>-15760</v>
      </c>
      <c r="BM48" s="248">
        <f t="shared" si="106"/>
        <v>-3329</v>
      </c>
      <c r="BN48" s="248">
        <f t="shared" si="106"/>
        <v>-28591</v>
      </c>
      <c r="BO48" s="248">
        <f t="shared" si="106"/>
        <v>16121</v>
      </c>
      <c r="BP48" s="248">
        <f t="shared" si="106"/>
        <v>42448</v>
      </c>
      <c r="BQ48" s="248">
        <f t="shared" si="107"/>
        <v>-72118</v>
      </c>
      <c r="BR48" s="248">
        <f t="shared" si="107"/>
        <v>176267</v>
      </c>
      <c r="BS48" s="248">
        <f t="shared" si="107"/>
        <v>354166</v>
      </c>
      <c r="BT48" s="248">
        <f t="shared" si="107"/>
        <v>210977</v>
      </c>
      <c r="BU48" s="248">
        <f t="shared" si="107"/>
        <v>229081</v>
      </c>
      <c r="BV48" s="248">
        <f t="shared" si="107"/>
        <v>140512</v>
      </c>
      <c r="BW48" s="248">
        <f t="shared" si="107"/>
        <v>195079</v>
      </c>
      <c r="BX48" s="248">
        <f t="shared" si="107"/>
        <v>135894</v>
      </c>
      <c r="BY48" s="248">
        <f t="shared" si="107"/>
        <v>52693</v>
      </c>
      <c r="BZ48" s="248">
        <f t="shared" si="107"/>
        <v>83472</v>
      </c>
      <c r="CA48" s="248">
        <f t="shared" si="107"/>
        <v>64678</v>
      </c>
      <c r="CB48" s="248">
        <f t="shared" si="107"/>
        <v>28326</v>
      </c>
      <c r="CC48" s="248">
        <f t="shared" si="107"/>
        <v>85123</v>
      </c>
      <c r="CD48" s="248">
        <f t="shared" si="107"/>
        <v>24968</v>
      </c>
      <c r="CE48" s="351"/>
      <c r="CF48" s="64">
        <f>IF(ISERROR(GETPIVOTDATA("VALUE",'CRS WK pvt'!$I$2,"DT_FILE",CF$8,"CD_CO",CF$6,"TRIM_CAT",TRIM(B48),"TRIM_LINE",A44))=TRUE,0,GETPIVOTDATA("VALUE",'CRS WK pvt'!$I$2,"DT_FILE",CF$8,"CD_CO",CF$6,"TRIM_CAT",TRIM(B48),"TRIM_LINE",A44))</f>
        <v>358691</v>
      </c>
    </row>
    <row r="49" spans="1:84" s="38" customFormat="1" x14ac:dyDescent="0.3">
      <c r="A49" s="147"/>
      <c r="B49" s="39" t="s">
        <v>41</v>
      </c>
      <c r="C49" s="40">
        <v>164886.22</v>
      </c>
      <c r="D49" s="41">
        <v>186237.98</v>
      </c>
      <c r="E49" s="41">
        <v>319584.59999999998</v>
      </c>
      <c r="F49" s="41">
        <v>66965.539999999994</v>
      </c>
      <c r="G49" s="41">
        <v>129777.41</v>
      </c>
      <c r="H49" s="41">
        <v>18708.580000000002</v>
      </c>
      <c r="I49" s="41">
        <v>42048.98</v>
      </c>
      <c r="J49" s="41">
        <v>10519.76</v>
      </c>
      <c r="K49" s="41">
        <v>127933.34</v>
      </c>
      <c r="L49" s="42">
        <v>72718.03</v>
      </c>
      <c r="M49" s="41">
        <v>45181.279999999999</v>
      </c>
      <c r="N49" s="41">
        <v>121320.44</v>
      </c>
      <c r="O49" s="41">
        <v>212963.63</v>
      </c>
      <c r="P49" s="41">
        <v>281301</v>
      </c>
      <c r="Q49" s="41">
        <v>173507</v>
      </c>
      <c r="R49" s="41">
        <v>159205</v>
      </c>
      <c r="S49" s="41">
        <v>169070</v>
      </c>
      <c r="T49" s="41">
        <v>88642</v>
      </c>
      <c r="U49" s="205">
        <v>83283</v>
      </c>
      <c r="V49" s="205">
        <v>107603</v>
      </c>
      <c r="W49" s="205">
        <v>72548</v>
      </c>
      <c r="X49" s="42">
        <v>134831</v>
      </c>
      <c r="Y49" s="205">
        <v>149412</v>
      </c>
      <c r="Z49" s="205">
        <v>190821</v>
      </c>
      <c r="AA49" s="205">
        <v>141823</v>
      </c>
      <c r="AB49" s="205">
        <v>106227</v>
      </c>
      <c r="AC49" s="205">
        <v>170331</v>
      </c>
      <c r="AD49" s="205">
        <v>226316</v>
      </c>
      <c r="AE49" s="205">
        <v>131999</v>
      </c>
      <c r="AF49" s="205">
        <v>118070</v>
      </c>
      <c r="AG49" s="205">
        <v>152226</v>
      </c>
      <c r="AH49" s="205">
        <v>157625</v>
      </c>
      <c r="AI49" s="205">
        <v>79385</v>
      </c>
      <c r="AJ49" s="42">
        <v>91514</v>
      </c>
      <c r="AK49" s="298">
        <v>335746</v>
      </c>
      <c r="AL49" s="298">
        <v>178353</v>
      </c>
      <c r="AM49" s="298">
        <v>463296</v>
      </c>
      <c r="AN49" s="298">
        <v>329139</v>
      </c>
      <c r="AO49" s="298">
        <v>364683</v>
      </c>
      <c r="AP49" s="298">
        <v>354772</v>
      </c>
      <c r="AQ49" s="64">
        <v>154044</v>
      </c>
      <c r="AR49" s="298">
        <v>154352</v>
      </c>
      <c r="AS49" s="298">
        <v>158451</v>
      </c>
      <c r="AT49" s="298">
        <v>88430</v>
      </c>
      <c r="AU49" s="298">
        <v>288551</v>
      </c>
      <c r="AV49" s="315">
        <v>591445</v>
      </c>
      <c r="AW49" s="43">
        <f t="shared" si="105"/>
        <v>48077.41</v>
      </c>
      <c r="AX49" s="44">
        <f t="shared" si="105"/>
        <v>95063.01999999999</v>
      </c>
      <c r="AY49" s="44">
        <f t="shared" si="105"/>
        <v>-146077.59999999998</v>
      </c>
      <c r="AZ49" s="44">
        <f t="shared" si="105"/>
        <v>92239.46</v>
      </c>
      <c r="BA49" s="44">
        <f t="shared" si="105"/>
        <v>39292.589999999997</v>
      </c>
      <c r="BB49" s="44">
        <f t="shared" si="105"/>
        <v>69933.42</v>
      </c>
      <c r="BC49" s="44">
        <f t="shared" si="105"/>
        <v>41234.019999999997</v>
      </c>
      <c r="BD49" s="44">
        <f t="shared" si="105"/>
        <v>97083.24</v>
      </c>
      <c r="BE49" s="44">
        <f t="shared" si="105"/>
        <v>-55385.34</v>
      </c>
      <c r="BF49" s="44">
        <f t="shared" si="105"/>
        <v>62112.97</v>
      </c>
      <c r="BG49" s="44">
        <f t="shared" si="106"/>
        <v>104230.72</v>
      </c>
      <c r="BH49" s="44">
        <f t="shared" si="106"/>
        <v>69500.56</v>
      </c>
      <c r="BI49" s="44">
        <f t="shared" si="106"/>
        <v>-71140.63</v>
      </c>
      <c r="BJ49" s="44">
        <f t="shared" si="106"/>
        <v>-175074</v>
      </c>
      <c r="BK49" s="44">
        <f t="shared" si="106"/>
        <v>-3176</v>
      </c>
      <c r="BL49" s="248">
        <f t="shared" si="106"/>
        <v>67111</v>
      </c>
      <c r="BM49" s="248">
        <f t="shared" si="106"/>
        <v>-37071</v>
      </c>
      <c r="BN49" s="248">
        <f t="shared" si="106"/>
        <v>29428</v>
      </c>
      <c r="BO49" s="248">
        <f t="shared" si="106"/>
        <v>68943</v>
      </c>
      <c r="BP49" s="248">
        <f t="shared" si="106"/>
        <v>50022</v>
      </c>
      <c r="BQ49" s="248">
        <f t="shared" si="107"/>
        <v>6837</v>
      </c>
      <c r="BR49" s="248">
        <f t="shared" si="107"/>
        <v>-43317</v>
      </c>
      <c r="BS49" s="248">
        <f t="shared" si="107"/>
        <v>186334</v>
      </c>
      <c r="BT49" s="248">
        <f t="shared" si="107"/>
        <v>-12468</v>
      </c>
      <c r="BU49" s="248">
        <f t="shared" si="107"/>
        <v>321473</v>
      </c>
      <c r="BV49" s="248">
        <f t="shared" si="107"/>
        <v>222912</v>
      </c>
      <c r="BW49" s="248">
        <f t="shared" si="107"/>
        <v>194352</v>
      </c>
      <c r="BX49" s="248">
        <f t="shared" si="107"/>
        <v>128456</v>
      </c>
      <c r="BY49" s="248">
        <f t="shared" si="107"/>
        <v>22045</v>
      </c>
      <c r="BZ49" s="248">
        <f t="shared" si="107"/>
        <v>36282</v>
      </c>
      <c r="CA49" s="248">
        <f t="shared" si="107"/>
        <v>6225</v>
      </c>
      <c r="CB49" s="248">
        <f t="shared" si="107"/>
        <v>-69195</v>
      </c>
      <c r="CC49" s="248">
        <f t="shared" si="107"/>
        <v>209166</v>
      </c>
      <c r="CD49" s="248">
        <f t="shared" si="107"/>
        <v>499931</v>
      </c>
      <c r="CE49" s="351"/>
      <c r="CF49" s="64">
        <f>IF(ISERROR(GETPIVOTDATA("VALUE",'CRS WK pvt'!$I$2,"DT_FILE",CF$8,"CD_CO",CF$6,"TRIM_CAT",TRIM(B49),"TRIM_LINE",A44))=TRUE,0,GETPIVOTDATA("VALUE",'CRS WK pvt'!$I$2,"DT_FILE",CF$8,"CD_CO",CF$6,"TRIM_CAT",TRIM(B49),"TRIM_LINE",A44))</f>
        <v>591445</v>
      </c>
    </row>
    <row r="50" spans="1:84" s="131" customFormat="1" x14ac:dyDescent="0.3">
      <c r="A50" s="148"/>
      <c r="B50" s="39" t="s">
        <v>42</v>
      </c>
      <c r="C50" s="141">
        <f t="shared" ref="C50:V50" si="108">SUM(C45:C49)</f>
        <v>7159239.5200000005</v>
      </c>
      <c r="D50" s="142">
        <f t="shared" si="108"/>
        <v>7005498.0500000007</v>
      </c>
      <c r="E50" s="142">
        <f t="shared" si="108"/>
        <v>4717446.3999999994</v>
      </c>
      <c r="F50" s="142">
        <f t="shared" si="108"/>
        <v>2689198.5799999996</v>
      </c>
      <c r="G50" s="142">
        <f t="shared" si="108"/>
        <v>2026823.3900000001</v>
      </c>
      <c r="H50" s="142">
        <f t="shared" si="108"/>
        <v>1386886.9500000002</v>
      </c>
      <c r="I50" s="142">
        <f t="shared" si="108"/>
        <v>1281164.56</v>
      </c>
      <c r="J50" s="142">
        <f t="shared" si="108"/>
        <v>1149869.94</v>
      </c>
      <c r="K50" s="142">
        <f t="shared" si="108"/>
        <v>1526893.9300000002</v>
      </c>
      <c r="L50" s="143">
        <f t="shared" si="108"/>
        <v>2625283.38</v>
      </c>
      <c r="M50" s="142">
        <f t="shared" si="108"/>
        <v>4055390.32</v>
      </c>
      <c r="N50" s="142">
        <f t="shared" si="108"/>
        <v>5660846.6900000004</v>
      </c>
      <c r="O50" s="142">
        <f t="shared" si="108"/>
        <v>5965717.8599999994</v>
      </c>
      <c r="P50" s="142">
        <f t="shared" si="108"/>
        <v>5919652</v>
      </c>
      <c r="Q50" s="142">
        <f t="shared" si="108"/>
        <v>4648207</v>
      </c>
      <c r="R50" s="142">
        <f t="shared" si="108"/>
        <v>3302551</v>
      </c>
      <c r="S50" s="142">
        <f t="shared" si="108"/>
        <v>1649327</v>
      </c>
      <c r="T50" s="142">
        <f t="shared" si="108"/>
        <v>1281443</v>
      </c>
      <c r="U50" s="142">
        <f t="shared" si="108"/>
        <v>1196253</v>
      </c>
      <c r="V50" s="142">
        <f t="shared" si="108"/>
        <v>1298469</v>
      </c>
      <c r="W50" s="142">
        <f>SUM(W45+W46+W47+W48+W49)</f>
        <v>1506702</v>
      </c>
      <c r="X50" s="143">
        <f>SUM(X45+X46+X47+X48+X49)</f>
        <v>2437532</v>
      </c>
      <c r="Y50" s="206">
        <v>4285709</v>
      </c>
      <c r="Z50" s="206">
        <v>5911548</v>
      </c>
      <c r="AA50" s="206">
        <v>6243569</v>
      </c>
      <c r="AB50" s="206">
        <v>5386494</v>
      </c>
      <c r="AC50" s="206">
        <v>3962475</v>
      </c>
      <c r="AD50" s="206">
        <v>2734066</v>
      </c>
      <c r="AE50" s="206">
        <v>1557200</v>
      </c>
      <c r="AF50" s="206">
        <v>1233212</v>
      </c>
      <c r="AG50" s="206">
        <v>1250864</v>
      </c>
      <c r="AH50" s="206">
        <v>1415620</v>
      </c>
      <c r="AI50" s="206">
        <v>1455366</v>
      </c>
      <c r="AJ50" s="143">
        <v>2566624</v>
      </c>
      <c r="AK50" s="299">
        <v>6379810</v>
      </c>
      <c r="AL50" s="299">
        <v>7491773</v>
      </c>
      <c r="AM50" s="299">
        <v>8700532</v>
      </c>
      <c r="AN50" s="299">
        <v>6952817</v>
      </c>
      <c r="AO50" s="299">
        <v>5807676</v>
      </c>
      <c r="AP50" s="299">
        <v>4034707</v>
      </c>
      <c r="AQ50" s="45">
        <v>2338546</v>
      </c>
      <c r="AR50" s="299">
        <v>1943747</v>
      </c>
      <c r="AS50" s="299">
        <v>1982118</v>
      </c>
      <c r="AT50" s="299">
        <v>1654989</v>
      </c>
      <c r="AU50" s="299">
        <v>2498138</v>
      </c>
      <c r="AV50" s="316">
        <v>4988342</v>
      </c>
      <c r="AW50" s="45">
        <f t="shared" ref="AW50:BA50" si="109">SUM(AW45:AW49)</f>
        <v>-1193521.6600000004</v>
      </c>
      <c r="AX50" s="144">
        <f t="shared" si="109"/>
        <v>-1085846.0500000003</v>
      </c>
      <c r="AY50" s="144">
        <f t="shared" si="109"/>
        <v>-69239.399999999907</v>
      </c>
      <c r="AZ50" s="144">
        <f t="shared" si="109"/>
        <v>613352.42000000016</v>
      </c>
      <c r="BA50" s="144">
        <f t="shared" si="109"/>
        <v>-377496.39</v>
      </c>
      <c r="BB50" s="144">
        <f t="shared" ref="BB50:BJ50" si="110">SUM(BB45:BB49)</f>
        <v>-105443.95000000006</v>
      </c>
      <c r="BC50" s="144">
        <f t="shared" si="110"/>
        <v>-84911.560000000056</v>
      </c>
      <c r="BD50" s="144">
        <f t="shared" si="110"/>
        <v>148599.06</v>
      </c>
      <c r="BE50" s="144">
        <f t="shared" si="110"/>
        <v>-20191.929999999993</v>
      </c>
      <c r="BF50" s="144">
        <f t="shared" si="110"/>
        <v>-187751.37999999995</v>
      </c>
      <c r="BG50" s="144">
        <f t="shared" si="110"/>
        <v>230318.67999999979</v>
      </c>
      <c r="BH50" s="144">
        <f t="shared" si="110"/>
        <v>250701.31000000023</v>
      </c>
      <c r="BI50" s="144">
        <f t="shared" si="110"/>
        <v>277851.14000000007</v>
      </c>
      <c r="BJ50" s="144">
        <f t="shared" si="110"/>
        <v>-533158</v>
      </c>
      <c r="BK50" s="144">
        <f t="shared" ref="BK50:BL50" si="111">SUM(BK45:BK49)</f>
        <v>-685732</v>
      </c>
      <c r="BL50" s="249">
        <f t="shared" si="111"/>
        <v>-568485</v>
      </c>
      <c r="BM50" s="249">
        <f t="shared" ref="BM50:BN50" si="112">SUM(BM45:BM49)</f>
        <v>-92127</v>
      </c>
      <c r="BN50" s="249">
        <f t="shared" si="112"/>
        <v>-48231</v>
      </c>
      <c r="BO50" s="249">
        <f t="shared" ref="BO50" si="113">SUM(BO45:BO49)</f>
        <v>54611</v>
      </c>
      <c r="BP50" s="249">
        <f t="shared" ref="BP50:BQ50" si="114">SUM(BP45:BP49)</f>
        <v>117151</v>
      </c>
      <c r="BQ50" s="249">
        <f t="shared" si="114"/>
        <v>-51336</v>
      </c>
      <c r="BR50" s="249">
        <f t="shared" ref="BR50:BS50" si="115">SUM(BR45:BR49)</f>
        <v>129092</v>
      </c>
      <c r="BS50" s="249">
        <f t="shared" si="115"/>
        <v>2094101</v>
      </c>
      <c r="BT50" s="249">
        <f t="shared" ref="BT50" si="116">SUM(BT45:BT49)</f>
        <v>1580225</v>
      </c>
      <c r="BU50" s="249">
        <f t="shared" ref="BU50" si="117">SUM(BU45:BU49)</f>
        <v>2456963</v>
      </c>
      <c r="BV50" s="249">
        <f t="shared" ref="BV50" si="118">SUM(BV45:BV49)</f>
        <v>1566323</v>
      </c>
      <c r="BW50" s="249">
        <f t="shared" ref="BW50" si="119">SUM(BW45:BW49)</f>
        <v>1845201</v>
      </c>
      <c r="BX50" s="249">
        <f t="shared" ref="BX50" si="120">SUM(BX45:BX49)</f>
        <v>1300641</v>
      </c>
      <c r="BY50" s="249">
        <f t="shared" ref="BY50" si="121">SUM(BY45:BY49)</f>
        <v>781346</v>
      </c>
      <c r="BZ50" s="249">
        <f t="shared" ref="BZ50" si="122">SUM(BZ45:BZ49)</f>
        <v>710535</v>
      </c>
      <c r="CA50" s="249">
        <f t="shared" ref="CA50" si="123">SUM(CA45:CA49)</f>
        <v>731254</v>
      </c>
      <c r="CB50" s="249">
        <f t="shared" ref="CB50:CD50" si="124">SUM(CB45:CB49)</f>
        <v>239369</v>
      </c>
      <c r="CC50" s="249">
        <f t="shared" ref="CC50:CD50" si="125">SUM(CC45:CC49)</f>
        <v>1042772</v>
      </c>
      <c r="CD50" s="249">
        <f t="shared" si="125"/>
        <v>2421718</v>
      </c>
      <c r="CE50" s="352"/>
      <c r="CF50" s="45">
        <f>SUM(CF45:CF49)</f>
        <v>4988342</v>
      </c>
    </row>
    <row r="51" spans="1:84" s="38" customFormat="1" x14ac:dyDescent="0.3">
      <c r="A51" s="147">
        <f>+A44+1</f>
        <v>7</v>
      </c>
      <c r="B51" s="46" t="s">
        <v>30</v>
      </c>
      <c r="C51" s="47"/>
      <c r="D51" s="48"/>
      <c r="E51" s="48"/>
      <c r="F51" s="48"/>
      <c r="G51" s="48"/>
      <c r="H51" s="48"/>
      <c r="I51" s="48"/>
      <c r="J51" s="48"/>
      <c r="K51" s="48"/>
      <c r="L51" s="49"/>
      <c r="M51" s="48"/>
      <c r="N51" s="48"/>
      <c r="O51" s="48"/>
      <c r="P51" s="48"/>
      <c r="Q51" s="48"/>
      <c r="R51" s="48"/>
      <c r="S51" s="48"/>
      <c r="T51" s="48"/>
      <c r="U51" s="207"/>
      <c r="V51" s="207"/>
      <c r="W51" s="207"/>
      <c r="X51" s="49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49"/>
      <c r="AK51" s="300"/>
      <c r="AL51" s="300"/>
      <c r="AM51" s="300"/>
      <c r="AN51" s="300"/>
      <c r="AO51" s="300"/>
      <c r="AP51" s="300"/>
      <c r="AQ51" s="50"/>
      <c r="AR51" s="300"/>
      <c r="AS51" s="300"/>
      <c r="AT51" s="300"/>
      <c r="AU51" s="300"/>
      <c r="AV51" s="317"/>
      <c r="AW51" s="50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A51" s="250"/>
      <c r="CB51" s="250"/>
      <c r="CC51" s="250"/>
      <c r="CD51" s="250"/>
      <c r="CE51" s="351"/>
      <c r="CF51" s="50"/>
    </row>
    <row r="52" spans="1:84" s="38" customFormat="1" x14ac:dyDescent="0.3">
      <c r="A52" s="147"/>
      <c r="B52" s="39" t="s">
        <v>37</v>
      </c>
      <c r="C52" s="40">
        <v>2218073.6800000002</v>
      </c>
      <c r="D52" s="41">
        <v>2702108.08</v>
      </c>
      <c r="E52" s="41">
        <v>2639332.23</v>
      </c>
      <c r="F52" s="41">
        <v>1848660.28</v>
      </c>
      <c r="G52" s="41">
        <v>1154899.3600000001</v>
      </c>
      <c r="H52" s="41">
        <v>732567.9</v>
      </c>
      <c r="I52" s="41">
        <v>509409.61</v>
      </c>
      <c r="J52" s="41">
        <v>453777.43</v>
      </c>
      <c r="K52" s="41">
        <v>423061.69</v>
      </c>
      <c r="L52" s="42">
        <v>508452.06</v>
      </c>
      <c r="M52" s="41">
        <v>916544.92</v>
      </c>
      <c r="N52" s="41">
        <v>1632334.24</v>
      </c>
      <c r="O52" s="41">
        <v>2177262.0699999998</v>
      </c>
      <c r="P52" s="41">
        <v>2591441</v>
      </c>
      <c r="Q52" s="41">
        <v>2177907</v>
      </c>
      <c r="R52" s="41">
        <v>2000706</v>
      </c>
      <c r="S52" s="41">
        <v>1403302</v>
      </c>
      <c r="T52" s="41">
        <v>707296</v>
      </c>
      <c r="U52" s="205">
        <v>570653</v>
      </c>
      <c r="V52" s="205">
        <v>507079</v>
      </c>
      <c r="W52" s="205">
        <v>513880</v>
      </c>
      <c r="X52" s="42">
        <v>570281</v>
      </c>
      <c r="Y52" s="205">
        <v>885704</v>
      </c>
      <c r="Z52" s="205">
        <v>1622896</v>
      </c>
      <c r="AA52" s="205">
        <v>2299124</v>
      </c>
      <c r="AB52" s="205">
        <v>2575990</v>
      </c>
      <c r="AC52" s="205">
        <v>2293929</v>
      </c>
      <c r="AD52" s="205">
        <v>1714687</v>
      </c>
      <c r="AE52" s="205">
        <v>931275</v>
      </c>
      <c r="AF52" s="205">
        <v>584436</v>
      </c>
      <c r="AG52" s="205">
        <v>448073</v>
      </c>
      <c r="AH52" s="205">
        <v>403848</v>
      </c>
      <c r="AI52" s="205">
        <v>424218</v>
      </c>
      <c r="AJ52" s="42">
        <v>397267</v>
      </c>
      <c r="AK52" s="298">
        <v>734115</v>
      </c>
      <c r="AL52" s="298">
        <v>1711670</v>
      </c>
      <c r="AM52" s="298">
        <v>2363577</v>
      </c>
      <c r="AN52" s="298">
        <v>2919132</v>
      </c>
      <c r="AO52" s="298">
        <v>2598149</v>
      </c>
      <c r="AP52" s="298">
        <v>2127239</v>
      </c>
      <c r="AQ52" s="64">
        <v>1223618</v>
      </c>
      <c r="AR52" s="298">
        <v>787739</v>
      </c>
      <c r="AS52" s="298">
        <v>716625</v>
      </c>
      <c r="AT52" s="298">
        <v>507989</v>
      </c>
      <c r="AU52" s="298">
        <v>560887</v>
      </c>
      <c r="AV52" s="315">
        <v>817942</v>
      </c>
      <c r="AW52" s="43">
        <f t="shared" ref="AW52:BF56" si="126">O52-C52</f>
        <v>-40811.610000000335</v>
      </c>
      <c r="AX52" s="44">
        <f t="shared" si="126"/>
        <v>-110667.08000000007</v>
      </c>
      <c r="AY52" s="44">
        <f t="shared" si="126"/>
        <v>-461425.23</v>
      </c>
      <c r="AZ52" s="44">
        <f t="shared" si="126"/>
        <v>152045.71999999997</v>
      </c>
      <c r="BA52" s="44">
        <f t="shared" si="126"/>
        <v>248402.6399999999</v>
      </c>
      <c r="BB52" s="44">
        <f t="shared" si="126"/>
        <v>-25271.900000000023</v>
      </c>
      <c r="BC52" s="44">
        <f t="shared" si="126"/>
        <v>61243.390000000014</v>
      </c>
      <c r="BD52" s="44">
        <f t="shared" si="126"/>
        <v>53301.570000000007</v>
      </c>
      <c r="BE52" s="44">
        <f t="shared" si="126"/>
        <v>90818.31</v>
      </c>
      <c r="BF52" s="44">
        <f t="shared" si="126"/>
        <v>61828.94</v>
      </c>
      <c r="BG52" s="44">
        <f t="shared" ref="BG52:BP56" si="127">Y52-M52</f>
        <v>-30840.920000000042</v>
      </c>
      <c r="BH52" s="44">
        <f t="shared" si="127"/>
        <v>-9438.2399999999907</v>
      </c>
      <c r="BI52" s="44">
        <f t="shared" si="127"/>
        <v>121861.93000000017</v>
      </c>
      <c r="BJ52" s="44">
        <f t="shared" si="127"/>
        <v>-15451</v>
      </c>
      <c r="BK52" s="44">
        <f t="shared" si="127"/>
        <v>116022</v>
      </c>
      <c r="BL52" s="248">
        <f t="shared" si="127"/>
        <v>-286019</v>
      </c>
      <c r="BM52" s="248">
        <f t="shared" si="127"/>
        <v>-472027</v>
      </c>
      <c r="BN52" s="248">
        <f t="shared" si="127"/>
        <v>-122860</v>
      </c>
      <c r="BO52" s="248">
        <f t="shared" si="127"/>
        <v>-122580</v>
      </c>
      <c r="BP52" s="248">
        <f t="shared" si="127"/>
        <v>-103231</v>
      </c>
      <c r="BQ52" s="248">
        <f t="shared" ref="BQ52:CD56" si="128">AI52-W52</f>
        <v>-89662</v>
      </c>
      <c r="BR52" s="248">
        <f t="shared" si="128"/>
        <v>-173014</v>
      </c>
      <c r="BS52" s="248">
        <f t="shared" si="128"/>
        <v>-151589</v>
      </c>
      <c r="BT52" s="248">
        <f t="shared" si="128"/>
        <v>88774</v>
      </c>
      <c r="BU52" s="248">
        <f t="shared" si="128"/>
        <v>64453</v>
      </c>
      <c r="BV52" s="248">
        <f t="shared" si="128"/>
        <v>343142</v>
      </c>
      <c r="BW52" s="248">
        <f t="shared" si="128"/>
        <v>304220</v>
      </c>
      <c r="BX52" s="248">
        <f t="shared" si="128"/>
        <v>412552</v>
      </c>
      <c r="BY52" s="248">
        <f t="shared" si="128"/>
        <v>292343</v>
      </c>
      <c r="BZ52" s="248">
        <f t="shared" si="128"/>
        <v>203303</v>
      </c>
      <c r="CA52" s="248">
        <f t="shared" si="128"/>
        <v>268552</v>
      </c>
      <c r="CB52" s="248">
        <f t="shared" si="128"/>
        <v>104141</v>
      </c>
      <c r="CC52" s="248">
        <f t="shared" si="128"/>
        <v>136669</v>
      </c>
      <c r="CD52" s="248">
        <f t="shared" si="128"/>
        <v>420675</v>
      </c>
      <c r="CE52" s="351"/>
      <c r="CF52" s="64">
        <f>IF(ISERROR(GETPIVOTDATA("VALUE",'CRS WK pvt'!$I$2,"DT_FILE",CF$8,"CD_CO",CF$6,"TRIM_CAT",TRIM(B52),"TRIM_LINE",A51))=TRUE,0,GETPIVOTDATA("VALUE",'CRS WK pvt'!$I$2,"DT_FILE",CF$8,"CD_CO",CF$6,"TRIM_CAT",TRIM(B52),"TRIM_LINE",A51))</f>
        <v>817942</v>
      </c>
    </row>
    <row r="53" spans="1:84" s="38" customFormat="1" x14ac:dyDescent="0.3">
      <c r="A53" s="147"/>
      <c r="B53" s="39" t="s">
        <v>38</v>
      </c>
      <c r="C53" s="40">
        <v>466359.18</v>
      </c>
      <c r="D53" s="41">
        <v>567199.13</v>
      </c>
      <c r="E53" s="41">
        <v>530819.51</v>
      </c>
      <c r="F53" s="41">
        <v>441667.35</v>
      </c>
      <c r="G53" s="41">
        <v>296046.98</v>
      </c>
      <c r="H53" s="41">
        <v>186155.63</v>
      </c>
      <c r="I53" s="41">
        <v>112139.78</v>
      </c>
      <c r="J53" s="41">
        <v>113902.01</v>
      </c>
      <c r="K53" s="41">
        <v>113932.71</v>
      </c>
      <c r="L53" s="42">
        <v>128892.47</v>
      </c>
      <c r="M53" s="41">
        <v>198661.94</v>
      </c>
      <c r="N53" s="41">
        <v>408835.39</v>
      </c>
      <c r="O53" s="41">
        <v>451703.35</v>
      </c>
      <c r="P53" s="41">
        <v>502106</v>
      </c>
      <c r="Q53" s="41">
        <v>403351</v>
      </c>
      <c r="R53" s="41">
        <v>368597</v>
      </c>
      <c r="S53" s="41">
        <v>270724</v>
      </c>
      <c r="T53" s="41">
        <v>153588</v>
      </c>
      <c r="U53" s="205">
        <v>115392</v>
      </c>
      <c r="V53" s="205">
        <v>120055</v>
      </c>
      <c r="W53" s="205">
        <v>117455</v>
      </c>
      <c r="X53" s="42">
        <v>138839</v>
      </c>
      <c r="Y53" s="205">
        <v>206245</v>
      </c>
      <c r="Z53" s="205">
        <v>400733</v>
      </c>
      <c r="AA53" s="205">
        <v>550677</v>
      </c>
      <c r="AB53" s="205">
        <v>621518</v>
      </c>
      <c r="AC53" s="205">
        <v>559309</v>
      </c>
      <c r="AD53" s="205">
        <v>466903</v>
      </c>
      <c r="AE53" s="205">
        <v>273175</v>
      </c>
      <c r="AF53" s="205">
        <v>193960</v>
      </c>
      <c r="AG53" s="205">
        <v>147372</v>
      </c>
      <c r="AH53" s="205">
        <v>120661</v>
      </c>
      <c r="AI53" s="205">
        <v>116148</v>
      </c>
      <c r="AJ53" s="42">
        <v>119655</v>
      </c>
      <c r="AK53" s="298">
        <v>247795</v>
      </c>
      <c r="AL53" s="298">
        <v>503799</v>
      </c>
      <c r="AM53" s="298">
        <v>727334</v>
      </c>
      <c r="AN53" s="298">
        <v>800562</v>
      </c>
      <c r="AO53" s="298">
        <v>712383</v>
      </c>
      <c r="AP53" s="298">
        <v>634388</v>
      </c>
      <c r="AQ53" s="64">
        <v>389741</v>
      </c>
      <c r="AR53" s="298">
        <v>262746</v>
      </c>
      <c r="AS53" s="298">
        <v>236213</v>
      </c>
      <c r="AT53" s="298">
        <v>187914</v>
      </c>
      <c r="AU53" s="298">
        <v>212441</v>
      </c>
      <c r="AV53" s="315">
        <v>306488</v>
      </c>
      <c r="AW53" s="43">
        <f t="shared" si="126"/>
        <v>-14655.830000000016</v>
      </c>
      <c r="AX53" s="44">
        <f t="shared" si="126"/>
        <v>-65093.130000000005</v>
      </c>
      <c r="AY53" s="44">
        <f t="shared" si="126"/>
        <v>-127468.51000000001</v>
      </c>
      <c r="AZ53" s="44">
        <f t="shared" si="126"/>
        <v>-73070.349999999977</v>
      </c>
      <c r="BA53" s="44">
        <f t="shared" si="126"/>
        <v>-25322.979999999981</v>
      </c>
      <c r="BB53" s="44">
        <f t="shared" si="126"/>
        <v>-32567.630000000005</v>
      </c>
      <c r="BC53" s="44">
        <f t="shared" si="126"/>
        <v>3252.2200000000012</v>
      </c>
      <c r="BD53" s="44">
        <f t="shared" si="126"/>
        <v>6152.9900000000052</v>
      </c>
      <c r="BE53" s="44">
        <f t="shared" si="126"/>
        <v>3522.2899999999936</v>
      </c>
      <c r="BF53" s="44">
        <f t="shared" si="126"/>
        <v>9946.5299999999988</v>
      </c>
      <c r="BG53" s="44">
        <f t="shared" si="127"/>
        <v>7583.0599999999977</v>
      </c>
      <c r="BH53" s="44">
        <f t="shared" si="127"/>
        <v>-8102.390000000014</v>
      </c>
      <c r="BI53" s="44">
        <f t="shared" si="127"/>
        <v>98973.650000000023</v>
      </c>
      <c r="BJ53" s="44">
        <f t="shared" si="127"/>
        <v>119412</v>
      </c>
      <c r="BK53" s="44">
        <f t="shared" si="127"/>
        <v>155958</v>
      </c>
      <c r="BL53" s="248">
        <f t="shared" si="127"/>
        <v>98306</v>
      </c>
      <c r="BM53" s="248">
        <f t="shared" si="127"/>
        <v>2451</v>
      </c>
      <c r="BN53" s="248">
        <f t="shared" si="127"/>
        <v>40372</v>
      </c>
      <c r="BO53" s="248">
        <f t="shared" si="127"/>
        <v>31980</v>
      </c>
      <c r="BP53" s="248">
        <f t="shared" si="127"/>
        <v>606</v>
      </c>
      <c r="BQ53" s="248">
        <f t="shared" si="128"/>
        <v>-1307</v>
      </c>
      <c r="BR53" s="248">
        <f t="shared" si="128"/>
        <v>-19184</v>
      </c>
      <c r="BS53" s="248">
        <f t="shared" si="128"/>
        <v>41550</v>
      </c>
      <c r="BT53" s="248">
        <f t="shared" si="128"/>
        <v>103066</v>
      </c>
      <c r="BU53" s="248">
        <f t="shared" si="128"/>
        <v>176657</v>
      </c>
      <c r="BV53" s="248">
        <f t="shared" si="128"/>
        <v>179044</v>
      </c>
      <c r="BW53" s="248">
        <f t="shared" si="128"/>
        <v>153074</v>
      </c>
      <c r="BX53" s="248">
        <f t="shared" si="128"/>
        <v>167485</v>
      </c>
      <c r="BY53" s="248">
        <f t="shared" si="128"/>
        <v>116566</v>
      </c>
      <c r="BZ53" s="248">
        <f t="shared" si="128"/>
        <v>68786</v>
      </c>
      <c r="CA53" s="248">
        <f t="shared" si="128"/>
        <v>88841</v>
      </c>
      <c r="CB53" s="248">
        <f t="shared" si="128"/>
        <v>67253</v>
      </c>
      <c r="CC53" s="248">
        <f t="shared" si="128"/>
        <v>96293</v>
      </c>
      <c r="CD53" s="248">
        <f t="shared" si="128"/>
        <v>186833</v>
      </c>
      <c r="CE53" s="351"/>
      <c r="CF53" s="64">
        <f>IF(ISERROR(GETPIVOTDATA("VALUE",'CRS WK pvt'!$I$2,"DT_FILE",CF$8,"CD_CO",CF$6,"TRIM_CAT",TRIM(B53),"TRIM_LINE",A51))=TRUE,0,GETPIVOTDATA("VALUE",'CRS WK pvt'!$I$2,"DT_FILE",CF$8,"CD_CO",CF$6,"TRIM_CAT",TRIM(B53),"TRIM_LINE",A51))</f>
        <v>306488</v>
      </c>
    </row>
    <row r="54" spans="1:84" s="38" customFormat="1" x14ac:dyDescent="0.3">
      <c r="A54" s="147"/>
      <c r="B54" s="39" t="s">
        <v>39</v>
      </c>
      <c r="C54" s="40">
        <v>315212.65999999997</v>
      </c>
      <c r="D54" s="41">
        <v>406900.4</v>
      </c>
      <c r="E54" s="41">
        <v>419093.34</v>
      </c>
      <c r="F54" s="41">
        <v>278005.14</v>
      </c>
      <c r="G54" s="41">
        <v>167665.54999999999</v>
      </c>
      <c r="H54" s="41">
        <v>102040.07</v>
      </c>
      <c r="I54" s="41">
        <v>90019.07</v>
      </c>
      <c r="J54" s="41">
        <v>66558.75</v>
      </c>
      <c r="K54" s="41">
        <v>72424.88</v>
      </c>
      <c r="L54" s="42">
        <v>89038.46</v>
      </c>
      <c r="M54" s="41">
        <v>129836.15</v>
      </c>
      <c r="N54" s="41">
        <v>253629.68</v>
      </c>
      <c r="O54" s="41">
        <v>489282.86</v>
      </c>
      <c r="P54" s="41">
        <v>558399</v>
      </c>
      <c r="Q54" s="41">
        <v>494500</v>
      </c>
      <c r="R54" s="41">
        <v>391998</v>
      </c>
      <c r="S54" s="41">
        <v>206919</v>
      </c>
      <c r="T54" s="41">
        <v>178811</v>
      </c>
      <c r="U54" s="205">
        <v>79638</v>
      </c>
      <c r="V54" s="205">
        <v>75343</v>
      </c>
      <c r="W54" s="205">
        <v>80890</v>
      </c>
      <c r="X54" s="42">
        <v>81105</v>
      </c>
      <c r="Y54" s="205">
        <v>151295</v>
      </c>
      <c r="Z54" s="205">
        <v>251349</v>
      </c>
      <c r="AA54" s="205">
        <v>306234</v>
      </c>
      <c r="AB54" s="205">
        <v>346352</v>
      </c>
      <c r="AC54" s="205">
        <v>358001</v>
      </c>
      <c r="AD54" s="205">
        <v>272920</v>
      </c>
      <c r="AE54" s="205">
        <v>134361</v>
      </c>
      <c r="AF54" s="205">
        <v>72862</v>
      </c>
      <c r="AG54" s="205">
        <v>65426</v>
      </c>
      <c r="AH54" s="205">
        <v>69360</v>
      </c>
      <c r="AI54" s="205">
        <v>102944</v>
      </c>
      <c r="AJ54" s="42">
        <v>115466</v>
      </c>
      <c r="AK54" s="298">
        <v>232286</v>
      </c>
      <c r="AL54" s="298">
        <v>433066</v>
      </c>
      <c r="AM54" s="298">
        <v>637386</v>
      </c>
      <c r="AN54" s="298">
        <v>538088</v>
      </c>
      <c r="AO54" s="298">
        <v>551876</v>
      </c>
      <c r="AP54" s="298">
        <v>434083</v>
      </c>
      <c r="AQ54" s="64">
        <v>238359</v>
      </c>
      <c r="AR54" s="298">
        <v>154136</v>
      </c>
      <c r="AS54" s="298">
        <v>143852</v>
      </c>
      <c r="AT54" s="298">
        <v>127459</v>
      </c>
      <c r="AU54" s="298">
        <v>120224</v>
      </c>
      <c r="AV54" s="315">
        <v>176258</v>
      </c>
      <c r="AW54" s="43">
        <f t="shared" si="126"/>
        <v>174070.2</v>
      </c>
      <c r="AX54" s="44">
        <f t="shared" si="126"/>
        <v>151498.59999999998</v>
      </c>
      <c r="AY54" s="44">
        <f t="shared" si="126"/>
        <v>75406.659999999974</v>
      </c>
      <c r="AZ54" s="44">
        <f t="shared" si="126"/>
        <v>113992.85999999999</v>
      </c>
      <c r="BA54" s="44">
        <f t="shared" si="126"/>
        <v>39253.450000000012</v>
      </c>
      <c r="BB54" s="44">
        <f t="shared" si="126"/>
        <v>76770.929999999993</v>
      </c>
      <c r="BC54" s="44">
        <f t="shared" si="126"/>
        <v>-10381.070000000007</v>
      </c>
      <c r="BD54" s="44">
        <f t="shared" si="126"/>
        <v>8784.25</v>
      </c>
      <c r="BE54" s="44">
        <f t="shared" si="126"/>
        <v>8465.1199999999953</v>
      </c>
      <c r="BF54" s="44">
        <f t="shared" si="126"/>
        <v>-7933.4600000000064</v>
      </c>
      <c r="BG54" s="44">
        <f t="shared" si="127"/>
        <v>21458.850000000006</v>
      </c>
      <c r="BH54" s="44">
        <f t="shared" si="127"/>
        <v>-2280.679999999993</v>
      </c>
      <c r="BI54" s="44">
        <f t="shared" si="127"/>
        <v>-183048.86</v>
      </c>
      <c r="BJ54" s="44">
        <f t="shared" si="127"/>
        <v>-212047</v>
      </c>
      <c r="BK54" s="44">
        <f t="shared" si="127"/>
        <v>-136499</v>
      </c>
      <c r="BL54" s="248">
        <f t="shared" si="127"/>
        <v>-119078</v>
      </c>
      <c r="BM54" s="248">
        <f t="shared" si="127"/>
        <v>-72558</v>
      </c>
      <c r="BN54" s="248">
        <f t="shared" si="127"/>
        <v>-105949</v>
      </c>
      <c r="BO54" s="248">
        <f t="shared" si="127"/>
        <v>-14212</v>
      </c>
      <c r="BP54" s="248">
        <f t="shared" si="127"/>
        <v>-5983</v>
      </c>
      <c r="BQ54" s="248">
        <f t="shared" si="128"/>
        <v>22054</v>
      </c>
      <c r="BR54" s="248">
        <f t="shared" si="128"/>
        <v>34361</v>
      </c>
      <c r="BS54" s="248">
        <f t="shared" si="128"/>
        <v>80991</v>
      </c>
      <c r="BT54" s="248">
        <f t="shared" si="128"/>
        <v>181717</v>
      </c>
      <c r="BU54" s="248">
        <f t="shared" si="128"/>
        <v>331152</v>
      </c>
      <c r="BV54" s="248">
        <f t="shared" si="128"/>
        <v>191736</v>
      </c>
      <c r="BW54" s="248">
        <f t="shared" si="128"/>
        <v>193875</v>
      </c>
      <c r="BX54" s="248">
        <f t="shared" si="128"/>
        <v>161163</v>
      </c>
      <c r="BY54" s="248">
        <f t="shared" si="128"/>
        <v>103998</v>
      </c>
      <c r="BZ54" s="248">
        <f t="shared" si="128"/>
        <v>81274</v>
      </c>
      <c r="CA54" s="248">
        <f t="shared" si="128"/>
        <v>78426</v>
      </c>
      <c r="CB54" s="248">
        <f t="shared" si="128"/>
        <v>58099</v>
      </c>
      <c r="CC54" s="248">
        <f t="shared" si="128"/>
        <v>17280</v>
      </c>
      <c r="CD54" s="248">
        <f t="shared" si="128"/>
        <v>60792</v>
      </c>
      <c r="CE54" s="351"/>
      <c r="CF54" s="64">
        <f>IF(ISERROR(GETPIVOTDATA("VALUE",'CRS WK pvt'!$I$2,"DT_FILE",CF$8,"CD_CO",CF$6,"TRIM_CAT",TRIM(B54),"TRIM_LINE",A51))=TRUE,0,GETPIVOTDATA("VALUE",'CRS WK pvt'!$I$2,"DT_FILE",CF$8,"CD_CO",CF$6,"TRIM_CAT",TRIM(B54),"TRIM_LINE",A51))</f>
        <v>176258</v>
      </c>
    </row>
    <row r="55" spans="1:84" s="38" customFormat="1" x14ac:dyDescent="0.3">
      <c r="A55" s="147"/>
      <c r="B55" s="39" t="s">
        <v>40</v>
      </c>
      <c r="C55" s="40">
        <v>213292.71</v>
      </c>
      <c r="D55" s="41">
        <v>196599.15</v>
      </c>
      <c r="E55" s="41">
        <v>335365.34999999998</v>
      </c>
      <c r="F55" s="41">
        <v>170488.44</v>
      </c>
      <c r="G55" s="41">
        <v>86010.23</v>
      </c>
      <c r="H55" s="41">
        <v>41858.6</v>
      </c>
      <c r="I55" s="41">
        <v>141485.06</v>
      </c>
      <c r="J55" s="41">
        <v>18714.27</v>
      </c>
      <c r="K55" s="41">
        <v>17514.04</v>
      </c>
      <c r="L55" s="42">
        <v>24228.639999999999</v>
      </c>
      <c r="M55" s="41">
        <v>143098.92000000001</v>
      </c>
      <c r="N55" s="41">
        <v>94006.36</v>
      </c>
      <c r="O55" s="41">
        <v>215933.23</v>
      </c>
      <c r="P55" s="41">
        <v>194504</v>
      </c>
      <c r="Q55" s="41">
        <v>180308</v>
      </c>
      <c r="R55" s="41">
        <v>145473</v>
      </c>
      <c r="S55" s="41">
        <v>71640</v>
      </c>
      <c r="T55" s="41">
        <v>31014</v>
      </c>
      <c r="U55" s="205">
        <v>30084</v>
      </c>
      <c r="V55" s="205">
        <v>16506</v>
      </c>
      <c r="W55" s="205">
        <v>16260</v>
      </c>
      <c r="X55" s="42">
        <v>116585</v>
      </c>
      <c r="Y55" s="205">
        <v>39313</v>
      </c>
      <c r="Z55" s="205">
        <v>100451</v>
      </c>
      <c r="AA55" s="205">
        <v>99626</v>
      </c>
      <c r="AB55" s="205">
        <v>80945</v>
      </c>
      <c r="AC55" s="205">
        <v>130019</v>
      </c>
      <c r="AD55" s="205">
        <v>142179</v>
      </c>
      <c r="AE55" s="205">
        <v>50251</v>
      </c>
      <c r="AF55" s="205">
        <v>28136</v>
      </c>
      <c r="AG55" s="205">
        <v>22124</v>
      </c>
      <c r="AH55" s="205">
        <v>19428</v>
      </c>
      <c r="AI55" s="205">
        <v>31524</v>
      </c>
      <c r="AJ55" s="42">
        <v>28952</v>
      </c>
      <c r="AK55" s="298">
        <v>155057</v>
      </c>
      <c r="AL55" s="298">
        <v>237095</v>
      </c>
      <c r="AM55" s="298">
        <v>195481</v>
      </c>
      <c r="AN55" s="298">
        <v>131761</v>
      </c>
      <c r="AO55" s="298">
        <v>198720</v>
      </c>
      <c r="AP55" s="298">
        <v>140380</v>
      </c>
      <c r="AQ55" s="64">
        <v>78720</v>
      </c>
      <c r="AR55" s="298">
        <v>51078</v>
      </c>
      <c r="AS55" s="298">
        <v>53469</v>
      </c>
      <c r="AT55" s="298">
        <v>71735</v>
      </c>
      <c r="AU55" s="298">
        <v>62244</v>
      </c>
      <c r="AV55" s="315">
        <v>102307</v>
      </c>
      <c r="AW55" s="43">
        <f t="shared" si="126"/>
        <v>2640.5200000000186</v>
      </c>
      <c r="AX55" s="44">
        <f t="shared" si="126"/>
        <v>-2095.1499999999942</v>
      </c>
      <c r="AY55" s="44">
        <f t="shared" si="126"/>
        <v>-155057.34999999998</v>
      </c>
      <c r="AZ55" s="44">
        <f t="shared" si="126"/>
        <v>-25015.440000000002</v>
      </c>
      <c r="BA55" s="44">
        <f t="shared" si="126"/>
        <v>-14370.229999999996</v>
      </c>
      <c r="BB55" s="44">
        <f t="shared" si="126"/>
        <v>-10844.599999999999</v>
      </c>
      <c r="BC55" s="44">
        <f t="shared" si="126"/>
        <v>-111401.06</v>
      </c>
      <c r="BD55" s="44">
        <f t="shared" si="126"/>
        <v>-2208.2700000000004</v>
      </c>
      <c r="BE55" s="44">
        <f t="shared" si="126"/>
        <v>-1254.0400000000009</v>
      </c>
      <c r="BF55" s="44">
        <f t="shared" si="126"/>
        <v>92356.36</v>
      </c>
      <c r="BG55" s="44">
        <f t="shared" si="127"/>
        <v>-103785.92000000001</v>
      </c>
      <c r="BH55" s="44">
        <f t="shared" si="127"/>
        <v>6444.6399999999994</v>
      </c>
      <c r="BI55" s="44">
        <f t="shared" si="127"/>
        <v>-116307.23000000001</v>
      </c>
      <c r="BJ55" s="44">
        <f t="shared" si="127"/>
        <v>-113559</v>
      </c>
      <c r="BK55" s="44">
        <f t="shared" si="127"/>
        <v>-50289</v>
      </c>
      <c r="BL55" s="248">
        <f t="shared" si="127"/>
        <v>-3294</v>
      </c>
      <c r="BM55" s="248">
        <f t="shared" si="127"/>
        <v>-21389</v>
      </c>
      <c r="BN55" s="248">
        <f t="shared" si="127"/>
        <v>-2878</v>
      </c>
      <c r="BO55" s="248">
        <f t="shared" si="127"/>
        <v>-7960</v>
      </c>
      <c r="BP55" s="248">
        <f t="shared" si="127"/>
        <v>2922</v>
      </c>
      <c r="BQ55" s="248">
        <f t="shared" si="128"/>
        <v>15264</v>
      </c>
      <c r="BR55" s="248">
        <f t="shared" si="128"/>
        <v>-87633</v>
      </c>
      <c r="BS55" s="248">
        <f t="shared" si="128"/>
        <v>115744</v>
      </c>
      <c r="BT55" s="248">
        <f t="shared" si="128"/>
        <v>136644</v>
      </c>
      <c r="BU55" s="248">
        <f t="shared" si="128"/>
        <v>95855</v>
      </c>
      <c r="BV55" s="248">
        <f t="shared" si="128"/>
        <v>50816</v>
      </c>
      <c r="BW55" s="248">
        <f t="shared" si="128"/>
        <v>68701</v>
      </c>
      <c r="BX55" s="248">
        <f t="shared" si="128"/>
        <v>-1799</v>
      </c>
      <c r="BY55" s="248">
        <f t="shared" si="128"/>
        <v>28469</v>
      </c>
      <c r="BZ55" s="248">
        <f t="shared" si="128"/>
        <v>22942</v>
      </c>
      <c r="CA55" s="248">
        <f t="shared" si="128"/>
        <v>31345</v>
      </c>
      <c r="CB55" s="248">
        <f t="shared" si="128"/>
        <v>52307</v>
      </c>
      <c r="CC55" s="248">
        <f t="shared" si="128"/>
        <v>30720</v>
      </c>
      <c r="CD55" s="248">
        <f t="shared" si="128"/>
        <v>73355</v>
      </c>
      <c r="CE55" s="351"/>
      <c r="CF55" s="64">
        <f>IF(ISERROR(GETPIVOTDATA("VALUE",'CRS WK pvt'!$I$2,"DT_FILE",CF$8,"CD_CO",CF$6,"TRIM_CAT",TRIM(B55),"TRIM_LINE",A51))=TRUE,0,GETPIVOTDATA("VALUE",'CRS WK pvt'!$I$2,"DT_FILE",CF$8,"CD_CO",CF$6,"TRIM_CAT",TRIM(B55),"TRIM_LINE",A51))</f>
        <v>102307</v>
      </c>
    </row>
    <row r="56" spans="1:84" s="38" customFormat="1" x14ac:dyDescent="0.3">
      <c r="A56" s="147"/>
      <c r="B56" s="39" t="s">
        <v>41</v>
      </c>
      <c r="C56" s="40">
        <v>54905.47</v>
      </c>
      <c r="D56" s="41">
        <v>73185.759999999995</v>
      </c>
      <c r="E56" s="41">
        <v>55643.01</v>
      </c>
      <c r="F56" s="41">
        <v>63297.51</v>
      </c>
      <c r="G56" s="41">
        <v>29099.01</v>
      </c>
      <c r="H56" s="41">
        <v>48047.78</v>
      </c>
      <c r="I56" s="41">
        <v>8128.58</v>
      </c>
      <c r="J56" s="41">
        <v>823.46</v>
      </c>
      <c r="K56" s="41">
        <v>0</v>
      </c>
      <c r="L56" s="42">
        <v>56724.89</v>
      </c>
      <c r="M56" s="41">
        <v>10097.83</v>
      </c>
      <c r="N56" s="41">
        <v>11419.15</v>
      </c>
      <c r="O56" s="41">
        <v>55229</v>
      </c>
      <c r="P56" s="41">
        <v>22718</v>
      </c>
      <c r="Q56" s="41">
        <v>21021</v>
      </c>
      <c r="R56" s="41">
        <v>20373</v>
      </c>
      <c r="S56" s="41">
        <v>28993</v>
      </c>
      <c r="T56" s="41">
        <v>60414</v>
      </c>
      <c r="U56" s="205">
        <v>10759</v>
      </c>
      <c r="V56" s="205">
        <v>38733</v>
      </c>
      <c r="W56" s="205">
        <v>30496</v>
      </c>
      <c r="X56" s="42">
        <v>14296</v>
      </c>
      <c r="Y56" s="205">
        <v>44523</v>
      </c>
      <c r="Z56" s="205">
        <v>67308</v>
      </c>
      <c r="AA56" s="205">
        <v>68484</v>
      </c>
      <c r="AB56" s="205">
        <v>29099</v>
      </c>
      <c r="AC56" s="205">
        <v>35158</v>
      </c>
      <c r="AD56" s="205">
        <v>72263</v>
      </c>
      <c r="AE56" s="205">
        <v>99477</v>
      </c>
      <c r="AF56" s="205">
        <v>67825</v>
      </c>
      <c r="AG56" s="205">
        <v>50681</v>
      </c>
      <c r="AH56" s="205">
        <v>57243</v>
      </c>
      <c r="AI56" s="205">
        <v>19698</v>
      </c>
      <c r="AJ56" s="42">
        <v>22634</v>
      </c>
      <c r="AK56" s="298">
        <v>48711</v>
      </c>
      <c r="AL56" s="298">
        <v>71190</v>
      </c>
      <c r="AM56" s="298">
        <v>103422</v>
      </c>
      <c r="AN56" s="298">
        <v>113999</v>
      </c>
      <c r="AO56" s="298">
        <v>132875</v>
      </c>
      <c r="AP56" s="298">
        <v>309105</v>
      </c>
      <c r="AQ56" s="64">
        <v>112953</v>
      </c>
      <c r="AR56" s="298">
        <v>104142</v>
      </c>
      <c r="AS56" s="298">
        <v>121864</v>
      </c>
      <c r="AT56" s="298">
        <v>16901</v>
      </c>
      <c r="AU56" s="298">
        <v>52228</v>
      </c>
      <c r="AV56" s="315">
        <v>192346</v>
      </c>
      <c r="AW56" s="43">
        <f t="shared" si="126"/>
        <v>323.52999999999884</v>
      </c>
      <c r="AX56" s="44">
        <f t="shared" si="126"/>
        <v>-50467.759999999995</v>
      </c>
      <c r="AY56" s="44">
        <f t="shared" si="126"/>
        <v>-34622.01</v>
      </c>
      <c r="AZ56" s="44">
        <f t="shared" si="126"/>
        <v>-42924.51</v>
      </c>
      <c r="BA56" s="44">
        <f t="shared" si="126"/>
        <v>-106.0099999999984</v>
      </c>
      <c r="BB56" s="44">
        <f t="shared" si="126"/>
        <v>12366.220000000001</v>
      </c>
      <c r="BC56" s="44">
        <f t="shared" si="126"/>
        <v>2630.42</v>
      </c>
      <c r="BD56" s="44">
        <f t="shared" si="126"/>
        <v>37909.54</v>
      </c>
      <c r="BE56" s="44">
        <f t="shared" si="126"/>
        <v>30496</v>
      </c>
      <c r="BF56" s="44">
        <f t="shared" si="126"/>
        <v>-42428.89</v>
      </c>
      <c r="BG56" s="44">
        <f t="shared" si="127"/>
        <v>34425.17</v>
      </c>
      <c r="BH56" s="44">
        <f t="shared" si="127"/>
        <v>55888.85</v>
      </c>
      <c r="BI56" s="44">
        <f t="shared" si="127"/>
        <v>13255</v>
      </c>
      <c r="BJ56" s="44">
        <f t="shared" si="127"/>
        <v>6381</v>
      </c>
      <c r="BK56" s="44">
        <f t="shared" si="127"/>
        <v>14137</v>
      </c>
      <c r="BL56" s="248">
        <f t="shared" si="127"/>
        <v>51890</v>
      </c>
      <c r="BM56" s="248">
        <f t="shared" si="127"/>
        <v>70484</v>
      </c>
      <c r="BN56" s="248">
        <f t="shared" si="127"/>
        <v>7411</v>
      </c>
      <c r="BO56" s="248">
        <f t="shared" si="127"/>
        <v>39922</v>
      </c>
      <c r="BP56" s="248">
        <f t="shared" si="127"/>
        <v>18510</v>
      </c>
      <c r="BQ56" s="248">
        <f t="shared" si="128"/>
        <v>-10798</v>
      </c>
      <c r="BR56" s="248">
        <f t="shared" si="128"/>
        <v>8338</v>
      </c>
      <c r="BS56" s="248">
        <f t="shared" si="128"/>
        <v>4188</v>
      </c>
      <c r="BT56" s="248">
        <f t="shared" si="128"/>
        <v>3882</v>
      </c>
      <c r="BU56" s="248">
        <f t="shared" si="128"/>
        <v>34938</v>
      </c>
      <c r="BV56" s="248">
        <f t="shared" si="128"/>
        <v>84900</v>
      </c>
      <c r="BW56" s="248">
        <f t="shared" si="128"/>
        <v>97717</v>
      </c>
      <c r="BX56" s="248">
        <f t="shared" si="128"/>
        <v>236842</v>
      </c>
      <c r="BY56" s="248">
        <f t="shared" si="128"/>
        <v>13476</v>
      </c>
      <c r="BZ56" s="248">
        <f t="shared" si="128"/>
        <v>36317</v>
      </c>
      <c r="CA56" s="248">
        <f t="shared" si="128"/>
        <v>71183</v>
      </c>
      <c r="CB56" s="248">
        <f t="shared" si="128"/>
        <v>-40342</v>
      </c>
      <c r="CC56" s="248">
        <f t="shared" si="128"/>
        <v>32530</v>
      </c>
      <c r="CD56" s="248">
        <f t="shared" si="128"/>
        <v>169712</v>
      </c>
      <c r="CE56" s="351"/>
      <c r="CF56" s="64">
        <f>IF(ISERROR(GETPIVOTDATA("VALUE",'CRS WK pvt'!$I$2,"DT_FILE",CF$8,"CD_CO",CF$6,"TRIM_CAT",TRIM(B56),"TRIM_LINE",A51))=TRUE,0,GETPIVOTDATA("VALUE",'CRS WK pvt'!$I$2,"DT_FILE",CF$8,"CD_CO",CF$6,"TRIM_CAT",TRIM(B56),"TRIM_LINE",A51))</f>
        <v>192346</v>
      </c>
    </row>
    <row r="57" spans="1:84" s="131" customFormat="1" x14ac:dyDescent="0.3">
      <c r="A57" s="148"/>
      <c r="B57" s="39" t="s">
        <v>42</v>
      </c>
      <c r="C57" s="141">
        <f t="shared" ref="C57:V57" si="129">SUM(C52:C56)</f>
        <v>3267843.7000000007</v>
      </c>
      <c r="D57" s="142">
        <f t="shared" si="129"/>
        <v>3945992.5199999996</v>
      </c>
      <c r="E57" s="142">
        <f t="shared" si="129"/>
        <v>3980253.44</v>
      </c>
      <c r="F57" s="142">
        <f t="shared" si="129"/>
        <v>2802118.7199999997</v>
      </c>
      <c r="G57" s="142">
        <f t="shared" si="129"/>
        <v>1733721.1300000001</v>
      </c>
      <c r="H57" s="142">
        <f t="shared" si="129"/>
        <v>1110669.9800000002</v>
      </c>
      <c r="I57" s="142">
        <f t="shared" si="129"/>
        <v>861182.1</v>
      </c>
      <c r="J57" s="142">
        <f t="shared" si="129"/>
        <v>653775.91999999993</v>
      </c>
      <c r="K57" s="142">
        <f t="shared" si="129"/>
        <v>626933.32000000007</v>
      </c>
      <c r="L57" s="143">
        <f t="shared" si="129"/>
        <v>807336.52</v>
      </c>
      <c r="M57" s="142">
        <f t="shared" si="129"/>
        <v>1398239.76</v>
      </c>
      <c r="N57" s="142">
        <f t="shared" si="129"/>
        <v>2400224.8199999998</v>
      </c>
      <c r="O57" s="142">
        <f t="shared" si="129"/>
        <v>3389410.51</v>
      </c>
      <c r="P57" s="142">
        <f t="shared" si="129"/>
        <v>3869168</v>
      </c>
      <c r="Q57" s="142">
        <f t="shared" si="129"/>
        <v>3277087</v>
      </c>
      <c r="R57" s="142">
        <f t="shared" si="129"/>
        <v>2927147</v>
      </c>
      <c r="S57" s="142">
        <f t="shared" si="129"/>
        <v>1981578</v>
      </c>
      <c r="T57" s="142">
        <f t="shared" si="129"/>
        <v>1131123</v>
      </c>
      <c r="U57" s="142">
        <f t="shared" si="129"/>
        <v>806526</v>
      </c>
      <c r="V57" s="142">
        <f t="shared" si="129"/>
        <v>757716</v>
      </c>
      <c r="W57" s="142">
        <f>SUM(W52+W53+W54+W55+W56)</f>
        <v>758981</v>
      </c>
      <c r="X57" s="143">
        <f>SUM(X52+X53+X54+X55+X56)</f>
        <v>921106</v>
      </c>
      <c r="Y57" s="206">
        <v>1327080</v>
      </c>
      <c r="Z57" s="206">
        <v>2442737</v>
      </c>
      <c r="AA57" s="206">
        <v>3324145</v>
      </c>
      <c r="AB57" s="206">
        <v>3653904</v>
      </c>
      <c r="AC57" s="206">
        <v>3376416</v>
      </c>
      <c r="AD57" s="206">
        <v>2668952</v>
      </c>
      <c r="AE57" s="206">
        <v>1488539</v>
      </c>
      <c r="AF57" s="206">
        <v>947219</v>
      </c>
      <c r="AG57" s="206">
        <v>733676</v>
      </c>
      <c r="AH57" s="206">
        <v>670540</v>
      </c>
      <c r="AI57" s="206">
        <v>694532</v>
      </c>
      <c r="AJ57" s="143">
        <v>683974</v>
      </c>
      <c r="AK57" s="299">
        <v>1417964</v>
      </c>
      <c r="AL57" s="299">
        <v>2956820</v>
      </c>
      <c r="AM57" s="299">
        <v>4027200</v>
      </c>
      <c r="AN57" s="299">
        <v>4503542</v>
      </c>
      <c r="AO57" s="299">
        <v>4194003</v>
      </c>
      <c r="AP57" s="299">
        <v>3645195</v>
      </c>
      <c r="AQ57" s="45">
        <v>2043391</v>
      </c>
      <c r="AR57" s="299">
        <v>1359841</v>
      </c>
      <c r="AS57" s="299">
        <v>1272023</v>
      </c>
      <c r="AT57" s="299">
        <v>911998</v>
      </c>
      <c r="AU57" s="299">
        <v>1008024</v>
      </c>
      <c r="AV57" s="316">
        <v>1595341</v>
      </c>
      <c r="AW57" s="45">
        <f t="shared" ref="AW57:BA57" si="130">SUM(AW52:AW56)</f>
        <v>121566.80999999968</v>
      </c>
      <c r="AX57" s="144">
        <f t="shared" si="130"/>
        <v>-76824.520000000091</v>
      </c>
      <c r="AY57" s="144">
        <f t="shared" si="130"/>
        <v>-703166.44</v>
      </c>
      <c r="AZ57" s="144">
        <f t="shared" si="130"/>
        <v>125028.27999999997</v>
      </c>
      <c r="BA57" s="144">
        <f t="shared" si="130"/>
        <v>247856.86999999994</v>
      </c>
      <c r="BB57" s="144">
        <f t="shared" ref="BB57:BJ57" si="131">SUM(BB52:BB56)</f>
        <v>20453.019999999968</v>
      </c>
      <c r="BC57" s="144">
        <f t="shared" si="131"/>
        <v>-54656.099999999991</v>
      </c>
      <c r="BD57" s="144">
        <f t="shared" si="131"/>
        <v>103940.08000000002</v>
      </c>
      <c r="BE57" s="144">
        <f t="shared" si="131"/>
        <v>132047.67999999999</v>
      </c>
      <c r="BF57" s="144">
        <f t="shared" si="131"/>
        <v>113769.48</v>
      </c>
      <c r="BG57" s="144">
        <f t="shared" si="131"/>
        <v>-71159.760000000053</v>
      </c>
      <c r="BH57" s="144">
        <f t="shared" si="131"/>
        <v>42512.18</v>
      </c>
      <c r="BI57" s="144">
        <f t="shared" si="131"/>
        <v>-65265.509999999806</v>
      </c>
      <c r="BJ57" s="144">
        <f t="shared" si="131"/>
        <v>-215264</v>
      </c>
      <c r="BK57" s="144">
        <f t="shared" ref="BK57:BL57" si="132">SUM(BK52:BK56)</f>
        <v>99329</v>
      </c>
      <c r="BL57" s="249">
        <f t="shared" si="132"/>
        <v>-258195</v>
      </c>
      <c r="BM57" s="249">
        <f t="shared" ref="BM57:BN57" si="133">SUM(BM52:BM56)</f>
        <v>-493039</v>
      </c>
      <c r="BN57" s="249">
        <f t="shared" si="133"/>
        <v>-183904</v>
      </c>
      <c r="BO57" s="249">
        <f t="shared" ref="BO57" si="134">SUM(BO52:BO56)</f>
        <v>-72850</v>
      </c>
      <c r="BP57" s="249">
        <f t="shared" ref="BP57:BQ57" si="135">SUM(BP52:BP56)</f>
        <v>-87176</v>
      </c>
      <c r="BQ57" s="249">
        <f t="shared" si="135"/>
        <v>-64449</v>
      </c>
      <c r="BR57" s="249">
        <f t="shared" ref="BR57:BS57" si="136">SUM(BR52:BR56)</f>
        <v>-237132</v>
      </c>
      <c r="BS57" s="249">
        <f t="shared" si="136"/>
        <v>90884</v>
      </c>
      <c r="BT57" s="249">
        <f t="shared" ref="BT57" si="137">SUM(BT52:BT56)</f>
        <v>514083</v>
      </c>
      <c r="BU57" s="249">
        <f t="shared" ref="BU57" si="138">SUM(BU52:BU56)</f>
        <v>703055</v>
      </c>
      <c r="BV57" s="249">
        <f t="shared" ref="BV57" si="139">SUM(BV52:BV56)</f>
        <v>849638</v>
      </c>
      <c r="BW57" s="249">
        <f t="shared" ref="BW57" si="140">SUM(BW52:BW56)</f>
        <v>817587</v>
      </c>
      <c r="BX57" s="249">
        <f t="shared" ref="BX57" si="141">SUM(BX52:BX56)</f>
        <v>976243</v>
      </c>
      <c r="BY57" s="249">
        <f t="shared" ref="BY57" si="142">SUM(BY52:BY56)</f>
        <v>554852</v>
      </c>
      <c r="BZ57" s="249">
        <f t="shared" ref="BZ57" si="143">SUM(BZ52:BZ56)</f>
        <v>412622</v>
      </c>
      <c r="CA57" s="249">
        <f t="shared" ref="CA57" si="144">SUM(CA52:CA56)</f>
        <v>538347</v>
      </c>
      <c r="CB57" s="249">
        <f t="shared" ref="CB57:CD57" si="145">SUM(CB52:CB56)</f>
        <v>241458</v>
      </c>
      <c r="CC57" s="249">
        <f t="shared" ref="CC57:CD57" si="146">SUM(CC52:CC56)</f>
        <v>313492</v>
      </c>
      <c r="CD57" s="249">
        <f t="shared" si="146"/>
        <v>911367</v>
      </c>
      <c r="CE57" s="352"/>
      <c r="CF57" s="45">
        <f>SUM(CF52:CF56)</f>
        <v>1595341</v>
      </c>
    </row>
    <row r="58" spans="1:84" s="38" customFormat="1" x14ac:dyDescent="0.3">
      <c r="A58" s="147">
        <f>+A51+1</f>
        <v>8</v>
      </c>
      <c r="B58" s="46" t="s">
        <v>31</v>
      </c>
      <c r="C58" s="47"/>
      <c r="D58" s="48"/>
      <c r="E58" s="48"/>
      <c r="F58" s="48"/>
      <c r="G58" s="48"/>
      <c r="H58" s="48"/>
      <c r="I58" s="48"/>
      <c r="J58" s="48"/>
      <c r="K58" s="48"/>
      <c r="L58" s="49"/>
      <c r="M58" s="48"/>
      <c r="N58" s="48"/>
      <c r="O58" s="48"/>
      <c r="P58" s="48"/>
      <c r="Q58" s="48"/>
      <c r="R58" s="48"/>
      <c r="S58" s="48"/>
      <c r="T58" s="48"/>
      <c r="U58" s="207"/>
      <c r="V58" s="207"/>
      <c r="W58" s="207"/>
      <c r="X58" s="49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49"/>
      <c r="AK58" s="300"/>
      <c r="AL58" s="300"/>
      <c r="AM58" s="300"/>
      <c r="AN58" s="300"/>
      <c r="AO58" s="300"/>
      <c r="AP58" s="300"/>
      <c r="AQ58" s="50"/>
      <c r="AR58" s="300"/>
      <c r="AS58" s="300"/>
      <c r="AT58" s="300"/>
      <c r="AU58" s="300"/>
      <c r="AV58" s="317"/>
      <c r="AW58" s="50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250"/>
      <c r="CD58" s="250"/>
      <c r="CE58" s="351"/>
      <c r="CF58" s="50"/>
    </row>
    <row r="59" spans="1:84" s="38" customFormat="1" x14ac:dyDescent="0.3">
      <c r="A59" s="147"/>
      <c r="B59" s="39" t="s">
        <v>37</v>
      </c>
      <c r="C59" s="40">
        <v>7604220.9199999999</v>
      </c>
      <c r="D59" s="41">
        <v>8362655.3200000003</v>
      </c>
      <c r="E59" s="41">
        <v>8869896.2200000007</v>
      </c>
      <c r="F59" s="41">
        <v>9500629.9100000001</v>
      </c>
      <c r="G59" s="41">
        <v>9663703.0299999993</v>
      </c>
      <c r="H59" s="41">
        <v>9050261.3599999994</v>
      </c>
      <c r="I59" s="41">
        <v>8368213.3799999999</v>
      </c>
      <c r="J59" s="41">
        <v>7668299.3200000003</v>
      </c>
      <c r="K59" s="41">
        <v>7212970.6699999999</v>
      </c>
      <c r="L59" s="42">
        <v>7145788.3399999999</v>
      </c>
      <c r="M59" s="41">
        <v>6865816.5999999996</v>
      </c>
      <c r="N59" s="41">
        <v>6981404.7999999998</v>
      </c>
      <c r="O59" s="41">
        <v>7719670.5099999998</v>
      </c>
      <c r="P59" s="41">
        <v>8842137</v>
      </c>
      <c r="Q59" s="41">
        <v>10107761</v>
      </c>
      <c r="R59" s="41">
        <v>11015038</v>
      </c>
      <c r="S59" s="41">
        <v>11657104</v>
      </c>
      <c r="T59" s="41">
        <v>12002063</v>
      </c>
      <c r="U59" s="205">
        <v>11725621</v>
      </c>
      <c r="V59" s="205">
        <v>11364221</v>
      </c>
      <c r="W59" s="205">
        <v>11044513</v>
      </c>
      <c r="X59" s="42">
        <v>10881210</v>
      </c>
      <c r="Y59" s="205">
        <v>10564449</v>
      </c>
      <c r="Z59" s="205">
        <v>10592479</v>
      </c>
      <c r="AA59" s="205">
        <v>11029299</v>
      </c>
      <c r="AB59" s="205">
        <v>12107623</v>
      </c>
      <c r="AC59" s="205">
        <v>13284313</v>
      </c>
      <c r="AD59" s="205">
        <v>13895284</v>
      </c>
      <c r="AE59" s="205">
        <v>13014851</v>
      </c>
      <c r="AF59" s="205">
        <v>12192098</v>
      </c>
      <c r="AG59" s="205">
        <v>11497522</v>
      </c>
      <c r="AH59" s="205">
        <v>10626671</v>
      </c>
      <c r="AI59" s="205">
        <v>10075972</v>
      </c>
      <c r="AJ59" s="42">
        <v>9835693</v>
      </c>
      <c r="AK59" s="298">
        <v>9601061</v>
      </c>
      <c r="AL59" s="298">
        <v>9644109</v>
      </c>
      <c r="AM59" s="298">
        <v>10170423</v>
      </c>
      <c r="AN59" s="298">
        <v>11230162</v>
      </c>
      <c r="AO59" s="298">
        <v>11822684</v>
      </c>
      <c r="AP59" s="298">
        <v>12469077</v>
      </c>
      <c r="AQ59" s="64">
        <v>12619271</v>
      </c>
      <c r="AR59" s="298">
        <v>12294985</v>
      </c>
      <c r="AS59" s="298">
        <v>11942250</v>
      </c>
      <c r="AT59" s="298">
        <v>11016773</v>
      </c>
      <c r="AU59" s="298">
        <v>10289943</v>
      </c>
      <c r="AV59" s="315">
        <v>10168694</v>
      </c>
      <c r="AW59" s="43">
        <f t="shared" ref="AW59:BF63" si="147">O59-C59</f>
        <v>115449.58999999985</v>
      </c>
      <c r="AX59" s="44">
        <f t="shared" si="147"/>
        <v>479481.6799999997</v>
      </c>
      <c r="AY59" s="44">
        <f t="shared" si="147"/>
        <v>1237864.7799999993</v>
      </c>
      <c r="AZ59" s="44">
        <f t="shared" si="147"/>
        <v>1514408.0899999999</v>
      </c>
      <c r="BA59" s="44">
        <f t="shared" si="147"/>
        <v>1993400.9700000007</v>
      </c>
      <c r="BB59" s="44">
        <f t="shared" si="147"/>
        <v>2951801.6400000006</v>
      </c>
      <c r="BC59" s="44">
        <f t="shared" si="147"/>
        <v>3357407.62</v>
      </c>
      <c r="BD59" s="44">
        <f t="shared" si="147"/>
        <v>3695921.6799999997</v>
      </c>
      <c r="BE59" s="44">
        <f t="shared" si="147"/>
        <v>3831542.33</v>
      </c>
      <c r="BF59" s="44">
        <f t="shared" si="147"/>
        <v>3735421.66</v>
      </c>
      <c r="BG59" s="44">
        <f t="shared" ref="BG59:BP63" si="148">Y59-M59</f>
        <v>3698632.4000000004</v>
      </c>
      <c r="BH59" s="44">
        <f t="shared" si="148"/>
        <v>3611074.2</v>
      </c>
      <c r="BI59" s="44">
        <f t="shared" si="148"/>
        <v>3309628.49</v>
      </c>
      <c r="BJ59" s="44">
        <f t="shared" si="148"/>
        <v>3265486</v>
      </c>
      <c r="BK59" s="44">
        <f t="shared" si="148"/>
        <v>3176552</v>
      </c>
      <c r="BL59" s="248">
        <f t="shared" si="148"/>
        <v>2880246</v>
      </c>
      <c r="BM59" s="248">
        <f t="shared" si="148"/>
        <v>1357747</v>
      </c>
      <c r="BN59" s="248">
        <f t="shared" si="148"/>
        <v>190035</v>
      </c>
      <c r="BO59" s="248">
        <f t="shared" si="148"/>
        <v>-228099</v>
      </c>
      <c r="BP59" s="248">
        <f t="shared" si="148"/>
        <v>-737550</v>
      </c>
      <c r="BQ59" s="248">
        <f t="shared" ref="BQ59:CD63" si="149">AI59-W59</f>
        <v>-968541</v>
      </c>
      <c r="BR59" s="248">
        <f t="shared" si="149"/>
        <v>-1045517</v>
      </c>
      <c r="BS59" s="248">
        <f t="shared" si="149"/>
        <v>-963388</v>
      </c>
      <c r="BT59" s="248">
        <f t="shared" si="149"/>
        <v>-948370</v>
      </c>
      <c r="BU59" s="248">
        <f t="shared" si="149"/>
        <v>-858876</v>
      </c>
      <c r="BV59" s="248">
        <f t="shared" si="149"/>
        <v>-877461</v>
      </c>
      <c r="BW59" s="248">
        <f t="shared" si="149"/>
        <v>-1461629</v>
      </c>
      <c r="BX59" s="248">
        <f t="shared" si="149"/>
        <v>-1426207</v>
      </c>
      <c r="BY59" s="248">
        <f t="shared" si="149"/>
        <v>-395580</v>
      </c>
      <c r="BZ59" s="248">
        <f t="shared" si="149"/>
        <v>102887</v>
      </c>
      <c r="CA59" s="248">
        <f t="shared" si="149"/>
        <v>444728</v>
      </c>
      <c r="CB59" s="248">
        <f t="shared" si="149"/>
        <v>390102</v>
      </c>
      <c r="CC59" s="248">
        <f t="shared" si="149"/>
        <v>213971</v>
      </c>
      <c r="CD59" s="248">
        <f t="shared" si="149"/>
        <v>333001</v>
      </c>
      <c r="CE59" s="351"/>
      <c r="CF59" s="64">
        <f>IF(ISERROR(GETPIVOTDATA("VALUE",'CRS WK pvt'!$I$2,"DT_FILE",CF$8,"CD_CO",CF$6,"TRIM_CAT",TRIM(B59),"TRIM_LINE",A58))=TRUE,0,GETPIVOTDATA("VALUE",'CRS WK pvt'!$I$2,"DT_FILE",CF$8,"CD_CO",CF$6,"TRIM_CAT",TRIM(B59),"TRIM_LINE",A58))</f>
        <v>10168694</v>
      </c>
    </row>
    <row r="60" spans="1:84" s="38" customFormat="1" x14ac:dyDescent="0.3">
      <c r="A60" s="147"/>
      <c r="B60" s="39" t="s">
        <v>38</v>
      </c>
      <c r="C60" s="40">
        <v>3688809.93</v>
      </c>
      <c r="D60" s="41">
        <v>3819601.44</v>
      </c>
      <c r="E60" s="41">
        <v>3949861</v>
      </c>
      <c r="F60" s="41">
        <v>4078255.26</v>
      </c>
      <c r="G60" s="41">
        <v>4200198.25</v>
      </c>
      <c r="H60" s="41">
        <v>4156164.78</v>
      </c>
      <c r="I60" s="41">
        <v>4115447.12</v>
      </c>
      <c r="J60" s="41">
        <v>4028123.9</v>
      </c>
      <c r="K60" s="41">
        <v>3997618.1</v>
      </c>
      <c r="L60" s="42">
        <v>4005271.03</v>
      </c>
      <c r="M60" s="41">
        <v>3860664.88</v>
      </c>
      <c r="N60" s="41">
        <v>3874018.33</v>
      </c>
      <c r="O60" s="41">
        <v>4071074.18</v>
      </c>
      <c r="P60" s="41">
        <v>4313614</v>
      </c>
      <c r="Q60" s="41">
        <v>4548752</v>
      </c>
      <c r="R60" s="41">
        <v>4705144</v>
      </c>
      <c r="S60" s="41">
        <v>5117662</v>
      </c>
      <c r="T60" s="41">
        <v>5229884</v>
      </c>
      <c r="U60" s="205">
        <v>5310205</v>
      </c>
      <c r="V60" s="205">
        <v>5248361</v>
      </c>
      <c r="W60" s="205">
        <v>5337153</v>
      </c>
      <c r="X60" s="42">
        <v>5278678</v>
      </c>
      <c r="Y60" s="205">
        <v>5152956</v>
      </c>
      <c r="Z60" s="205">
        <v>5178485</v>
      </c>
      <c r="AA60" s="205">
        <v>5305689</v>
      </c>
      <c r="AB60" s="205">
        <v>5570176</v>
      </c>
      <c r="AC60" s="205">
        <v>5872760</v>
      </c>
      <c r="AD60" s="205">
        <v>6155295</v>
      </c>
      <c r="AE60" s="205">
        <v>6057106</v>
      </c>
      <c r="AF60" s="205">
        <v>5927143</v>
      </c>
      <c r="AG60" s="205">
        <v>5766929</v>
      </c>
      <c r="AH60" s="205">
        <v>5453690</v>
      </c>
      <c r="AI60" s="205">
        <v>5253809</v>
      </c>
      <c r="AJ60" s="42">
        <v>5234867</v>
      </c>
      <c r="AK60" s="298">
        <v>5103715</v>
      </c>
      <c r="AL60" s="298">
        <v>5157018</v>
      </c>
      <c r="AM60" s="298">
        <v>5396778</v>
      </c>
      <c r="AN60" s="298">
        <v>5772083</v>
      </c>
      <c r="AO60" s="298">
        <v>6059598</v>
      </c>
      <c r="AP60" s="298">
        <v>6244884</v>
      </c>
      <c r="AQ60" s="64">
        <v>6261359</v>
      </c>
      <c r="AR60" s="298">
        <v>6328323</v>
      </c>
      <c r="AS60" s="298">
        <v>6274556</v>
      </c>
      <c r="AT60" s="298">
        <v>5976868</v>
      </c>
      <c r="AU60" s="298">
        <v>6045729</v>
      </c>
      <c r="AV60" s="315">
        <v>6012721</v>
      </c>
      <c r="AW60" s="43">
        <f t="shared" si="147"/>
        <v>382264.25</v>
      </c>
      <c r="AX60" s="44">
        <f t="shared" si="147"/>
        <v>494012.56000000006</v>
      </c>
      <c r="AY60" s="44">
        <f t="shared" si="147"/>
        <v>598891</v>
      </c>
      <c r="AZ60" s="44">
        <f t="shared" si="147"/>
        <v>626888.74000000022</v>
      </c>
      <c r="BA60" s="44">
        <f t="shared" si="147"/>
        <v>917463.75</v>
      </c>
      <c r="BB60" s="44">
        <f t="shared" si="147"/>
        <v>1073719.2200000002</v>
      </c>
      <c r="BC60" s="44">
        <f t="shared" si="147"/>
        <v>1194757.8799999999</v>
      </c>
      <c r="BD60" s="44">
        <f t="shared" si="147"/>
        <v>1220237.1000000001</v>
      </c>
      <c r="BE60" s="44">
        <f t="shared" si="147"/>
        <v>1339534.8999999999</v>
      </c>
      <c r="BF60" s="44">
        <f t="shared" si="147"/>
        <v>1273406.9700000002</v>
      </c>
      <c r="BG60" s="44">
        <f t="shared" si="148"/>
        <v>1292291.1200000001</v>
      </c>
      <c r="BH60" s="44">
        <f t="shared" si="148"/>
        <v>1304466.67</v>
      </c>
      <c r="BI60" s="44">
        <f t="shared" si="148"/>
        <v>1234614.8199999998</v>
      </c>
      <c r="BJ60" s="44">
        <f t="shared" si="148"/>
        <v>1256562</v>
      </c>
      <c r="BK60" s="44">
        <f t="shared" si="148"/>
        <v>1324008</v>
      </c>
      <c r="BL60" s="248">
        <f t="shared" si="148"/>
        <v>1450151</v>
      </c>
      <c r="BM60" s="248">
        <f t="shared" si="148"/>
        <v>939444</v>
      </c>
      <c r="BN60" s="248">
        <f t="shared" si="148"/>
        <v>697259</v>
      </c>
      <c r="BO60" s="248">
        <f t="shared" si="148"/>
        <v>456724</v>
      </c>
      <c r="BP60" s="248">
        <f t="shared" si="148"/>
        <v>205329</v>
      </c>
      <c r="BQ60" s="248">
        <f t="shared" si="149"/>
        <v>-83344</v>
      </c>
      <c r="BR60" s="248">
        <f t="shared" si="149"/>
        <v>-43811</v>
      </c>
      <c r="BS60" s="248">
        <f t="shared" si="149"/>
        <v>-49241</v>
      </c>
      <c r="BT60" s="248">
        <f t="shared" si="149"/>
        <v>-21467</v>
      </c>
      <c r="BU60" s="248">
        <f t="shared" si="149"/>
        <v>91089</v>
      </c>
      <c r="BV60" s="248">
        <f t="shared" si="149"/>
        <v>201907</v>
      </c>
      <c r="BW60" s="248">
        <f t="shared" si="149"/>
        <v>186838</v>
      </c>
      <c r="BX60" s="248">
        <f t="shared" si="149"/>
        <v>89589</v>
      </c>
      <c r="BY60" s="248">
        <f t="shared" si="149"/>
        <v>204253</v>
      </c>
      <c r="BZ60" s="248">
        <f t="shared" si="149"/>
        <v>401180</v>
      </c>
      <c r="CA60" s="248">
        <f t="shared" si="149"/>
        <v>507627</v>
      </c>
      <c r="CB60" s="248">
        <f t="shared" si="149"/>
        <v>523178</v>
      </c>
      <c r="CC60" s="248">
        <f t="shared" si="149"/>
        <v>791920</v>
      </c>
      <c r="CD60" s="248">
        <f t="shared" si="149"/>
        <v>777854</v>
      </c>
      <c r="CE60" s="351"/>
      <c r="CF60" s="64">
        <f>IF(ISERROR(GETPIVOTDATA("VALUE",'CRS WK pvt'!$I$2,"DT_FILE",CF$8,"CD_CO",CF$6,"TRIM_CAT",TRIM(B60),"TRIM_LINE",A58))=TRUE,0,GETPIVOTDATA("VALUE",'CRS WK pvt'!$I$2,"DT_FILE",CF$8,"CD_CO",CF$6,"TRIM_CAT",TRIM(B60),"TRIM_LINE",A58))</f>
        <v>6012721</v>
      </c>
    </row>
    <row r="61" spans="1:84" s="38" customFormat="1" x14ac:dyDescent="0.3">
      <c r="A61" s="147"/>
      <c r="B61" s="39" t="s">
        <v>39</v>
      </c>
      <c r="C61" s="40">
        <v>216742.04</v>
      </c>
      <c r="D61" s="41">
        <v>245241.16</v>
      </c>
      <c r="E61" s="41">
        <v>307297.82</v>
      </c>
      <c r="F61" s="41">
        <v>389648.33</v>
      </c>
      <c r="G61" s="41">
        <v>344340.38</v>
      </c>
      <c r="H61" s="41">
        <v>274426.74</v>
      </c>
      <c r="I61" s="41">
        <v>234066.06</v>
      </c>
      <c r="J61" s="41">
        <v>197470.54</v>
      </c>
      <c r="K61" s="41">
        <v>184737.7</v>
      </c>
      <c r="L61" s="42">
        <v>182245.8</v>
      </c>
      <c r="M61" s="41">
        <v>165478.91</v>
      </c>
      <c r="N61" s="41">
        <v>175152.56</v>
      </c>
      <c r="O61" s="41">
        <v>229821.72</v>
      </c>
      <c r="P61" s="41">
        <v>554331</v>
      </c>
      <c r="Q61" s="41">
        <v>859170</v>
      </c>
      <c r="R61" s="41">
        <v>1035602</v>
      </c>
      <c r="S61" s="41">
        <v>1076550</v>
      </c>
      <c r="T61" s="41">
        <v>1014629</v>
      </c>
      <c r="U61" s="205">
        <v>1020669</v>
      </c>
      <c r="V61" s="205">
        <v>931005</v>
      </c>
      <c r="W61" s="205">
        <v>805008</v>
      </c>
      <c r="X61" s="42">
        <v>740409</v>
      </c>
      <c r="Y61" s="205">
        <v>679434</v>
      </c>
      <c r="Z61" s="205">
        <v>683661</v>
      </c>
      <c r="AA61" s="205">
        <v>733768</v>
      </c>
      <c r="AB61" s="205">
        <v>808803</v>
      </c>
      <c r="AC61" s="205">
        <v>904465</v>
      </c>
      <c r="AD61" s="205">
        <v>1049073</v>
      </c>
      <c r="AE61" s="205">
        <v>1080081</v>
      </c>
      <c r="AF61" s="205">
        <v>1005332</v>
      </c>
      <c r="AG61" s="205">
        <v>795433</v>
      </c>
      <c r="AH61" s="205">
        <v>698958</v>
      </c>
      <c r="AI61" s="205">
        <v>648134</v>
      </c>
      <c r="AJ61" s="42">
        <v>585957</v>
      </c>
      <c r="AK61" s="298">
        <v>586305</v>
      </c>
      <c r="AL61" s="298">
        <v>609944</v>
      </c>
      <c r="AM61" s="298">
        <v>700326</v>
      </c>
      <c r="AN61" s="298">
        <v>752044</v>
      </c>
      <c r="AO61" s="298">
        <v>868428</v>
      </c>
      <c r="AP61" s="298">
        <v>1018936</v>
      </c>
      <c r="AQ61" s="64">
        <v>1050294</v>
      </c>
      <c r="AR61" s="298">
        <v>915108</v>
      </c>
      <c r="AS61" s="298">
        <v>874562</v>
      </c>
      <c r="AT61" s="298">
        <v>771831</v>
      </c>
      <c r="AU61" s="298">
        <v>681971</v>
      </c>
      <c r="AV61" s="315">
        <v>652602</v>
      </c>
      <c r="AW61" s="43">
        <f t="shared" si="147"/>
        <v>13079.679999999993</v>
      </c>
      <c r="AX61" s="44">
        <f t="shared" si="147"/>
        <v>309089.83999999997</v>
      </c>
      <c r="AY61" s="44">
        <f t="shared" si="147"/>
        <v>551872.17999999993</v>
      </c>
      <c r="AZ61" s="44">
        <f t="shared" si="147"/>
        <v>645953.66999999993</v>
      </c>
      <c r="BA61" s="44">
        <f t="shared" si="147"/>
        <v>732209.62</v>
      </c>
      <c r="BB61" s="44">
        <f t="shared" si="147"/>
        <v>740202.26</v>
      </c>
      <c r="BC61" s="44">
        <f t="shared" si="147"/>
        <v>786602.94</v>
      </c>
      <c r="BD61" s="44">
        <f t="shared" si="147"/>
        <v>733534.46</v>
      </c>
      <c r="BE61" s="44">
        <f t="shared" si="147"/>
        <v>620270.30000000005</v>
      </c>
      <c r="BF61" s="44">
        <f t="shared" si="147"/>
        <v>558163.19999999995</v>
      </c>
      <c r="BG61" s="44">
        <f t="shared" si="148"/>
        <v>513955.08999999997</v>
      </c>
      <c r="BH61" s="44">
        <f t="shared" si="148"/>
        <v>508508.44</v>
      </c>
      <c r="BI61" s="44">
        <f t="shared" si="148"/>
        <v>503946.28</v>
      </c>
      <c r="BJ61" s="44">
        <f t="shared" si="148"/>
        <v>254472</v>
      </c>
      <c r="BK61" s="44">
        <f t="shared" si="148"/>
        <v>45295</v>
      </c>
      <c r="BL61" s="248">
        <f t="shared" si="148"/>
        <v>13471</v>
      </c>
      <c r="BM61" s="248">
        <f t="shared" si="148"/>
        <v>3531</v>
      </c>
      <c r="BN61" s="248">
        <f t="shared" si="148"/>
        <v>-9297</v>
      </c>
      <c r="BO61" s="248">
        <f t="shared" si="148"/>
        <v>-225236</v>
      </c>
      <c r="BP61" s="248">
        <f t="shared" si="148"/>
        <v>-232047</v>
      </c>
      <c r="BQ61" s="248">
        <f t="shared" si="149"/>
        <v>-156874</v>
      </c>
      <c r="BR61" s="248">
        <f t="shared" si="149"/>
        <v>-154452</v>
      </c>
      <c r="BS61" s="248">
        <f t="shared" si="149"/>
        <v>-93129</v>
      </c>
      <c r="BT61" s="248">
        <f t="shared" si="149"/>
        <v>-73717</v>
      </c>
      <c r="BU61" s="248">
        <f t="shared" si="149"/>
        <v>-33442</v>
      </c>
      <c r="BV61" s="248">
        <f t="shared" si="149"/>
        <v>-56759</v>
      </c>
      <c r="BW61" s="248">
        <f t="shared" si="149"/>
        <v>-36037</v>
      </c>
      <c r="BX61" s="248">
        <f t="shared" si="149"/>
        <v>-30137</v>
      </c>
      <c r="BY61" s="248">
        <f t="shared" si="149"/>
        <v>-29787</v>
      </c>
      <c r="BZ61" s="248">
        <f t="shared" si="149"/>
        <v>-90224</v>
      </c>
      <c r="CA61" s="248">
        <f t="shared" si="149"/>
        <v>79129</v>
      </c>
      <c r="CB61" s="248">
        <f t="shared" si="149"/>
        <v>72873</v>
      </c>
      <c r="CC61" s="248">
        <f t="shared" si="149"/>
        <v>33837</v>
      </c>
      <c r="CD61" s="248">
        <f t="shared" si="149"/>
        <v>66645</v>
      </c>
      <c r="CE61" s="351"/>
      <c r="CF61" s="64">
        <f>IF(ISERROR(GETPIVOTDATA("VALUE",'CRS WK pvt'!$I$2,"DT_FILE",CF$8,"CD_CO",CF$6,"TRIM_CAT",TRIM(B61),"TRIM_LINE",A58))=TRUE,0,GETPIVOTDATA("VALUE",'CRS WK pvt'!$I$2,"DT_FILE",CF$8,"CD_CO",CF$6,"TRIM_CAT",TRIM(B61),"TRIM_LINE",A58))</f>
        <v>652602</v>
      </c>
    </row>
    <row r="62" spans="1:84" s="38" customFormat="1" x14ac:dyDescent="0.3">
      <c r="A62" s="147"/>
      <c r="B62" s="39" t="s">
        <v>40</v>
      </c>
      <c r="C62" s="40">
        <v>283739.5</v>
      </c>
      <c r="D62" s="41">
        <v>158796.78</v>
      </c>
      <c r="E62" s="41">
        <v>190173.95</v>
      </c>
      <c r="F62" s="41">
        <v>400873.98</v>
      </c>
      <c r="G62" s="41">
        <v>400850.82</v>
      </c>
      <c r="H62" s="41">
        <v>389781.41</v>
      </c>
      <c r="I62" s="41">
        <v>318343.18</v>
      </c>
      <c r="J62" s="41">
        <v>390759.99</v>
      </c>
      <c r="K62" s="41">
        <v>346111.9</v>
      </c>
      <c r="L62" s="42">
        <v>343203.65</v>
      </c>
      <c r="M62" s="41">
        <v>183594.06</v>
      </c>
      <c r="N62" s="41">
        <v>177902.49</v>
      </c>
      <c r="O62" s="41">
        <v>180242.51</v>
      </c>
      <c r="P62" s="41">
        <v>307538</v>
      </c>
      <c r="Q62" s="41">
        <v>391109</v>
      </c>
      <c r="R62" s="41">
        <v>483644</v>
      </c>
      <c r="S62" s="41">
        <v>412856</v>
      </c>
      <c r="T62" s="41">
        <v>357888</v>
      </c>
      <c r="U62" s="205">
        <v>330542</v>
      </c>
      <c r="V62" s="205">
        <v>204445</v>
      </c>
      <c r="W62" s="205">
        <v>199620</v>
      </c>
      <c r="X62" s="42">
        <v>166217</v>
      </c>
      <c r="Y62" s="205">
        <v>239687</v>
      </c>
      <c r="Z62" s="205">
        <v>215602</v>
      </c>
      <c r="AA62" s="205">
        <v>225856</v>
      </c>
      <c r="AB62" s="205">
        <v>246687</v>
      </c>
      <c r="AC62" s="205">
        <v>270686</v>
      </c>
      <c r="AD62" s="205">
        <v>372617</v>
      </c>
      <c r="AE62" s="205">
        <v>351987</v>
      </c>
      <c r="AF62" s="205">
        <v>348973</v>
      </c>
      <c r="AG62" s="205">
        <v>330451</v>
      </c>
      <c r="AH62" s="205">
        <v>227163</v>
      </c>
      <c r="AI62" s="205">
        <v>230639</v>
      </c>
      <c r="AJ62" s="42">
        <v>219032</v>
      </c>
      <c r="AK62" s="298">
        <v>225557</v>
      </c>
      <c r="AL62" s="298">
        <v>246505</v>
      </c>
      <c r="AM62" s="298">
        <v>300353</v>
      </c>
      <c r="AN62" s="298">
        <v>337760</v>
      </c>
      <c r="AO62" s="298">
        <v>305477</v>
      </c>
      <c r="AP62" s="298">
        <v>245968</v>
      </c>
      <c r="AQ62" s="64">
        <v>263066</v>
      </c>
      <c r="AR62" s="298">
        <v>268348</v>
      </c>
      <c r="AS62" s="298">
        <v>275652</v>
      </c>
      <c r="AT62" s="298">
        <v>270639</v>
      </c>
      <c r="AU62" s="298">
        <v>271424</v>
      </c>
      <c r="AV62" s="315">
        <v>272984</v>
      </c>
      <c r="AW62" s="43">
        <f t="shared" si="147"/>
        <v>-103496.98999999999</v>
      </c>
      <c r="AX62" s="44">
        <f t="shared" si="147"/>
        <v>148741.22</v>
      </c>
      <c r="AY62" s="44">
        <f t="shared" si="147"/>
        <v>200935.05</v>
      </c>
      <c r="AZ62" s="44">
        <f t="shared" si="147"/>
        <v>82770.020000000019</v>
      </c>
      <c r="BA62" s="44">
        <f t="shared" si="147"/>
        <v>12005.179999999993</v>
      </c>
      <c r="BB62" s="44">
        <f t="shared" si="147"/>
        <v>-31893.409999999974</v>
      </c>
      <c r="BC62" s="44">
        <f t="shared" si="147"/>
        <v>12198.820000000007</v>
      </c>
      <c r="BD62" s="44">
        <f t="shared" si="147"/>
        <v>-186314.99</v>
      </c>
      <c r="BE62" s="44">
        <f t="shared" si="147"/>
        <v>-146491.90000000002</v>
      </c>
      <c r="BF62" s="44">
        <f t="shared" si="147"/>
        <v>-176986.65000000002</v>
      </c>
      <c r="BG62" s="44">
        <f t="shared" si="148"/>
        <v>56092.94</v>
      </c>
      <c r="BH62" s="44">
        <f t="shared" si="148"/>
        <v>37699.510000000009</v>
      </c>
      <c r="BI62" s="44">
        <f t="shared" si="148"/>
        <v>45613.489999999991</v>
      </c>
      <c r="BJ62" s="44">
        <f t="shared" si="148"/>
        <v>-60851</v>
      </c>
      <c r="BK62" s="44">
        <f t="shared" si="148"/>
        <v>-120423</v>
      </c>
      <c r="BL62" s="248">
        <f t="shared" si="148"/>
        <v>-111027</v>
      </c>
      <c r="BM62" s="248">
        <f t="shared" si="148"/>
        <v>-60869</v>
      </c>
      <c r="BN62" s="248">
        <f t="shared" si="148"/>
        <v>-8915</v>
      </c>
      <c r="BO62" s="248">
        <f t="shared" si="148"/>
        <v>-91</v>
      </c>
      <c r="BP62" s="248">
        <f t="shared" si="148"/>
        <v>22718</v>
      </c>
      <c r="BQ62" s="248">
        <f t="shared" si="149"/>
        <v>31019</v>
      </c>
      <c r="BR62" s="248">
        <f t="shared" si="149"/>
        <v>52815</v>
      </c>
      <c r="BS62" s="248">
        <f t="shared" si="149"/>
        <v>-14130</v>
      </c>
      <c r="BT62" s="248">
        <f t="shared" si="149"/>
        <v>30903</v>
      </c>
      <c r="BU62" s="248">
        <f t="shared" si="149"/>
        <v>74497</v>
      </c>
      <c r="BV62" s="248">
        <f t="shared" si="149"/>
        <v>91073</v>
      </c>
      <c r="BW62" s="248">
        <f t="shared" si="149"/>
        <v>34791</v>
      </c>
      <c r="BX62" s="248">
        <f t="shared" si="149"/>
        <v>-126649</v>
      </c>
      <c r="BY62" s="248">
        <f t="shared" si="149"/>
        <v>-88921</v>
      </c>
      <c r="BZ62" s="248">
        <f t="shared" si="149"/>
        <v>-80625</v>
      </c>
      <c r="CA62" s="248">
        <f t="shared" si="149"/>
        <v>-54799</v>
      </c>
      <c r="CB62" s="248">
        <f t="shared" si="149"/>
        <v>43476</v>
      </c>
      <c r="CC62" s="248">
        <f t="shared" si="149"/>
        <v>40785</v>
      </c>
      <c r="CD62" s="248">
        <f t="shared" si="149"/>
        <v>53952</v>
      </c>
      <c r="CE62" s="351"/>
      <c r="CF62" s="64">
        <f>IF(ISERROR(GETPIVOTDATA("VALUE",'CRS WK pvt'!$I$2,"DT_FILE",CF$8,"CD_CO",CF$6,"TRIM_CAT",TRIM(B62),"TRIM_LINE",A58))=TRUE,0,GETPIVOTDATA("VALUE",'CRS WK pvt'!$I$2,"DT_FILE",CF$8,"CD_CO",CF$6,"TRIM_CAT",TRIM(B62),"TRIM_LINE",A58))</f>
        <v>272984</v>
      </c>
    </row>
    <row r="63" spans="1:84" s="38" customFormat="1" x14ac:dyDescent="0.3">
      <c r="A63" s="147"/>
      <c r="B63" s="39" t="s">
        <v>41</v>
      </c>
      <c r="C63" s="40">
        <v>392.25</v>
      </c>
      <c r="D63" s="41">
        <v>25297.72</v>
      </c>
      <c r="E63" s="41">
        <v>83879.31</v>
      </c>
      <c r="F63" s="41">
        <v>87575.17</v>
      </c>
      <c r="G63" s="41">
        <v>116250.64</v>
      </c>
      <c r="H63" s="41">
        <v>45336.22</v>
      </c>
      <c r="I63" s="41">
        <v>47776.22</v>
      </c>
      <c r="J63" s="41">
        <v>52774.99</v>
      </c>
      <c r="K63" s="41">
        <v>45680.92</v>
      </c>
      <c r="L63" s="42">
        <v>40443.58</v>
      </c>
      <c r="M63" s="41">
        <v>83388.5</v>
      </c>
      <c r="N63" s="41">
        <v>80112.66</v>
      </c>
      <c r="O63" s="41">
        <v>74320.67</v>
      </c>
      <c r="P63" s="41">
        <v>46612</v>
      </c>
      <c r="Q63" s="41">
        <v>46319</v>
      </c>
      <c r="R63" s="41">
        <v>47662</v>
      </c>
      <c r="S63" s="41">
        <v>43792</v>
      </c>
      <c r="T63" s="41">
        <v>179198</v>
      </c>
      <c r="U63" s="205">
        <v>179109</v>
      </c>
      <c r="V63" s="205">
        <v>175527</v>
      </c>
      <c r="W63" s="205">
        <v>189318</v>
      </c>
      <c r="X63" s="42">
        <v>168129</v>
      </c>
      <c r="Y63" s="205">
        <v>169083</v>
      </c>
      <c r="Z63" s="205">
        <v>203438</v>
      </c>
      <c r="AA63" s="205">
        <v>231129</v>
      </c>
      <c r="AB63" s="205">
        <v>266499</v>
      </c>
      <c r="AC63" s="205">
        <v>281972</v>
      </c>
      <c r="AD63" s="205">
        <v>312782</v>
      </c>
      <c r="AE63" s="205">
        <v>345499</v>
      </c>
      <c r="AF63" s="205">
        <v>365786</v>
      </c>
      <c r="AG63" s="205">
        <v>376628</v>
      </c>
      <c r="AH63" s="205">
        <v>393079</v>
      </c>
      <c r="AI63" s="205">
        <v>405120</v>
      </c>
      <c r="AJ63" s="42">
        <v>413803</v>
      </c>
      <c r="AK63" s="298">
        <v>430118</v>
      </c>
      <c r="AL63" s="298">
        <v>441531</v>
      </c>
      <c r="AM63" s="298">
        <v>470297</v>
      </c>
      <c r="AN63" s="298">
        <v>294943</v>
      </c>
      <c r="AO63" s="298">
        <v>276344</v>
      </c>
      <c r="AP63" s="298">
        <v>283558</v>
      </c>
      <c r="AQ63" s="64">
        <v>389802</v>
      </c>
      <c r="AR63" s="298">
        <v>414212</v>
      </c>
      <c r="AS63" s="298">
        <v>231431</v>
      </c>
      <c r="AT63" s="298">
        <v>117737</v>
      </c>
      <c r="AU63" s="298">
        <v>97387</v>
      </c>
      <c r="AV63" s="315">
        <v>59578</v>
      </c>
      <c r="AW63" s="43">
        <f t="shared" si="147"/>
        <v>73928.42</v>
      </c>
      <c r="AX63" s="44">
        <f t="shared" si="147"/>
        <v>21314.28</v>
      </c>
      <c r="AY63" s="44">
        <f t="shared" si="147"/>
        <v>-37560.31</v>
      </c>
      <c r="AZ63" s="44">
        <f t="shared" si="147"/>
        <v>-39913.17</v>
      </c>
      <c r="BA63" s="44">
        <f t="shared" si="147"/>
        <v>-72458.64</v>
      </c>
      <c r="BB63" s="44">
        <f t="shared" si="147"/>
        <v>133861.78</v>
      </c>
      <c r="BC63" s="44">
        <f t="shared" si="147"/>
        <v>131332.78</v>
      </c>
      <c r="BD63" s="44">
        <f t="shared" si="147"/>
        <v>122752.01000000001</v>
      </c>
      <c r="BE63" s="44">
        <f t="shared" si="147"/>
        <v>143637.08000000002</v>
      </c>
      <c r="BF63" s="44">
        <f t="shared" si="147"/>
        <v>127685.42</v>
      </c>
      <c r="BG63" s="44">
        <f t="shared" si="148"/>
        <v>85694.5</v>
      </c>
      <c r="BH63" s="44">
        <f t="shared" si="148"/>
        <v>123325.34</v>
      </c>
      <c r="BI63" s="44">
        <f t="shared" si="148"/>
        <v>156808.33000000002</v>
      </c>
      <c r="BJ63" s="44">
        <f t="shared" si="148"/>
        <v>219887</v>
      </c>
      <c r="BK63" s="44">
        <f t="shared" si="148"/>
        <v>235653</v>
      </c>
      <c r="BL63" s="248">
        <f t="shared" si="148"/>
        <v>265120</v>
      </c>
      <c r="BM63" s="248">
        <f t="shared" si="148"/>
        <v>301707</v>
      </c>
      <c r="BN63" s="248">
        <f t="shared" si="148"/>
        <v>186588</v>
      </c>
      <c r="BO63" s="248">
        <f t="shared" si="148"/>
        <v>197519</v>
      </c>
      <c r="BP63" s="248">
        <f t="shared" si="148"/>
        <v>217552</v>
      </c>
      <c r="BQ63" s="248">
        <f t="shared" si="149"/>
        <v>215802</v>
      </c>
      <c r="BR63" s="248">
        <f t="shared" si="149"/>
        <v>245674</v>
      </c>
      <c r="BS63" s="248">
        <f t="shared" si="149"/>
        <v>261035</v>
      </c>
      <c r="BT63" s="248">
        <f t="shared" si="149"/>
        <v>238093</v>
      </c>
      <c r="BU63" s="248">
        <f t="shared" si="149"/>
        <v>239168</v>
      </c>
      <c r="BV63" s="248">
        <f t="shared" si="149"/>
        <v>28444</v>
      </c>
      <c r="BW63" s="248">
        <f t="shared" si="149"/>
        <v>-5628</v>
      </c>
      <c r="BX63" s="248">
        <f t="shared" si="149"/>
        <v>-29224</v>
      </c>
      <c r="BY63" s="248">
        <f t="shared" si="149"/>
        <v>44303</v>
      </c>
      <c r="BZ63" s="248">
        <f t="shared" si="149"/>
        <v>48426</v>
      </c>
      <c r="CA63" s="248">
        <f t="shared" si="149"/>
        <v>-145197</v>
      </c>
      <c r="CB63" s="248">
        <f t="shared" si="149"/>
        <v>-275342</v>
      </c>
      <c r="CC63" s="248">
        <f t="shared" si="149"/>
        <v>-307733</v>
      </c>
      <c r="CD63" s="248">
        <f t="shared" si="149"/>
        <v>-354225</v>
      </c>
      <c r="CE63" s="351"/>
      <c r="CF63" s="64">
        <f>IF(ISERROR(GETPIVOTDATA("VALUE",'CRS WK pvt'!$I$2,"DT_FILE",CF$8,"CD_CO",CF$6,"TRIM_CAT",TRIM(B63),"TRIM_LINE",A58))=TRUE,0,GETPIVOTDATA("VALUE",'CRS WK pvt'!$I$2,"DT_FILE",CF$8,"CD_CO",CF$6,"TRIM_CAT",TRIM(B63),"TRIM_LINE",A58))</f>
        <v>59578</v>
      </c>
    </row>
    <row r="64" spans="1:84" s="131" customFormat="1" x14ac:dyDescent="0.3">
      <c r="A64" s="148"/>
      <c r="B64" s="39" t="s">
        <v>42</v>
      </c>
      <c r="C64" s="141">
        <f t="shared" ref="C64:V64" si="150">SUM(C59:C63)</f>
        <v>11793904.639999999</v>
      </c>
      <c r="D64" s="142">
        <f t="shared" si="150"/>
        <v>12611592.42</v>
      </c>
      <c r="E64" s="142">
        <f t="shared" si="150"/>
        <v>13401108.300000001</v>
      </c>
      <c r="F64" s="142">
        <f t="shared" si="150"/>
        <v>14456982.65</v>
      </c>
      <c r="G64" s="142">
        <f t="shared" si="150"/>
        <v>14725343.120000001</v>
      </c>
      <c r="H64" s="142">
        <f t="shared" si="150"/>
        <v>13915970.51</v>
      </c>
      <c r="I64" s="142">
        <f t="shared" si="150"/>
        <v>13083845.960000001</v>
      </c>
      <c r="J64" s="142">
        <f t="shared" si="150"/>
        <v>12337428.74</v>
      </c>
      <c r="K64" s="142">
        <f t="shared" si="150"/>
        <v>11787119.289999999</v>
      </c>
      <c r="L64" s="143">
        <f t="shared" si="150"/>
        <v>11716952.4</v>
      </c>
      <c r="M64" s="142">
        <f t="shared" si="150"/>
        <v>11158942.950000001</v>
      </c>
      <c r="N64" s="142">
        <f t="shared" si="150"/>
        <v>11288590.84</v>
      </c>
      <c r="O64" s="142">
        <f t="shared" si="150"/>
        <v>12275129.59</v>
      </c>
      <c r="P64" s="142">
        <f t="shared" si="150"/>
        <v>14064232</v>
      </c>
      <c r="Q64" s="142">
        <f t="shared" si="150"/>
        <v>15953111</v>
      </c>
      <c r="R64" s="142">
        <f t="shared" si="150"/>
        <v>17287090</v>
      </c>
      <c r="S64" s="142">
        <f t="shared" si="150"/>
        <v>18307964</v>
      </c>
      <c r="T64" s="142">
        <f t="shared" si="150"/>
        <v>18783662</v>
      </c>
      <c r="U64" s="142">
        <f t="shared" si="150"/>
        <v>18566146</v>
      </c>
      <c r="V64" s="142">
        <f t="shared" si="150"/>
        <v>17923559</v>
      </c>
      <c r="W64" s="142">
        <f>SUM(W59+W60+W61+W62+W63)</f>
        <v>17575612</v>
      </c>
      <c r="X64" s="143">
        <f>SUM(X59+X60+X61+X62+X63)</f>
        <v>17234643</v>
      </c>
      <c r="Y64" s="206">
        <v>16805609</v>
      </c>
      <c r="Z64" s="206">
        <v>16873665</v>
      </c>
      <c r="AA64" s="206">
        <v>17525741</v>
      </c>
      <c r="AB64" s="206">
        <v>18999788</v>
      </c>
      <c r="AC64" s="206">
        <v>20614196</v>
      </c>
      <c r="AD64" s="206">
        <v>21785051</v>
      </c>
      <c r="AE64" s="206">
        <v>20849524</v>
      </c>
      <c r="AF64" s="206">
        <v>19839332</v>
      </c>
      <c r="AG64" s="206">
        <v>18766963</v>
      </c>
      <c r="AH64" s="206">
        <v>17399561</v>
      </c>
      <c r="AI64" s="206">
        <v>16613674</v>
      </c>
      <c r="AJ64" s="143">
        <v>16289352</v>
      </c>
      <c r="AK64" s="299">
        <v>15946756</v>
      </c>
      <c r="AL64" s="299">
        <v>16099107</v>
      </c>
      <c r="AM64" s="299">
        <v>17038177</v>
      </c>
      <c r="AN64" s="299">
        <v>18386992</v>
      </c>
      <c r="AO64" s="299">
        <v>19332531</v>
      </c>
      <c r="AP64" s="299">
        <v>20262423</v>
      </c>
      <c r="AQ64" s="45">
        <v>20583792</v>
      </c>
      <c r="AR64" s="299">
        <v>20220976</v>
      </c>
      <c r="AS64" s="299">
        <v>19598451</v>
      </c>
      <c r="AT64" s="299">
        <v>18153848</v>
      </c>
      <c r="AU64" s="299">
        <v>17386454</v>
      </c>
      <c r="AV64" s="316">
        <v>17166579</v>
      </c>
      <c r="AW64" s="45">
        <f t="shared" ref="AW64:BA64" si="151">SUM(AW59:AW63)</f>
        <v>481224.94999999984</v>
      </c>
      <c r="AX64" s="144">
        <f t="shared" si="151"/>
        <v>1452639.5799999996</v>
      </c>
      <c r="AY64" s="144">
        <f t="shared" si="151"/>
        <v>2552002.6999999988</v>
      </c>
      <c r="AZ64" s="144">
        <f t="shared" si="151"/>
        <v>2830107.35</v>
      </c>
      <c r="BA64" s="144">
        <f t="shared" si="151"/>
        <v>3582620.8800000008</v>
      </c>
      <c r="BB64" s="144">
        <f t="shared" ref="BB64:BJ64" si="152">SUM(BB59:BB63)</f>
        <v>4867691.4900000012</v>
      </c>
      <c r="BC64" s="144">
        <f t="shared" si="152"/>
        <v>5482300.04</v>
      </c>
      <c r="BD64" s="144">
        <f t="shared" si="152"/>
        <v>5586130.2599999988</v>
      </c>
      <c r="BE64" s="144">
        <f t="shared" si="152"/>
        <v>5788492.71</v>
      </c>
      <c r="BF64" s="144">
        <f t="shared" si="152"/>
        <v>5517690.6000000006</v>
      </c>
      <c r="BG64" s="144">
        <f t="shared" si="152"/>
        <v>5646666.0500000007</v>
      </c>
      <c r="BH64" s="144">
        <f t="shared" si="152"/>
        <v>5585074.1600000001</v>
      </c>
      <c r="BI64" s="144">
        <f t="shared" si="152"/>
        <v>5250611.4100000011</v>
      </c>
      <c r="BJ64" s="144">
        <f t="shared" si="152"/>
        <v>4935556</v>
      </c>
      <c r="BK64" s="144">
        <f t="shared" ref="BK64:BL64" si="153">SUM(BK59:BK63)</f>
        <v>4661085</v>
      </c>
      <c r="BL64" s="249">
        <f t="shared" si="153"/>
        <v>4497961</v>
      </c>
      <c r="BM64" s="249">
        <f t="shared" ref="BM64:BN64" si="154">SUM(BM59:BM63)</f>
        <v>2541560</v>
      </c>
      <c r="BN64" s="249">
        <f t="shared" si="154"/>
        <v>1055670</v>
      </c>
      <c r="BO64" s="249">
        <f t="shared" ref="BO64" si="155">SUM(BO59:BO63)</f>
        <v>200817</v>
      </c>
      <c r="BP64" s="249">
        <f t="shared" ref="BP64:BQ64" si="156">SUM(BP59:BP63)</f>
        <v>-523998</v>
      </c>
      <c r="BQ64" s="249">
        <f t="shared" si="156"/>
        <v>-961938</v>
      </c>
      <c r="BR64" s="249">
        <f t="shared" ref="BR64:BS64" si="157">SUM(BR59:BR63)</f>
        <v>-945291</v>
      </c>
      <c r="BS64" s="249">
        <f t="shared" si="157"/>
        <v>-858853</v>
      </c>
      <c r="BT64" s="249">
        <f t="shared" ref="BT64" si="158">SUM(BT59:BT63)</f>
        <v>-774558</v>
      </c>
      <c r="BU64" s="249">
        <f t="shared" ref="BU64" si="159">SUM(BU59:BU63)</f>
        <v>-487564</v>
      </c>
      <c r="BV64" s="249">
        <f t="shared" ref="BV64" si="160">SUM(BV59:BV63)</f>
        <v>-612796</v>
      </c>
      <c r="BW64" s="249">
        <f t="shared" ref="BW64" si="161">SUM(BW59:BW63)</f>
        <v>-1281665</v>
      </c>
      <c r="BX64" s="249">
        <f t="shared" ref="BX64" si="162">SUM(BX59:BX63)</f>
        <v>-1522628</v>
      </c>
      <c r="BY64" s="249">
        <f t="shared" ref="BY64" si="163">SUM(BY59:BY63)</f>
        <v>-265732</v>
      </c>
      <c r="BZ64" s="249">
        <f t="shared" ref="BZ64" si="164">SUM(BZ59:BZ63)</f>
        <v>381644</v>
      </c>
      <c r="CA64" s="249">
        <f t="shared" ref="CA64" si="165">SUM(CA59:CA63)</f>
        <v>831488</v>
      </c>
      <c r="CB64" s="249">
        <f t="shared" ref="CB64:CD64" si="166">SUM(CB59:CB63)</f>
        <v>754287</v>
      </c>
      <c r="CC64" s="249">
        <f t="shared" ref="CC64:CD64" si="167">SUM(CC59:CC63)</f>
        <v>772780</v>
      </c>
      <c r="CD64" s="249">
        <f t="shared" si="167"/>
        <v>877227</v>
      </c>
      <c r="CE64" s="352"/>
      <c r="CF64" s="45">
        <f>SUM(CF59:CF63)</f>
        <v>17166579</v>
      </c>
    </row>
    <row r="65" spans="1:84" s="38" customFormat="1" x14ac:dyDescent="0.3">
      <c r="A65" s="147">
        <f>+A58+1</f>
        <v>9</v>
      </c>
      <c r="B65" s="46" t="s">
        <v>43</v>
      </c>
      <c r="C65" s="47"/>
      <c r="D65" s="48"/>
      <c r="E65" s="48"/>
      <c r="F65" s="48"/>
      <c r="G65" s="48"/>
      <c r="H65" s="48"/>
      <c r="I65" s="48"/>
      <c r="J65" s="48"/>
      <c r="K65" s="48"/>
      <c r="L65" s="49"/>
      <c r="M65" s="48"/>
      <c r="N65" s="48"/>
      <c r="O65" s="48"/>
      <c r="P65" s="48"/>
      <c r="Q65" s="48"/>
      <c r="R65" s="48"/>
      <c r="S65" s="48"/>
      <c r="T65" s="48"/>
      <c r="U65" s="207"/>
      <c r="V65" s="207"/>
      <c r="W65" s="207"/>
      <c r="X65" s="49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49"/>
      <c r="AK65" s="300"/>
      <c r="AL65" s="300"/>
      <c r="AM65" s="300"/>
      <c r="AN65" s="300"/>
      <c r="AO65" s="300"/>
      <c r="AP65" s="300"/>
      <c r="AQ65" s="50"/>
      <c r="AR65" s="300"/>
      <c r="AS65" s="300"/>
      <c r="AT65" s="300"/>
      <c r="AU65" s="300"/>
      <c r="AV65" s="317"/>
      <c r="AW65" s="50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250"/>
      <c r="CD65" s="250"/>
      <c r="CE65" s="351"/>
      <c r="CF65" s="50"/>
    </row>
    <row r="66" spans="1:84" s="38" customFormat="1" x14ac:dyDescent="0.3">
      <c r="A66" s="147"/>
      <c r="B66" s="39" t="s">
        <v>37</v>
      </c>
      <c r="C66" s="40">
        <v>14230661.300000001</v>
      </c>
      <c r="D66" s="41">
        <v>15474069.43</v>
      </c>
      <c r="E66" s="41">
        <v>14458977.85</v>
      </c>
      <c r="F66" s="41">
        <v>13150911.07</v>
      </c>
      <c r="G66" s="41">
        <v>12146181.65</v>
      </c>
      <c r="H66" s="41">
        <v>10674920.189999999</v>
      </c>
      <c r="I66" s="41">
        <v>9727871.9100000001</v>
      </c>
      <c r="J66" s="41">
        <v>8920777.8900000006</v>
      </c>
      <c r="K66" s="41">
        <v>8589620.9600000009</v>
      </c>
      <c r="L66" s="42">
        <v>9213471.0800000001</v>
      </c>
      <c r="M66" s="41">
        <v>10412095.970000001</v>
      </c>
      <c r="N66" s="41">
        <v>12114339.300000001</v>
      </c>
      <c r="O66" s="41">
        <v>13770222.9</v>
      </c>
      <c r="P66" s="41">
        <v>14919165</v>
      </c>
      <c r="Q66" s="41">
        <v>15233576</v>
      </c>
      <c r="R66" s="41">
        <v>15203499</v>
      </c>
      <c r="S66" s="41">
        <v>14066598</v>
      </c>
      <c r="T66" s="41">
        <v>13562826</v>
      </c>
      <c r="U66" s="205">
        <v>13098045</v>
      </c>
      <c r="V66" s="205">
        <v>12739876</v>
      </c>
      <c r="W66" s="205">
        <v>12466027</v>
      </c>
      <c r="X66" s="42">
        <v>12989113</v>
      </c>
      <c r="Y66" s="205">
        <v>13991123</v>
      </c>
      <c r="Z66" s="205">
        <v>15853690</v>
      </c>
      <c r="AA66" s="205">
        <v>17446532</v>
      </c>
      <c r="AB66" s="205">
        <v>18254327</v>
      </c>
      <c r="AC66" s="205">
        <v>18157630</v>
      </c>
      <c r="AD66" s="205">
        <v>17249374</v>
      </c>
      <c r="AE66" s="205">
        <v>14899000</v>
      </c>
      <c r="AF66" s="205">
        <v>13520975</v>
      </c>
      <c r="AG66" s="205">
        <v>12676931</v>
      </c>
      <c r="AH66" s="205">
        <v>11799982</v>
      </c>
      <c r="AI66" s="205">
        <v>11295756</v>
      </c>
      <c r="AJ66" s="42">
        <v>11608956</v>
      </c>
      <c r="AK66" s="298">
        <v>13496243</v>
      </c>
      <c r="AL66" s="298">
        <v>15458496</v>
      </c>
      <c r="AM66" s="298">
        <v>17500398</v>
      </c>
      <c r="AN66" s="298">
        <v>18377640</v>
      </c>
      <c r="AO66" s="298">
        <v>17819662</v>
      </c>
      <c r="AP66" s="298">
        <v>16834941</v>
      </c>
      <c r="AQ66" s="64">
        <v>15218344</v>
      </c>
      <c r="AR66" s="298">
        <v>14199883</v>
      </c>
      <c r="AS66" s="298">
        <v>13815412</v>
      </c>
      <c r="AT66" s="298">
        <v>12489005</v>
      </c>
      <c r="AU66" s="298">
        <v>12207366</v>
      </c>
      <c r="AV66" s="315">
        <v>13701287</v>
      </c>
      <c r="AW66" s="43">
        <f t="shared" ref="AW66:BF70" si="168">O66-C66</f>
        <v>-460438.40000000037</v>
      </c>
      <c r="AX66" s="44">
        <f t="shared" si="168"/>
        <v>-554904.4299999997</v>
      </c>
      <c r="AY66" s="44">
        <f t="shared" si="168"/>
        <v>774598.15000000037</v>
      </c>
      <c r="AZ66" s="44">
        <f t="shared" si="168"/>
        <v>2052587.9299999997</v>
      </c>
      <c r="BA66" s="44">
        <f t="shared" si="168"/>
        <v>1920416.3499999996</v>
      </c>
      <c r="BB66" s="44">
        <f t="shared" si="168"/>
        <v>2887905.8100000005</v>
      </c>
      <c r="BC66" s="44">
        <f t="shared" si="168"/>
        <v>3370173.09</v>
      </c>
      <c r="BD66" s="44">
        <f t="shared" si="168"/>
        <v>3819098.1099999994</v>
      </c>
      <c r="BE66" s="44">
        <f t="shared" si="168"/>
        <v>3876406.0399999991</v>
      </c>
      <c r="BF66" s="44">
        <f t="shared" si="168"/>
        <v>3775641.92</v>
      </c>
      <c r="BG66" s="44">
        <f t="shared" ref="BG66:BP70" si="169">Y66-M66</f>
        <v>3579027.0299999993</v>
      </c>
      <c r="BH66" s="44">
        <f t="shared" si="169"/>
        <v>3739350.6999999993</v>
      </c>
      <c r="BI66" s="44">
        <f t="shared" si="169"/>
        <v>3676309.0999999996</v>
      </c>
      <c r="BJ66" s="44">
        <f t="shared" si="169"/>
        <v>3335162</v>
      </c>
      <c r="BK66" s="44">
        <f t="shared" si="169"/>
        <v>2924054</v>
      </c>
      <c r="BL66" s="248">
        <f t="shared" si="169"/>
        <v>2045875</v>
      </c>
      <c r="BM66" s="248">
        <f t="shared" si="169"/>
        <v>832402</v>
      </c>
      <c r="BN66" s="248">
        <f t="shared" si="169"/>
        <v>-41851</v>
      </c>
      <c r="BO66" s="248">
        <f t="shared" si="169"/>
        <v>-421114</v>
      </c>
      <c r="BP66" s="248">
        <f t="shared" si="169"/>
        <v>-939894</v>
      </c>
      <c r="BQ66" s="248">
        <f t="shared" ref="BQ66:CD70" si="170">AI66-W66</f>
        <v>-1170271</v>
      </c>
      <c r="BR66" s="248">
        <f t="shared" si="170"/>
        <v>-1380157</v>
      </c>
      <c r="BS66" s="248">
        <f t="shared" si="170"/>
        <v>-494880</v>
      </c>
      <c r="BT66" s="248">
        <f t="shared" si="170"/>
        <v>-395194</v>
      </c>
      <c r="BU66" s="248">
        <f t="shared" si="170"/>
        <v>53866</v>
      </c>
      <c r="BV66" s="248">
        <f t="shared" si="170"/>
        <v>123313</v>
      </c>
      <c r="BW66" s="248">
        <f t="shared" si="170"/>
        <v>-337968</v>
      </c>
      <c r="BX66" s="248">
        <f t="shared" si="170"/>
        <v>-414433</v>
      </c>
      <c r="BY66" s="248">
        <f t="shared" si="170"/>
        <v>319344</v>
      </c>
      <c r="BZ66" s="248">
        <f t="shared" si="170"/>
        <v>678908</v>
      </c>
      <c r="CA66" s="248">
        <f t="shared" si="170"/>
        <v>1138481</v>
      </c>
      <c r="CB66" s="248">
        <f t="shared" si="170"/>
        <v>689023</v>
      </c>
      <c r="CC66" s="248">
        <f t="shared" si="170"/>
        <v>911610</v>
      </c>
      <c r="CD66" s="248">
        <f t="shared" si="170"/>
        <v>2092331</v>
      </c>
      <c r="CE66" s="351"/>
      <c r="CF66" s="64">
        <f>IF(ISERROR(GETPIVOTDATA("VALUE",'CRS WK pvt'!$I$2,"DT_FILE",CF$8,"CD_CO",CF$6,"TRIM_CAT",TRIM(B66),"TRIM_LINE",A65))=TRUE,0,GETPIVOTDATA("VALUE",'CRS WK pvt'!$I$2,"DT_FILE",CF$8,"CD_CO",CF$6,"TRIM_CAT",TRIM(B66),"TRIM_LINE",A65))</f>
        <v>13701287</v>
      </c>
    </row>
    <row r="67" spans="1:84" s="38" customFormat="1" x14ac:dyDescent="0.3">
      <c r="A67" s="147"/>
      <c r="B67" s="39" t="s">
        <v>38</v>
      </c>
      <c r="C67" s="40">
        <v>4870380.87</v>
      </c>
      <c r="D67" s="41">
        <v>5051288.42</v>
      </c>
      <c r="E67" s="41">
        <v>5062268.04</v>
      </c>
      <c r="F67" s="41">
        <v>4831682.08</v>
      </c>
      <c r="G67" s="41">
        <v>4730263.6100000003</v>
      </c>
      <c r="H67" s="41">
        <v>4485609.93</v>
      </c>
      <c r="I67" s="41">
        <v>4371408.42</v>
      </c>
      <c r="J67" s="41">
        <v>4291053.7699999996</v>
      </c>
      <c r="K67" s="41">
        <v>4279030.95</v>
      </c>
      <c r="L67" s="42">
        <v>4381809.5999999996</v>
      </c>
      <c r="M67" s="41">
        <v>4542766.26</v>
      </c>
      <c r="N67" s="41">
        <v>4839790.75</v>
      </c>
      <c r="O67" s="41">
        <v>5117286.95</v>
      </c>
      <c r="P67" s="41">
        <v>5329126</v>
      </c>
      <c r="Q67" s="41">
        <v>5423045</v>
      </c>
      <c r="R67" s="41">
        <v>5391052</v>
      </c>
      <c r="S67" s="41">
        <v>5561080</v>
      </c>
      <c r="T67" s="41">
        <v>5513129</v>
      </c>
      <c r="U67" s="205">
        <v>5564276</v>
      </c>
      <c r="V67" s="205">
        <v>5496855</v>
      </c>
      <c r="W67" s="205">
        <v>5613586</v>
      </c>
      <c r="X67" s="42">
        <v>5673544</v>
      </c>
      <c r="Y67" s="205">
        <v>5830928</v>
      </c>
      <c r="Z67" s="205">
        <v>6222638</v>
      </c>
      <c r="AA67" s="205">
        <v>6616133</v>
      </c>
      <c r="AB67" s="205">
        <v>6921932</v>
      </c>
      <c r="AC67" s="205">
        <v>6978431</v>
      </c>
      <c r="AD67" s="205">
        <v>7000523</v>
      </c>
      <c r="AE67" s="205">
        <v>6575623</v>
      </c>
      <c r="AF67" s="205">
        <v>6296274</v>
      </c>
      <c r="AG67" s="205">
        <v>6061610</v>
      </c>
      <c r="AH67" s="205">
        <v>5742110</v>
      </c>
      <c r="AI67" s="205">
        <v>5524499</v>
      </c>
      <c r="AJ67" s="42">
        <v>5642761</v>
      </c>
      <c r="AK67" s="298">
        <v>5978999</v>
      </c>
      <c r="AL67" s="298">
        <v>6528223</v>
      </c>
      <c r="AM67" s="298">
        <v>7127614</v>
      </c>
      <c r="AN67" s="298">
        <v>7421350</v>
      </c>
      <c r="AO67" s="298">
        <v>7539621</v>
      </c>
      <c r="AP67" s="298">
        <v>7400316</v>
      </c>
      <c r="AQ67" s="64">
        <v>6964555</v>
      </c>
      <c r="AR67" s="298">
        <v>6857425</v>
      </c>
      <c r="AS67" s="298">
        <v>6764941</v>
      </c>
      <c r="AT67" s="298">
        <v>6389796</v>
      </c>
      <c r="AU67" s="298">
        <v>6580894</v>
      </c>
      <c r="AV67" s="315">
        <v>6908229</v>
      </c>
      <c r="AW67" s="43">
        <f t="shared" si="168"/>
        <v>246906.08000000007</v>
      </c>
      <c r="AX67" s="44">
        <f t="shared" si="168"/>
        <v>277837.58000000007</v>
      </c>
      <c r="AY67" s="44">
        <f t="shared" si="168"/>
        <v>360776.95999999996</v>
      </c>
      <c r="AZ67" s="44">
        <f t="shared" si="168"/>
        <v>559369.91999999993</v>
      </c>
      <c r="BA67" s="44">
        <f t="shared" si="168"/>
        <v>830816.38999999966</v>
      </c>
      <c r="BB67" s="44">
        <f t="shared" si="168"/>
        <v>1027519.0700000003</v>
      </c>
      <c r="BC67" s="44">
        <f t="shared" si="168"/>
        <v>1192867.58</v>
      </c>
      <c r="BD67" s="44">
        <f t="shared" si="168"/>
        <v>1205801.2300000004</v>
      </c>
      <c r="BE67" s="44">
        <f t="shared" si="168"/>
        <v>1334555.0499999998</v>
      </c>
      <c r="BF67" s="44">
        <f t="shared" si="168"/>
        <v>1291734.4000000004</v>
      </c>
      <c r="BG67" s="44">
        <f t="shared" si="169"/>
        <v>1288161.7400000002</v>
      </c>
      <c r="BH67" s="44">
        <f t="shared" si="169"/>
        <v>1382847.25</v>
      </c>
      <c r="BI67" s="44">
        <f t="shared" si="169"/>
        <v>1498846.0499999998</v>
      </c>
      <c r="BJ67" s="44">
        <f t="shared" si="169"/>
        <v>1592806</v>
      </c>
      <c r="BK67" s="44">
        <f t="shared" si="169"/>
        <v>1555386</v>
      </c>
      <c r="BL67" s="248">
        <f t="shared" si="169"/>
        <v>1609471</v>
      </c>
      <c r="BM67" s="248">
        <f t="shared" si="169"/>
        <v>1014543</v>
      </c>
      <c r="BN67" s="248">
        <f t="shared" si="169"/>
        <v>783145</v>
      </c>
      <c r="BO67" s="248">
        <f t="shared" si="169"/>
        <v>497334</v>
      </c>
      <c r="BP67" s="248">
        <f t="shared" si="169"/>
        <v>245255</v>
      </c>
      <c r="BQ67" s="248">
        <f t="shared" si="170"/>
        <v>-89087</v>
      </c>
      <c r="BR67" s="248">
        <f t="shared" si="170"/>
        <v>-30783</v>
      </c>
      <c r="BS67" s="248">
        <f t="shared" si="170"/>
        <v>148071</v>
      </c>
      <c r="BT67" s="248">
        <f t="shared" si="170"/>
        <v>305585</v>
      </c>
      <c r="BU67" s="248">
        <f t="shared" si="170"/>
        <v>511481</v>
      </c>
      <c r="BV67" s="248">
        <f t="shared" si="170"/>
        <v>499418</v>
      </c>
      <c r="BW67" s="248">
        <f t="shared" si="170"/>
        <v>561190</v>
      </c>
      <c r="BX67" s="248">
        <f t="shared" si="170"/>
        <v>399793</v>
      </c>
      <c r="BY67" s="248">
        <f t="shared" si="170"/>
        <v>388932</v>
      </c>
      <c r="BZ67" s="248">
        <f t="shared" si="170"/>
        <v>561151</v>
      </c>
      <c r="CA67" s="248">
        <f t="shared" si="170"/>
        <v>703331</v>
      </c>
      <c r="CB67" s="248">
        <f t="shared" si="170"/>
        <v>647686</v>
      </c>
      <c r="CC67" s="248">
        <f t="shared" si="170"/>
        <v>1056395</v>
      </c>
      <c r="CD67" s="248">
        <f t="shared" si="170"/>
        <v>1265468</v>
      </c>
      <c r="CE67" s="351"/>
      <c r="CF67" s="64">
        <f>IF(ISERROR(GETPIVOTDATA("VALUE",'CRS WK pvt'!$I$2,"DT_FILE",CF$8,"CD_CO",CF$6,"TRIM_CAT",TRIM(B67),"TRIM_LINE",A65))=TRUE,0,GETPIVOTDATA("VALUE",'CRS WK pvt'!$I$2,"DT_FILE",CF$8,"CD_CO",CF$6,"TRIM_CAT",TRIM(B67),"TRIM_LINE",A65))</f>
        <v>6908229</v>
      </c>
    </row>
    <row r="68" spans="1:84" s="38" customFormat="1" x14ac:dyDescent="0.3">
      <c r="A68" s="147"/>
      <c r="B68" s="39" t="s">
        <v>39</v>
      </c>
      <c r="C68" s="40">
        <v>1592251.97</v>
      </c>
      <c r="D68" s="41">
        <v>1698102.46</v>
      </c>
      <c r="E68" s="41">
        <v>1304303.76</v>
      </c>
      <c r="F68" s="41">
        <v>1012973.63</v>
      </c>
      <c r="G68" s="41">
        <v>748009.27</v>
      </c>
      <c r="H68" s="41">
        <v>551157.93999999994</v>
      </c>
      <c r="I68" s="41">
        <v>472014.3</v>
      </c>
      <c r="J68" s="41">
        <v>413735.69</v>
      </c>
      <c r="K68" s="41">
        <v>457535.37</v>
      </c>
      <c r="L68" s="42">
        <v>702110.52</v>
      </c>
      <c r="M68" s="41">
        <v>880891.58</v>
      </c>
      <c r="N68" s="41">
        <v>1463951.22</v>
      </c>
      <c r="O68" s="41">
        <v>1599491.76</v>
      </c>
      <c r="P68" s="41">
        <v>2299463</v>
      </c>
      <c r="Q68" s="41">
        <v>2072714</v>
      </c>
      <c r="R68" s="41">
        <v>1880729</v>
      </c>
      <c r="S68" s="41">
        <v>1524170</v>
      </c>
      <c r="T68" s="41">
        <v>1342199</v>
      </c>
      <c r="U68" s="205">
        <v>1239184</v>
      </c>
      <c r="V68" s="205">
        <v>1161212</v>
      </c>
      <c r="W68" s="205">
        <v>1072251</v>
      </c>
      <c r="X68" s="42">
        <v>1173109</v>
      </c>
      <c r="Y68" s="205">
        <v>1576041</v>
      </c>
      <c r="Z68" s="205">
        <v>1873342</v>
      </c>
      <c r="AA68" s="205">
        <v>1870314</v>
      </c>
      <c r="AB68" s="205">
        <v>1867547</v>
      </c>
      <c r="AC68" s="205">
        <v>1738135</v>
      </c>
      <c r="AD68" s="205">
        <v>1642625</v>
      </c>
      <c r="AE68" s="205">
        <v>1384087</v>
      </c>
      <c r="AF68" s="205">
        <v>1241399</v>
      </c>
      <c r="AG68" s="205">
        <v>1031089</v>
      </c>
      <c r="AH68" s="205">
        <v>1007658</v>
      </c>
      <c r="AI68" s="205">
        <v>1067883</v>
      </c>
      <c r="AJ68" s="42">
        <v>1178575</v>
      </c>
      <c r="AK68" s="298">
        <v>2341649</v>
      </c>
      <c r="AL68" s="298">
        <v>2674673</v>
      </c>
      <c r="AM68" s="298">
        <v>2982412</v>
      </c>
      <c r="AN68" s="298">
        <v>2429328</v>
      </c>
      <c r="AO68" s="298">
        <v>2311026</v>
      </c>
      <c r="AP68" s="298">
        <v>2068003</v>
      </c>
      <c r="AQ68" s="64">
        <v>1674215</v>
      </c>
      <c r="AR68" s="298">
        <v>1359330</v>
      </c>
      <c r="AS68" s="298">
        <v>1316932</v>
      </c>
      <c r="AT68" s="298">
        <v>1166832</v>
      </c>
      <c r="AU68" s="298">
        <v>1138331</v>
      </c>
      <c r="AV68" s="315">
        <v>1563399</v>
      </c>
      <c r="AW68" s="43">
        <f t="shared" si="168"/>
        <v>7239.7900000000373</v>
      </c>
      <c r="AX68" s="44">
        <f t="shared" si="168"/>
        <v>601360.54</v>
      </c>
      <c r="AY68" s="44">
        <f t="shared" si="168"/>
        <v>768410.24</v>
      </c>
      <c r="AZ68" s="44">
        <f t="shared" si="168"/>
        <v>867755.37</v>
      </c>
      <c r="BA68" s="44">
        <f t="shared" si="168"/>
        <v>776160.73</v>
      </c>
      <c r="BB68" s="44">
        <f t="shared" si="168"/>
        <v>791041.06</v>
      </c>
      <c r="BC68" s="44">
        <f t="shared" si="168"/>
        <v>767169.7</v>
      </c>
      <c r="BD68" s="44">
        <f t="shared" si="168"/>
        <v>747476.31</v>
      </c>
      <c r="BE68" s="44">
        <f t="shared" si="168"/>
        <v>614715.63</v>
      </c>
      <c r="BF68" s="44">
        <f t="shared" si="168"/>
        <v>470998.48</v>
      </c>
      <c r="BG68" s="44">
        <f t="shared" si="169"/>
        <v>695149.42</v>
      </c>
      <c r="BH68" s="44">
        <f t="shared" si="169"/>
        <v>409390.78</v>
      </c>
      <c r="BI68" s="44">
        <f t="shared" si="169"/>
        <v>270822.24</v>
      </c>
      <c r="BJ68" s="44">
        <f t="shared" si="169"/>
        <v>-431916</v>
      </c>
      <c r="BK68" s="44">
        <f t="shared" si="169"/>
        <v>-334579</v>
      </c>
      <c r="BL68" s="248">
        <f t="shared" si="169"/>
        <v>-238104</v>
      </c>
      <c r="BM68" s="248">
        <f t="shared" si="169"/>
        <v>-140083</v>
      </c>
      <c r="BN68" s="248">
        <f t="shared" si="169"/>
        <v>-100800</v>
      </c>
      <c r="BO68" s="248">
        <f t="shared" si="169"/>
        <v>-208095</v>
      </c>
      <c r="BP68" s="248">
        <f t="shared" si="169"/>
        <v>-153554</v>
      </c>
      <c r="BQ68" s="248">
        <f t="shared" si="170"/>
        <v>-4368</v>
      </c>
      <c r="BR68" s="248">
        <f t="shared" si="170"/>
        <v>5466</v>
      </c>
      <c r="BS68" s="248">
        <f t="shared" si="170"/>
        <v>765608</v>
      </c>
      <c r="BT68" s="248">
        <f t="shared" si="170"/>
        <v>801331</v>
      </c>
      <c r="BU68" s="248">
        <f t="shared" si="170"/>
        <v>1112098</v>
      </c>
      <c r="BV68" s="248">
        <f t="shared" si="170"/>
        <v>561781</v>
      </c>
      <c r="BW68" s="248">
        <f t="shared" si="170"/>
        <v>572891</v>
      </c>
      <c r="BX68" s="248">
        <f t="shared" si="170"/>
        <v>425378</v>
      </c>
      <c r="BY68" s="248">
        <f t="shared" si="170"/>
        <v>290128</v>
      </c>
      <c r="BZ68" s="248">
        <f t="shared" si="170"/>
        <v>117931</v>
      </c>
      <c r="CA68" s="248">
        <f t="shared" si="170"/>
        <v>285843</v>
      </c>
      <c r="CB68" s="248">
        <f t="shared" si="170"/>
        <v>159174</v>
      </c>
      <c r="CC68" s="248">
        <f t="shared" si="170"/>
        <v>70448</v>
      </c>
      <c r="CD68" s="248">
        <f t="shared" si="170"/>
        <v>384824</v>
      </c>
      <c r="CE68" s="351"/>
      <c r="CF68" s="64">
        <f>IF(ISERROR(GETPIVOTDATA("VALUE",'CRS WK pvt'!$I$2,"DT_FILE",CF$8,"CD_CO",CF$6,"TRIM_CAT",TRIM(B68),"TRIM_LINE",A65))=TRUE,0,GETPIVOTDATA("VALUE",'CRS WK pvt'!$I$2,"DT_FILE",CF$8,"CD_CO",CF$6,"TRIM_CAT",TRIM(B68),"TRIM_LINE",A65))</f>
        <v>1563399</v>
      </c>
    </row>
    <row r="69" spans="1:84" s="38" customFormat="1" x14ac:dyDescent="0.3">
      <c r="A69" s="147"/>
      <c r="B69" s="39" t="s">
        <v>40</v>
      </c>
      <c r="C69" s="40">
        <v>1307509.78</v>
      </c>
      <c r="D69" s="41">
        <v>1054901.22</v>
      </c>
      <c r="E69" s="41">
        <v>814151.57</v>
      </c>
      <c r="F69" s="41">
        <v>734894.95</v>
      </c>
      <c r="G69" s="41">
        <v>586306.05000000005</v>
      </c>
      <c r="H69" s="41">
        <v>589746.80000000005</v>
      </c>
      <c r="I69" s="41">
        <v>556944.21</v>
      </c>
      <c r="J69" s="41">
        <v>451389.04</v>
      </c>
      <c r="K69" s="41">
        <v>441145</v>
      </c>
      <c r="L69" s="42">
        <v>682294.6</v>
      </c>
      <c r="M69" s="41">
        <v>638151.61</v>
      </c>
      <c r="N69" s="41">
        <v>718728.83</v>
      </c>
      <c r="O69" s="41">
        <v>800743.05</v>
      </c>
      <c r="P69" s="41">
        <v>954670</v>
      </c>
      <c r="Q69" s="41">
        <v>908222</v>
      </c>
      <c r="R69" s="41">
        <v>814267</v>
      </c>
      <c r="S69" s="41">
        <v>545165</v>
      </c>
      <c r="T69" s="41">
        <v>449819</v>
      </c>
      <c r="U69" s="205">
        <v>394271</v>
      </c>
      <c r="V69" s="205">
        <v>259938</v>
      </c>
      <c r="W69" s="205">
        <v>397068</v>
      </c>
      <c r="X69" s="42">
        <v>440258</v>
      </c>
      <c r="Y69" s="205">
        <v>657287</v>
      </c>
      <c r="Z69" s="205">
        <v>816713</v>
      </c>
      <c r="AA69" s="205">
        <v>719040</v>
      </c>
      <c r="AB69" s="205">
        <v>594554</v>
      </c>
      <c r="AC69" s="205">
        <v>591431</v>
      </c>
      <c r="AD69" s="205">
        <v>684187</v>
      </c>
      <c r="AE69" s="205">
        <v>459578</v>
      </c>
      <c r="AF69" s="205">
        <v>409435</v>
      </c>
      <c r="AG69" s="205">
        <v>402342</v>
      </c>
      <c r="AH69" s="205">
        <v>328026</v>
      </c>
      <c r="AI69" s="205">
        <v>371234</v>
      </c>
      <c r="AJ69" s="42">
        <v>581709</v>
      </c>
      <c r="AK69" s="298">
        <v>1113068</v>
      </c>
      <c r="AL69" s="298">
        <v>1195239</v>
      </c>
      <c r="AM69" s="298">
        <v>1118475</v>
      </c>
      <c r="AN69" s="298">
        <v>876956</v>
      </c>
      <c r="AO69" s="298">
        <v>890003</v>
      </c>
      <c r="AP69" s="298">
        <v>691633</v>
      </c>
      <c r="AQ69" s="64">
        <v>451820</v>
      </c>
      <c r="AR69" s="298">
        <v>435225</v>
      </c>
      <c r="AS69" s="298">
        <v>443565</v>
      </c>
      <c r="AT69" s="298">
        <v>452135</v>
      </c>
      <c r="AU69" s="298">
        <v>527862</v>
      </c>
      <c r="AV69" s="315">
        <v>733984</v>
      </c>
      <c r="AW69" s="43">
        <f t="shared" si="168"/>
        <v>-506766.73</v>
      </c>
      <c r="AX69" s="44">
        <f t="shared" si="168"/>
        <v>-100231.21999999997</v>
      </c>
      <c r="AY69" s="44">
        <f t="shared" si="168"/>
        <v>94070.430000000051</v>
      </c>
      <c r="AZ69" s="44">
        <f t="shared" si="168"/>
        <v>79372.050000000047</v>
      </c>
      <c r="BA69" s="44">
        <f t="shared" si="168"/>
        <v>-41141.050000000047</v>
      </c>
      <c r="BB69" s="44">
        <f t="shared" si="168"/>
        <v>-139927.80000000005</v>
      </c>
      <c r="BC69" s="44">
        <f t="shared" si="168"/>
        <v>-162673.20999999996</v>
      </c>
      <c r="BD69" s="44">
        <f t="shared" si="168"/>
        <v>-191451.03999999998</v>
      </c>
      <c r="BE69" s="44">
        <f t="shared" si="168"/>
        <v>-44077</v>
      </c>
      <c r="BF69" s="44">
        <f t="shared" si="168"/>
        <v>-242036.59999999998</v>
      </c>
      <c r="BG69" s="44">
        <f t="shared" si="169"/>
        <v>19135.390000000014</v>
      </c>
      <c r="BH69" s="44">
        <f t="shared" si="169"/>
        <v>97984.170000000042</v>
      </c>
      <c r="BI69" s="44">
        <f t="shared" si="169"/>
        <v>-81703.050000000047</v>
      </c>
      <c r="BJ69" s="44">
        <f t="shared" si="169"/>
        <v>-360116</v>
      </c>
      <c r="BK69" s="44">
        <f t="shared" si="169"/>
        <v>-316791</v>
      </c>
      <c r="BL69" s="248">
        <f t="shared" si="169"/>
        <v>-130080</v>
      </c>
      <c r="BM69" s="248">
        <f t="shared" si="169"/>
        <v>-85587</v>
      </c>
      <c r="BN69" s="248">
        <f t="shared" si="169"/>
        <v>-40384</v>
      </c>
      <c r="BO69" s="248">
        <f t="shared" si="169"/>
        <v>8071</v>
      </c>
      <c r="BP69" s="248">
        <f t="shared" si="169"/>
        <v>68088</v>
      </c>
      <c r="BQ69" s="248">
        <f t="shared" si="170"/>
        <v>-25834</v>
      </c>
      <c r="BR69" s="248">
        <f t="shared" si="170"/>
        <v>141451</v>
      </c>
      <c r="BS69" s="248">
        <f t="shared" si="170"/>
        <v>455781</v>
      </c>
      <c r="BT69" s="248">
        <f t="shared" si="170"/>
        <v>378526</v>
      </c>
      <c r="BU69" s="248">
        <f t="shared" si="170"/>
        <v>399435</v>
      </c>
      <c r="BV69" s="248">
        <f t="shared" si="170"/>
        <v>282402</v>
      </c>
      <c r="BW69" s="248">
        <f t="shared" si="170"/>
        <v>298572</v>
      </c>
      <c r="BX69" s="248">
        <f t="shared" si="170"/>
        <v>7446</v>
      </c>
      <c r="BY69" s="248">
        <f t="shared" si="170"/>
        <v>-7758</v>
      </c>
      <c r="BZ69" s="248">
        <f t="shared" si="170"/>
        <v>25790</v>
      </c>
      <c r="CA69" s="248">
        <f t="shared" si="170"/>
        <v>41223</v>
      </c>
      <c r="CB69" s="248">
        <f t="shared" si="170"/>
        <v>124109</v>
      </c>
      <c r="CC69" s="248">
        <f t="shared" si="170"/>
        <v>156628</v>
      </c>
      <c r="CD69" s="248">
        <f t="shared" si="170"/>
        <v>152275</v>
      </c>
      <c r="CE69" s="351"/>
      <c r="CF69" s="64">
        <f>IF(ISERROR(GETPIVOTDATA("VALUE",'CRS WK pvt'!$I$2,"DT_FILE",CF$8,"CD_CO",CF$6,"TRIM_CAT",TRIM(B69),"TRIM_LINE",A65))=TRUE,0,GETPIVOTDATA("VALUE",'CRS WK pvt'!$I$2,"DT_FILE",CF$8,"CD_CO",CF$6,"TRIM_CAT",TRIM(B69),"TRIM_LINE",A65))</f>
        <v>733984</v>
      </c>
    </row>
    <row r="70" spans="1:84" s="38" customFormat="1" x14ac:dyDescent="0.3">
      <c r="A70" s="147"/>
      <c r="B70" s="39" t="s">
        <v>41</v>
      </c>
      <c r="C70" s="40">
        <v>220183.94</v>
      </c>
      <c r="D70" s="41">
        <v>284721.46000000002</v>
      </c>
      <c r="E70" s="41">
        <v>459106.92</v>
      </c>
      <c r="F70" s="41">
        <v>217838.22</v>
      </c>
      <c r="G70" s="41">
        <v>275127.06</v>
      </c>
      <c r="H70" s="41">
        <v>112092.58</v>
      </c>
      <c r="I70" s="41">
        <v>97953.78</v>
      </c>
      <c r="J70" s="41">
        <v>64118.21</v>
      </c>
      <c r="K70" s="41">
        <v>173614.26</v>
      </c>
      <c r="L70" s="42">
        <v>169886.5</v>
      </c>
      <c r="M70" s="41">
        <v>138667.60999999999</v>
      </c>
      <c r="N70" s="41">
        <v>212852.25</v>
      </c>
      <c r="O70" s="41">
        <v>342513.3</v>
      </c>
      <c r="P70" s="41">
        <v>350633</v>
      </c>
      <c r="Q70" s="41">
        <v>240847</v>
      </c>
      <c r="R70" s="41">
        <v>227240</v>
      </c>
      <c r="S70" s="41">
        <v>241854</v>
      </c>
      <c r="T70" s="41">
        <v>328254</v>
      </c>
      <c r="U70" s="205">
        <v>273151</v>
      </c>
      <c r="V70" s="205">
        <v>321862</v>
      </c>
      <c r="W70" s="205">
        <v>292362</v>
      </c>
      <c r="X70" s="42">
        <v>317255</v>
      </c>
      <c r="Y70" s="205">
        <v>363019</v>
      </c>
      <c r="Z70" s="205">
        <v>461567</v>
      </c>
      <c r="AA70" s="205">
        <v>441436</v>
      </c>
      <c r="AB70" s="205">
        <v>401825</v>
      </c>
      <c r="AC70" s="205">
        <v>487461</v>
      </c>
      <c r="AD70" s="205">
        <v>611361</v>
      </c>
      <c r="AE70" s="205">
        <v>576975</v>
      </c>
      <c r="AF70" s="205">
        <v>551682</v>
      </c>
      <c r="AG70" s="205">
        <v>579536</v>
      </c>
      <c r="AH70" s="205">
        <v>607949</v>
      </c>
      <c r="AI70" s="205">
        <v>504204</v>
      </c>
      <c r="AJ70" s="42">
        <v>527952</v>
      </c>
      <c r="AK70" s="298">
        <v>814576</v>
      </c>
      <c r="AL70" s="298">
        <v>691076</v>
      </c>
      <c r="AM70" s="298">
        <v>1037016</v>
      </c>
      <c r="AN70" s="298">
        <v>738083</v>
      </c>
      <c r="AO70" s="298">
        <v>773904</v>
      </c>
      <c r="AP70" s="298">
        <v>947436</v>
      </c>
      <c r="AQ70" s="64">
        <v>656800</v>
      </c>
      <c r="AR70" s="298">
        <v>672707</v>
      </c>
      <c r="AS70" s="298">
        <v>511747</v>
      </c>
      <c r="AT70" s="298">
        <v>223069</v>
      </c>
      <c r="AU70" s="298">
        <v>438166</v>
      </c>
      <c r="AV70" s="315">
        <v>843370</v>
      </c>
      <c r="AW70" s="43">
        <f t="shared" si="168"/>
        <v>122329.35999999999</v>
      </c>
      <c r="AX70" s="44">
        <f t="shared" si="168"/>
        <v>65911.539999999979</v>
      </c>
      <c r="AY70" s="44">
        <f t="shared" si="168"/>
        <v>-218259.91999999998</v>
      </c>
      <c r="AZ70" s="44">
        <f t="shared" si="168"/>
        <v>9401.7799999999988</v>
      </c>
      <c r="BA70" s="44">
        <f t="shared" si="168"/>
        <v>-33273.06</v>
      </c>
      <c r="BB70" s="44">
        <f t="shared" si="168"/>
        <v>216161.41999999998</v>
      </c>
      <c r="BC70" s="44">
        <f t="shared" si="168"/>
        <v>175197.22</v>
      </c>
      <c r="BD70" s="44">
        <f t="shared" si="168"/>
        <v>257743.79</v>
      </c>
      <c r="BE70" s="44">
        <f t="shared" si="168"/>
        <v>118747.73999999999</v>
      </c>
      <c r="BF70" s="44">
        <f t="shared" si="168"/>
        <v>147368.5</v>
      </c>
      <c r="BG70" s="44">
        <f t="shared" si="169"/>
        <v>224351.39</v>
      </c>
      <c r="BH70" s="44">
        <f t="shared" si="169"/>
        <v>248714.75</v>
      </c>
      <c r="BI70" s="44">
        <f t="shared" si="169"/>
        <v>98922.700000000012</v>
      </c>
      <c r="BJ70" s="44">
        <f t="shared" si="169"/>
        <v>51192</v>
      </c>
      <c r="BK70" s="44">
        <f t="shared" si="169"/>
        <v>246614</v>
      </c>
      <c r="BL70" s="248">
        <f t="shared" si="169"/>
        <v>384121</v>
      </c>
      <c r="BM70" s="248">
        <f t="shared" si="169"/>
        <v>335121</v>
      </c>
      <c r="BN70" s="248">
        <f t="shared" si="169"/>
        <v>223428</v>
      </c>
      <c r="BO70" s="248">
        <f t="shared" si="169"/>
        <v>306385</v>
      </c>
      <c r="BP70" s="248">
        <f t="shared" si="169"/>
        <v>286087</v>
      </c>
      <c r="BQ70" s="248">
        <f t="shared" si="170"/>
        <v>211842</v>
      </c>
      <c r="BR70" s="248">
        <f t="shared" si="170"/>
        <v>210697</v>
      </c>
      <c r="BS70" s="248">
        <f t="shared" si="170"/>
        <v>451557</v>
      </c>
      <c r="BT70" s="248">
        <f t="shared" si="170"/>
        <v>229509</v>
      </c>
      <c r="BU70" s="248">
        <f t="shared" si="170"/>
        <v>595580</v>
      </c>
      <c r="BV70" s="248">
        <f t="shared" si="170"/>
        <v>336258</v>
      </c>
      <c r="BW70" s="248">
        <f t="shared" si="170"/>
        <v>286443</v>
      </c>
      <c r="BX70" s="248">
        <f t="shared" si="170"/>
        <v>336075</v>
      </c>
      <c r="BY70" s="248">
        <f t="shared" si="170"/>
        <v>79825</v>
      </c>
      <c r="BZ70" s="248">
        <f t="shared" si="170"/>
        <v>121025</v>
      </c>
      <c r="CA70" s="248">
        <f t="shared" si="170"/>
        <v>-67789</v>
      </c>
      <c r="CB70" s="248">
        <f t="shared" si="170"/>
        <v>-384880</v>
      </c>
      <c r="CC70" s="248">
        <f t="shared" si="170"/>
        <v>-66038</v>
      </c>
      <c r="CD70" s="248">
        <f t="shared" si="170"/>
        <v>315418</v>
      </c>
      <c r="CE70" s="351"/>
      <c r="CF70" s="64">
        <f>IF(ISERROR(GETPIVOTDATA("VALUE",'CRS WK pvt'!$I$2,"DT_FILE",CF$8,"CD_CO",CF$6,"TRIM_CAT",TRIM(B70),"TRIM_LINE",A65))=TRUE,0,GETPIVOTDATA("VALUE",'CRS WK pvt'!$I$2,"DT_FILE",CF$8,"CD_CO",CF$6,"TRIM_CAT",TRIM(B70),"TRIM_LINE",A65))</f>
        <v>843370</v>
      </c>
    </row>
    <row r="71" spans="1:84" s="131" customFormat="1" ht="15" thickBot="1" x14ac:dyDescent="0.35">
      <c r="A71" s="148"/>
      <c r="B71" s="52" t="s">
        <v>42</v>
      </c>
      <c r="C71" s="127">
        <f t="shared" ref="C71:V71" si="171">SUM(C66:C70)</f>
        <v>22220987.860000003</v>
      </c>
      <c r="D71" s="128">
        <f t="shared" si="171"/>
        <v>23563082.990000002</v>
      </c>
      <c r="E71" s="128">
        <f t="shared" si="171"/>
        <v>22098808.140000004</v>
      </c>
      <c r="F71" s="128">
        <f t="shared" si="171"/>
        <v>19948299.949999996</v>
      </c>
      <c r="G71" s="128">
        <f t="shared" si="171"/>
        <v>18485887.640000001</v>
      </c>
      <c r="H71" s="128">
        <f t="shared" si="171"/>
        <v>16413527.439999999</v>
      </c>
      <c r="I71" s="128">
        <f t="shared" si="171"/>
        <v>15226192.619999999</v>
      </c>
      <c r="J71" s="128">
        <f t="shared" si="171"/>
        <v>14141074.6</v>
      </c>
      <c r="K71" s="128">
        <f t="shared" si="171"/>
        <v>13940946.539999999</v>
      </c>
      <c r="L71" s="129">
        <f t="shared" si="171"/>
        <v>15149572.299999999</v>
      </c>
      <c r="M71" s="128">
        <f t="shared" si="171"/>
        <v>16612573.029999999</v>
      </c>
      <c r="N71" s="128">
        <f t="shared" si="171"/>
        <v>19349662.349999998</v>
      </c>
      <c r="O71" s="128">
        <f t="shared" si="171"/>
        <v>21630257.960000005</v>
      </c>
      <c r="P71" s="128">
        <f t="shared" si="171"/>
        <v>23853057</v>
      </c>
      <c r="Q71" s="128">
        <f t="shared" si="171"/>
        <v>23878404</v>
      </c>
      <c r="R71" s="128">
        <f t="shared" si="171"/>
        <v>23516787</v>
      </c>
      <c r="S71" s="128">
        <f t="shared" si="171"/>
        <v>21938867</v>
      </c>
      <c r="T71" s="128">
        <f t="shared" si="171"/>
        <v>21196227</v>
      </c>
      <c r="U71" s="128">
        <f t="shared" si="171"/>
        <v>20568927</v>
      </c>
      <c r="V71" s="128">
        <f t="shared" si="171"/>
        <v>19979743</v>
      </c>
      <c r="W71" s="128">
        <f>SUM(W66+W67+W68+W69+W70)</f>
        <v>19841294</v>
      </c>
      <c r="X71" s="129">
        <f>SUM(X66+X67+X68+X69+X70)</f>
        <v>20593279</v>
      </c>
      <c r="Y71" s="208">
        <v>22418398</v>
      </c>
      <c r="Z71" s="208">
        <v>25227950</v>
      </c>
      <c r="AA71" s="208">
        <v>27093455</v>
      </c>
      <c r="AB71" s="208">
        <v>28040185</v>
      </c>
      <c r="AC71" s="208">
        <v>27953088</v>
      </c>
      <c r="AD71" s="208">
        <v>27188070</v>
      </c>
      <c r="AE71" s="208">
        <v>23895263</v>
      </c>
      <c r="AF71" s="208">
        <v>22019765</v>
      </c>
      <c r="AG71" s="208">
        <v>20751508</v>
      </c>
      <c r="AH71" s="208">
        <v>19485725</v>
      </c>
      <c r="AI71" s="208">
        <v>18763576</v>
      </c>
      <c r="AJ71" s="129">
        <v>19539953</v>
      </c>
      <c r="AK71" s="219">
        <v>23744535</v>
      </c>
      <c r="AL71" s="219">
        <v>26547707</v>
      </c>
      <c r="AM71" s="219">
        <v>29765915</v>
      </c>
      <c r="AN71" s="219">
        <v>29843357</v>
      </c>
      <c r="AO71" s="219">
        <v>29334216</v>
      </c>
      <c r="AP71" s="219">
        <v>27942329</v>
      </c>
      <c r="AQ71" s="36">
        <v>24965734</v>
      </c>
      <c r="AR71" s="219">
        <v>23524570</v>
      </c>
      <c r="AS71" s="219">
        <v>22852597</v>
      </c>
      <c r="AT71" s="219">
        <v>20720837</v>
      </c>
      <c r="AU71" s="219">
        <v>20892619</v>
      </c>
      <c r="AV71" s="318">
        <v>23750269</v>
      </c>
      <c r="AW71" s="36">
        <f t="shared" ref="AW71:BA71" si="172">SUM(AW66:AW70)</f>
        <v>-590729.90000000026</v>
      </c>
      <c r="AX71" s="130">
        <f t="shared" si="172"/>
        <v>289974.01000000042</v>
      </c>
      <c r="AY71" s="130">
        <f t="shared" si="172"/>
        <v>1779595.8600000003</v>
      </c>
      <c r="AZ71" s="130">
        <f t="shared" si="172"/>
        <v>3568487.0499999993</v>
      </c>
      <c r="BA71" s="130">
        <f t="shared" si="172"/>
        <v>3452979.3599999989</v>
      </c>
      <c r="BB71" s="130">
        <f t="shared" ref="BB71:BJ71" si="173">SUM(BB66:BB70)</f>
        <v>4782699.5600000015</v>
      </c>
      <c r="BC71" s="130">
        <f t="shared" si="173"/>
        <v>5342734.38</v>
      </c>
      <c r="BD71" s="130">
        <f t="shared" si="173"/>
        <v>5838668.4000000004</v>
      </c>
      <c r="BE71" s="130">
        <f t="shared" si="173"/>
        <v>5900347.459999999</v>
      </c>
      <c r="BF71" s="130">
        <f t="shared" si="173"/>
        <v>5443706.7000000011</v>
      </c>
      <c r="BG71" s="130">
        <f t="shared" si="173"/>
        <v>5805824.9699999988</v>
      </c>
      <c r="BH71" s="130">
        <f t="shared" si="173"/>
        <v>5878287.6499999994</v>
      </c>
      <c r="BI71" s="130">
        <f t="shared" si="173"/>
        <v>5463197.04</v>
      </c>
      <c r="BJ71" s="130">
        <f t="shared" si="173"/>
        <v>4187128</v>
      </c>
      <c r="BK71" s="130">
        <f t="shared" ref="BK71:BL71" si="174">SUM(BK66:BK70)</f>
        <v>4074684</v>
      </c>
      <c r="BL71" s="251">
        <f t="shared" si="174"/>
        <v>3671283</v>
      </c>
      <c r="BM71" s="251">
        <f t="shared" ref="BM71:BN71" si="175">SUM(BM66:BM70)</f>
        <v>1956396</v>
      </c>
      <c r="BN71" s="251">
        <f t="shared" si="175"/>
        <v>823538</v>
      </c>
      <c r="BO71" s="251">
        <f t="shared" ref="BO71" si="176">SUM(BO66:BO70)</f>
        <v>182581</v>
      </c>
      <c r="BP71" s="251">
        <f t="shared" ref="BP71:BQ71" si="177">SUM(BP66:BP70)</f>
        <v>-494018</v>
      </c>
      <c r="BQ71" s="251">
        <f t="shared" si="177"/>
        <v>-1077718</v>
      </c>
      <c r="BR71" s="251">
        <f t="shared" ref="BR71:BS71" si="178">SUM(BR66:BR70)</f>
        <v>-1053326</v>
      </c>
      <c r="BS71" s="251">
        <f t="shared" si="178"/>
        <v>1326137</v>
      </c>
      <c r="BT71" s="251">
        <f t="shared" ref="BT71" si="179">SUM(BT66:BT70)</f>
        <v>1319757</v>
      </c>
      <c r="BU71" s="251">
        <f t="shared" ref="BU71" si="180">SUM(BU66:BU70)</f>
        <v>2672460</v>
      </c>
      <c r="BV71" s="251">
        <f t="shared" ref="BV71" si="181">SUM(BV66:BV70)</f>
        <v>1803172</v>
      </c>
      <c r="BW71" s="251">
        <f t="shared" ref="BW71" si="182">SUM(BW66:BW70)</f>
        <v>1381128</v>
      </c>
      <c r="BX71" s="251">
        <f t="shared" ref="BX71" si="183">SUM(BX66:BX70)</f>
        <v>754259</v>
      </c>
      <c r="BY71" s="251">
        <f t="shared" ref="BY71" si="184">SUM(BY66:BY70)</f>
        <v>1070471</v>
      </c>
      <c r="BZ71" s="251">
        <f t="shared" ref="BZ71" si="185">SUM(BZ66:BZ70)</f>
        <v>1504805</v>
      </c>
      <c r="CA71" s="251">
        <f t="shared" ref="CA71" si="186">SUM(CA66:CA70)</f>
        <v>2101089</v>
      </c>
      <c r="CB71" s="251">
        <f t="shared" ref="CB71:CD71" si="187">SUM(CB66:CB70)</f>
        <v>1235112</v>
      </c>
      <c r="CC71" s="251">
        <f t="shared" ref="CC71:CD71" si="188">SUM(CC66:CC70)</f>
        <v>2129043</v>
      </c>
      <c r="CD71" s="251">
        <f t="shared" si="188"/>
        <v>4210316</v>
      </c>
      <c r="CE71" s="352"/>
      <c r="CF71" s="36">
        <f>SUM(CF66:CF70)</f>
        <v>23750269</v>
      </c>
    </row>
    <row r="72" spans="1:84" s="59" customFormat="1" x14ac:dyDescent="0.3">
      <c r="A72" s="147">
        <f>+A65+1</f>
        <v>10</v>
      </c>
      <c r="B72" s="74" t="s">
        <v>34</v>
      </c>
      <c r="C72" s="75"/>
      <c r="D72" s="76"/>
      <c r="E72" s="76"/>
      <c r="F72" s="76"/>
      <c r="G72" s="76"/>
      <c r="H72" s="76"/>
      <c r="I72" s="76"/>
      <c r="J72" s="76"/>
      <c r="K72" s="76"/>
      <c r="L72" s="77"/>
      <c r="M72" s="76"/>
      <c r="N72" s="76"/>
      <c r="O72" s="76"/>
      <c r="P72" s="76"/>
      <c r="Q72" s="76"/>
      <c r="R72" s="76"/>
      <c r="S72" s="76"/>
      <c r="T72" s="76"/>
      <c r="U72" s="200"/>
      <c r="V72" s="200"/>
      <c r="W72" s="200"/>
      <c r="X72" s="77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77"/>
      <c r="AK72" s="293"/>
      <c r="AL72" s="293"/>
      <c r="AM72" s="293"/>
      <c r="AN72" s="293"/>
      <c r="AO72" s="293"/>
      <c r="AP72" s="293"/>
      <c r="AQ72" s="78"/>
      <c r="AR72" s="293"/>
      <c r="AS72" s="293"/>
      <c r="AT72" s="293"/>
      <c r="AU72" s="293"/>
      <c r="AV72" s="310"/>
      <c r="AW72" s="78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243"/>
      <c r="BM72" s="243"/>
      <c r="BN72" s="243"/>
      <c r="BO72" s="243"/>
      <c r="BP72" s="243"/>
      <c r="BQ72" s="243"/>
      <c r="BR72" s="243"/>
      <c r="BS72" s="243"/>
      <c r="BT72" s="243"/>
      <c r="BU72" s="243"/>
      <c r="BV72" s="243"/>
      <c r="BW72" s="243"/>
      <c r="BX72" s="243"/>
      <c r="BY72" s="243"/>
      <c r="BZ72" s="243"/>
      <c r="CA72" s="243"/>
      <c r="CB72" s="243"/>
      <c r="CC72" s="243"/>
      <c r="CD72" s="243"/>
      <c r="CE72" s="349"/>
      <c r="CF72" s="78"/>
    </row>
    <row r="73" spans="1:84" s="59" customFormat="1" x14ac:dyDescent="0.3">
      <c r="A73" s="147"/>
      <c r="B73" s="60" t="s">
        <v>37</v>
      </c>
      <c r="C73" s="80">
        <v>22112155</v>
      </c>
      <c r="D73" s="81">
        <v>14657923</v>
      </c>
      <c r="E73" s="81">
        <v>9052086</v>
      </c>
      <c r="F73" s="81">
        <v>5063435</v>
      </c>
      <c r="G73" s="81">
        <v>3525288</v>
      </c>
      <c r="H73" s="81">
        <v>3046548</v>
      </c>
      <c r="I73" s="81">
        <v>3223241</v>
      </c>
      <c r="J73" s="81">
        <v>4922550</v>
      </c>
      <c r="K73" s="81">
        <v>8910355</v>
      </c>
      <c r="L73" s="82">
        <v>20409593</v>
      </c>
      <c r="M73" s="81">
        <v>24414341</v>
      </c>
      <c r="N73" s="81">
        <v>21667070</v>
      </c>
      <c r="O73" s="81">
        <v>19287257</v>
      </c>
      <c r="P73" s="81">
        <v>16696011</v>
      </c>
      <c r="Q73" s="81">
        <v>12025517</v>
      </c>
      <c r="R73" s="81">
        <v>5754386</v>
      </c>
      <c r="S73" s="81">
        <v>3956706</v>
      </c>
      <c r="T73" s="81">
        <v>3093160</v>
      </c>
      <c r="U73" s="201">
        <v>3708871</v>
      </c>
      <c r="V73" s="201">
        <v>4772063</v>
      </c>
      <c r="W73" s="201">
        <v>8580190</v>
      </c>
      <c r="X73" s="82">
        <v>16660754</v>
      </c>
      <c r="Y73" s="201">
        <v>24303938</v>
      </c>
      <c r="Z73" s="201">
        <v>25888443</v>
      </c>
      <c r="AA73" s="201">
        <v>23581709</v>
      </c>
      <c r="AB73" s="201">
        <v>14822187</v>
      </c>
      <c r="AC73" s="201">
        <v>8463156</v>
      </c>
      <c r="AD73" s="201">
        <v>5126105</v>
      </c>
      <c r="AE73" s="201">
        <v>3676091</v>
      </c>
      <c r="AF73" s="201">
        <v>3339539</v>
      </c>
      <c r="AG73" s="201">
        <v>3363571</v>
      </c>
      <c r="AH73" s="201">
        <v>3598605</v>
      </c>
      <c r="AI73" s="201">
        <v>8210867</v>
      </c>
      <c r="AJ73" s="82">
        <v>17945878</v>
      </c>
      <c r="AK73" s="294">
        <v>22697935</v>
      </c>
      <c r="AL73" s="294">
        <v>26257839</v>
      </c>
      <c r="AM73" s="294">
        <v>22358967</v>
      </c>
      <c r="AN73" s="294">
        <v>14466906</v>
      </c>
      <c r="AO73" s="294">
        <v>8975425</v>
      </c>
      <c r="AP73" s="294">
        <v>4728961</v>
      </c>
      <c r="AQ73" s="83">
        <v>3502494</v>
      </c>
      <c r="AR73" s="294">
        <v>3056170</v>
      </c>
      <c r="AS73" s="294">
        <v>3464865</v>
      </c>
      <c r="AT73" s="294">
        <v>4133994</v>
      </c>
      <c r="AU73" s="294">
        <v>1303885</v>
      </c>
      <c r="AV73" s="311">
        <v>6406601</v>
      </c>
      <c r="AW73" s="83">
        <f t="shared" ref="AW73:BF77" si="189">O73-C73</f>
        <v>-2824898</v>
      </c>
      <c r="AX73" s="84">
        <f t="shared" si="189"/>
        <v>2038088</v>
      </c>
      <c r="AY73" s="84">
        <f t="shared" si="189"/>
        <v>2973431</v>
      </c>
      <c r="AZ73" s="84">
        <f t="shared" si="189"/>
        <v>690951</v>
      </c>
      <c r="BA73" s="84">
        <f t="shared" si="189"/>
        <v>431418</v>
      </c>
      <c r="BB73" s="84">
        <f t="shared" si="189"/>
        <v>46612</v>
      </c>
      <c r="BC73" s="84">
        <f t="shared" si="189"/>
        <v>485630</v>
      </c>
      <c r="BD73" s="84">
        <f t="shared" si="189"/>
        <v>-150487</v>
      </c>
      <c r="BE73" s="84">
        <f t="shared" si="189"/>
        <v>-330165</v>
      </c>
      <c r="BF73" s="84">
        <f t="shared" si="189"/>
        <v>-3748839</v>
      </c>
      <c r="BG73" s="84">
        <f t="shared" ref="BG73:BP77" si="190">Y73-M73</f>
        <v>-110403</v>
      </c>
      <c r="BH73" s="84">
        <f t="shared" si="190"/>
        <v>4221373</v>
      </c>
      <c r="BI73" s="84">
        <f t="shared" si="190"/>
        <v>4294452</v>
      </c>
      <c r="BJ73" s="84">
        <f t="shared" si="190"/>
        <v>-1873824</v>
      </c>
      <c r="BK73" s="84">
        <f t="shared" si="190"/>
        <v>-3562361</v>
      </c>
      <c r="BL73" s="244">
        <f t="shared" si="190"/>
        <v>-628281</v>
      </c>
      <c r="BM73" s="244">
        <f t="shared" si="190"/>
        <v>-280615</v>
      </c>
      <c r="BN73" s="244">
        <f t="shared" si="190"/>
        <v>246379</v>
      </c>
      <c r="BO73" s="244">
        <f t="shared" si="190"/>
        <v>-345300</v>
      </c>
      <c r="BP73" s="244">
        <f t="shared" si="190"/>
        <v>-1173458</v>
      </c>
      <c r="BQ73" s="244">
        <f t="shared" ref="BQ73:CD77" si="191">AI73-W73</f>
        <v>-369323</v>
      </c>
      <c r="BR73" s="244">
        <f t="shared" si="191"/>
        <v>1285124</v>
      </c>
      <c r="BS73" s="244">
        <f t="shared" si="191"/>
        <v>-1606003</v>
      </c>
      <c r="BT73" s="244">
        <f t="shared" si="191"/>
        <v>369396</v>
      </c>
      <c r="BU73" s="244">
        <f t="shared" si="191"/>
        <v>-1222742</v>
      </c>
      <c r="BV73" s="244">
        <f t="shared" si="191"/>
        <v>-355281</v>
      </c>
      <c r="BW73" s="244">
        <f t="shared" si="191"/>
        <v>512269</v>
      </c>
      <c r="BX73" s="244">
        <f t="shared" si="191"/>
        <v>-397144</v>
      </c>
      <c r="BY73" s="244">
        <f t="shared" si="191"/>
        <v>-173597</v>
      </c>
      <c r="BZ73" s="244">
        <f t="shared" si="191"/>
        <v>-283369</v>
      </c>
      <c r="CA73" s="244">
        <f t="shared" si="191"/>
        <v>101294</v>
      </c>
      <c r="CB73" s="244">
        <f t="shared" si="191"/>
        <v>535389</v>
      </c>
      <c r="CC73" s="244">
        <f t="shared" si="191"/>
        <v>-6906982</v>
      </c>
      <c r="CD73" s="244">
        <f t="shared" si="191"/>
        <v>-11539277</v>
      </c>
      <c r="CE73" s="349"/>
      <c r="CF73" s="83">
        <f>IF(ISERROR(GETPIVOTDATA("VALUE",'CRS WK pvt'!$I$2,"DT_FILE",CF$8,"CD_CO",CF$6,"TRIM_CAT",TRIM(B73),"TRIM_LINE",A72))=TRUE,0,GETPIVOTDATA("VALUE",'CRS WK pvt'!$I$2,"DT_FILE",CF$8,"CD_CO",CF$6,"TRIM_CAT",TRIM(B73),"TRIM_LINE",A72))</f>
        <v>6406601</v>
      </c>
    </row>
    <row r="74" spans="1:84" s="59" customFormat="1" x14ac:dyDescent="0.3">
      <c r="A74" s="147"/>
      <c r="B74" s="60" t="s">
        <v>38</v>
      </c>
      <c r="C74" s="80">
        <v>1506282</v>
      </c>
      <c r="D74" s="81">
        <v>1196996</v>
      </c>
      <c r="E74" s="81">
        <v>603602</v>
      </c>
      <c r="F74" s="81">
        <v>373151</v>
      </c>
      <c r="G74" s="81">
        <v>219842</v>
      </c>
      <c r="H74" s="81">
        <v>176776</v>
      </c>
      <c r="I74" s="81">
        <v>189984</v>
      </c>
      <c r="J74" s="81">
        <v>296935</v>
      </c>
      <c r="K74" s="81">
        <v>565396</v>
      </c>
      <c r="L74" s="82">
        <v>1501179</v>
      </c>
      <c r="M74" s="81">
        <v>1593477</v>
      </c>
      <c r="N74" s="81">
        <v>1457461</v>
      </c>
      <c r="O74" s="81">
        <v>1259335</v>
      </c>
      <c r="P74" s="81">
        <v>1214922</v>
      </c>
      <c r="Q74" s="81">
        <v>723771</v>
      </c>
      <c r="R74" s="81">
        <v>386870</v>
      </c>
      <c r="S74" s="81">
        <v>265206</v>
      </c>
      <c r="T74" s="81">
        <v>185111</v>
      </c>
      <c r="U74" s="201">
        <v>214146</v>
      </c>
      <c r="V74" s="201">
        <v>296295</v>
      </c>
      <c r="W74" s="201">
        <v>628827</v>
      </c>
      <c r="X74" s="82">
        <v>1336530</v>
      </c>
      <c r="Y74" s="201">
        <v>1819916</v>
      </c>
      <c r="Z74" s="201">
        <v>1931879</v>
      </c>
      <c r="AA74" s="201">
        <v>1800497</v>
      </c>
      <c r="AB74" s="201">
        <v>1324628</v>
      </c>
      <c r="AC74" s="201">
        <v>651980</v>
      </c>
      <c r="AD74" s="201">
        <v>489627</v>
      </c>
      <c r="AE74" s="201">
        <v>313118</v>
      </c>
      <c r="AF74" s="201">
        <v>229582</v>
      </c>
      <c r="AG74" s="201">
        <v>238684</v>
      </c>
      <c r="AH74" s="201">
        <v>267577</v>
      </c>
      <c r="AI74" s="201">
        <v>716482</v>
      </c>
      <c r="AJ74" s="82">
        <v>1402667</v>
      </c>
      <c r="AK74" s="294">
        <v>1807381</v>
      </c>
      <c r="AL74" s="294">
        <v>2104496</v>
      </c>
      <c r="AM74" s="294">
        <v>1865010</v>
      </c>
      <c r="AN74" s="294">
        <v>1359660</v>
      </c>
      <c r="AO74" s="294">
        <v>860941</v>
      </c>
      <c r="AP74" s="294">
        <v>467755</v>
      </c>
      <c r="AQ74" s="83">
        <v>284977</v>
      </c>
      <c r="AR74" s="294">
        <v>223380</v>
      </c>
      <c r="AS74" s="294">
        <v>260584</v>
      </c>
      <c r="AT74" s="294">
        <v>345312</v>
      </c>
      <c r="AU74" s="294">
        <v>77750</v>
      </c>
      <c r="AV74" s="311">
        <v>617329</v>
      </c>
      <c r="AW74" s="83">
        <f t="shared" si="189"/>
        <v>-246947</v>
      </c>
      <c r="AX74" s="84">
        <f t="shared" si="189"/>
        <v>17926</v>
      </c>
      <c r="AY74" s="84">
        <f t="shared" si="189"/>
        <v>120169</v>
      </c>
      <c r="AZ74" s="84">
        <f t="shared" si="189"/>
        <v>13719</v>
      </c>
      <c r="BA74" s="84">
        <f t="shared" si="189"/>
        <v>45364</v>
      </c>
      <c r="BB74" s="84">
        <f t="shared" si="189"/>
        <v>8335</v>
      </c>
      <c r="BC74" s="84">
        <f t="shared" si="189"/>
        <v>24162</v>
      </c>
      <c r="BD74" s="84">
        <f t="shared" si="189"/>
        <v>-640</v>
      </c>
      <c r="BE74" s="84">
        <f t="shared" si="189"/>
        <v>63431</v>
      </c>
      <c r="BF74" s="84">
        <f t="shared" si="189"/>
        <v>-164649</v>
      </c>
      <c r="BG74" s="84">
        <f t="shared" si="190"/>
        <v>226439</v>
      </c>
      <c r="BH74" s="84">
        <f t="shared" si="190"/>
        <v>474418</v>
      </c>
      <c r="BI74" s="84">
        <f t="shared" si="190"/>
        <v>541162</v>
      </c>
      <c r="BJ74" s="84">
        <f t="shared" si="190"/>
        <v>109706</v>
      </c>
      <c r="BK74" s="84">
        <f t="shared" si="190"/>
        <v>-71791</v>
      </c>
      <c r="BL74" s="244">
        <f t="shared" si="190"/>
        <v>102757</v>
      </c>
      <c r="BM74" s="244">
        <f t="shared" si="190"/>
        <v>47912</v>
      </c>
      <c r="BN74" s="244">
        <f t="shared" si="190"/>
        <v>44471</v>
      </c>
      <c r="BO74" s="244">
        <f t="shared" si="190"/>
        <v>24538</v>
      </c>
      <c r="BP74" s="244">
        <f t="shared" si="190"/>
        <v>-28718</v>
      </c>
      <c r="BQ74" s="244">
        <f t="shared" si="191"/>
        <v>87655</v>
      </c>
      <c r="BR74" s="244">
        <f t="shared" si="191"/>
        <v>66137</v>
      </c>
      <c r="BS74" s="244">
        <f t="shared" si="191"/>
        <v>-12535</v>
      </c>
      <c r="BT74" s="244">
        <f t="shared" si="191"/>
        <v>172617</v>
      </c>
      <c r="BU74" s="244">
        <f t="shared" si="191"/>
        <v>64513</v>
      </c>
      <c r="BV74" s="244">
        <f t="shared" si="191"/>
        <v>35032</v>
      </c>
      <c r="BW74" s="244">
        <f t="shared" si="191"/>
        <v>208961</v>
      </c>
      <c r="BX74" s="244">
        <f t="shared" si="191"/>
        <v>-21872</v>
      </c>
      <c r="BY74" s="244">
        <f t="shared" si="191"/>
        <v>-28141</v>
      </c>
      <c r="BZ74" s="244">
        <f t="shared" si="191"/>
        <v>-6202</v>
      </c>
      <c r="CA74" s="244">
        <f t="shared" si="191"/>
        <v>21900</v>
      </c>
      <c r="CB74" s="244">
        <f t="shared" si="191"/>
        <v>77735</v>
      </c>
      <c r="CC74" s="244">
        <f t="shared" si="191"/>
        <v>-638732</v>
      </c>
      <c r="CD74" s="244">
        <f t="shared" si="191"/>
        <v>-785338</v>
      </c>
      <c r="CE74" s="349"/>
      <c r="CF74" s="83">
        <f>IF(ISERROR(GETPIVOTDATA("VALUE",'CRS WK pvt'!$I$2,"DT_FILE",CF$8,"CD_CO",CF$6,"TRIM_CAT",TRIM(B74),"TRIM_LINE",A72))=TRUE,0,GETPIVOTDATA("VALUE",'CRS WK pvt'!$I$2,"DT_FILE",CF$8,"CD_CO",CF$6,"TRIM_CAT",TRIM(B74),"TRIM_LINE",A72))</f>
        <v>617329</v>
      </c>
    </row>
    <row r="75" spans="1:84" s="59" customFormat="1" x14ac:dyDescent="0.3">
      <c r="A75" s="147"/>
      <c r="B75" s="60" t="s">
        <v>39</v>
      </c>
      <c r="C75" s="80">
        <v>6757319</v>
      </c>
      <c r="D75" s="81">
        <v>4219968</v>
      </c>
      <c r="E75" s="81">
        <v>2822502</v>
      </c>
      <c r="F75" s="81">
        <v>1657327</v>
      </c>
      <c r="G75" s="81">
        <v>1316723</v>
      </c>
      <c r="H75" s="81">
        <v>1277065</v>
      </c>
      <c r="I75" s="81">
        <v>1181558</v>
      </c>
      <c r="J75" s="81">
        <v>1870709</v>
      </c>
      <c r="K75" s="81">
        <v>2585365</v>
      </c>
      <c r="L75" s="82">
        <v>9405758</v>
      </c>
      <c r="M75" s="81">
        <v>7011240</v>
      </c>
      <c r="N75" s="81">
        <v>6347688</v>
      </c>
      <c r="O75" s="81">
        <v>5252285</v>
      </c>
      <c r="P75" s="81">
        <v>4342733</v>
      </c>
      <c r="Q75" s="81">
        <v>3121649</v>
      </c>
      <c r="R75" s="81">
        <v>1403670</v>
      </c>
      <c r="S75" s="81">
        <v>1159580</v>
      </c>
      <c r="T75" s="81">
        <v>1016270</v>
      </c>
      <c r="U75" s="201">
        <v>1211909</v>
      </c>
      <c r="V75" s="201">
        <v>1499688</v>
      </c>
      <c r="W75" s="201">
        <v>2509867</v>
      </c>
      <c r="X75" s="82">
        <v>4821212</v>
      </c>
      <c r="Y75" s="201">
        <v>7282842</v>
      </c>
      <c r="Z75" s="201">
        <v>7433936</v>
      </c>
      <c r="AA75" s="201">
        <v>7743404</v>
      </c>
      <c r="AB75" s="201">
        <v>4245689</v>
      </c>
      <c r="AC75" s="201">
        <v>2670084</v>
      </c>
      <c r="AD75" s="201">
        <v>1568256</v>
      </c>
      <c r="AE75" s="201">
        <v>1273733</v>
      </c>
      <c r="AF75" s="201">
        <v>1296729</v>
      </c>
      <c r="AG75" s="201">
        <v>1221142</v>
      </c>
      <c r="AH75" s="201">
        <v>1263760</v>
      </c>
      <c r="AI75" s="201">
        <v>2450189</v>
      </c>
      <c r="AJ75" s="82">
        <v>5080117</v>
      </c>
      <c r="AK75" s="294">
        <v>6752531</v>
      </c>
      <c r="AL75" s="294">
        <v>8110601</v>
      </c>
      <c r="AM75" s="294">
        <v>6824290</v>
      </c>
      <c r="AN75" s="294">
        <v>4523275</v>
      </c>
      <c r="AO75" s="294">
        <v>2546202</v>
      </c>
      <c r="AP75" s="294">
        <v>1578989</v>
      </c>
      <c r="AQ75" s="83">
        <v>1318725</v>
      </c>
      <c r="AR75" s="294">
        <v>1224322</v>
      </c>
      <c r="AS75" s="294">
        <v>1255252</v>
      </c>
      <c r="AT75" s="294">
        <v>1439031</v>
      </c>
      <c r="AU75" s="294">
        <v>236196</v>
      </c>
      <c r="AV75" s="311">
        <v>1793919</v>
      </c>
      <c r="AW75" s="83">
        <f t="shared" si="189"/>
        <v>-1505034</v>
      </c>
      <c r="AX75" s="84">
        <f t="shared" si="189"/>
        <v>122765</v>
      </c>
      <c r="AY75" s="84">
        <f t="shared" si="189"/>
        <v>299147</v>
      </c>
      <c r="AZ75" s="84">
        <f t="shared" si="189"/>
        <v>-253657</v>
      </c>
      <c r="BA75" s="84">
        <f t="shared" si="189"/>
        <v>-157143</v>
      </c>
      <c r="BB75" s="84">
        <f t="shared" si="189"/>
        <v>-260795</v>
      </c>
      <c r="BC75" s="84">
        <f t="shared" si="189"/>
        <v>30351</v>
      </c>
      <c r="BD75" s="84">
        <f t="shared" si="189"/>
        <v>-371021</v>
      </c>
      <c r="BE75" s="84">
        <f t="shared" si="189"/>
        <v>-75498</v>
      </c>
      <c r="BF75" s="84">
        <f t="shared" si="189"/>
        <v>-4584546</v>
      </c>
      <c r="BG75" s="84">
        <f t="shared" si="190"/>
        <v>271602</v>
      </c>
      <c r="BH75" s="84">
        <f t="shared" si="190"/>
        <v>1086248</v>
      </c>
      <c r="BI75" s="84">
        <f t="shared" si="190"/>
        <v>2491119</v>
      </c>
      <c r="BJ75" s="84">
        <f t="shared" si="190"/>
        <v>-97044</v>
      </c>
      <c r="BK75" s="84">
        <f t="shared" si="190"/>
        <v>-451565</v>
      </c>
      <c r="BL75" s="244">
        <f t="shared" si="190"/>
        <v>164586</v>
      </c>
      <c r="BM75" s="244">
        <f t="shared" si="190"/>
        <v>114153</v>
      </c>
      <c r="BN75" s="244">
        <f t="shared" si="190"/>
        <v>280459</v>
      </c>
      <c r="BO75" s="244">
        <f t="shared" si="190"/>
        <v>9233</v>
      </c>
      <c r="BP75" s="244">
        <f t="shared" si="190"/>
        <v>-235928</v>
      </c>
      <c r="BQ75" s="244">
        <f t="shared" si="191"/>
        <v>-59678</v>
      </c>
      <c r="BR75" s="244">
        <f t="shared" si="191"/>
        <v>258905</v>
      </c>
      <c r="BS75" s="244">
        <f t="shared" si="191"/>
        <v>-530311</v>
      </c>
      <c r="BT75" s="244">
        <f t="shared" si="191"/>
        <v>676665</v>
      </c>
      <c r="BU75" s="244">
        <f t="shared" si="191"/>
        <v>-919114</v>
      </c>
      <c r="BV75" s="244">
        <f t="shared" si="191"/>
        <v>277586</v>
      </c>
      <c r="BW75" s="244">
        <f t="shared" si="191"/>
        <v>-123882</v>
      </c>
      <c r="BX75" s="244">
        <f t="shared" si="191"/>
        <v>10733</v>
      </c>
      <c r="BY75" s="244">
        <f t="shared" si="191"/>
        <v>44992</v>
      </c>
      <c r="BZ75" s="244">
        <f t="shared" si="191"/>
        <v>-72407</v>
      </c>
      <c r="CA75" s="244">
        <f t="shared" si="191"/>
        <v>34110</v>
      </c>
      <c r="CB75" s="244">
        <f t="shared" si="191"/>
        <v>175271</v>
      </c>
      <c r="CC75" s="244">
        <f t="shared" si="191"/>
        <v>-2213993</v>
      </c>
      <c r="CD75" s="244">
        <f t="shared" si="191"/>
        <v>-3286198</v>
      </c>
      <c r="CE75" s="349"/>
      <c r="CF75" s="83">
        <f>IF(ISERROR(GETPIVOTDATA("VALUE",'CRS WK pvt'!$I$2,"DT_FILE",CF$8,"CD_CO",CF$6,"TRIM_CAT",TRIM(B75),"TRIM_LINE",A72))=TRUE,0,GETPIVOTDATA("VALUE",'CRS WK pvt'!$I$2,"DT_FILE",CF$8,"CD_CO",CF$6,"TRIM_CAT",TRIM(B75),"TRIM_LINE",A72))</f>
        <v>1793919</v>
      </c>
    </row>
    <row r="76" spans="1:84" s="59" customFormat="1" x14ac:dyDescent="0.3">
      <c r="A76" s="147"/>
      <c r="B76" s="60" t="s">
        <v>40</v>
      </c>
      <c r="C76" s="80">
        <v>12394212</v>
      </c>
      <c r="D76" s="81">
        <v>2978694</v>
      </c>
      <c r="E76" s="81">
        <v>2016243</v>
      </c>
      <c r="F76" s="81">
        <v>2579717</v>
      </c>
      <c r="G76" s="81">
        <v>910956</v>
      </c>
      <c r="H76" s="81">
        <v>762246</v>
      </c>
      <c r="I76" s="81">
        <v>780546</v>
      </c>
      <c r="J76" s="81">
        <v>1188681</v>
      </c>
      <c r="K76" s="81">
        <v>1952898</v>
      </c>
      <c r="L76" s="82">
        <v>3742572</v>
      </c>
      <c r="M76" s="81">
        <v>4696866</v>
      </c>
      <c r="N76" s="81">
        <v>3914615</v>
      </c>
      <c r="O76" s="81">
        <v>3518703</v>
      </c>
      <c r="P76" s="81">
        <v>2868480</v>
      </c>
      <c r="Q76" s="81">
        <v>2186930</v>
      </c>
      <c r="R76" s="81">
        <v>1009392</v>
      </c>
      <c r="S76" s="81">
        <v>664786</v>
      </c>
      <c r="T76" s="81">
        <v>515601</v>
      </c>
      <c r="U76" s="201">
        <v>680201</v>
      </c>
      <c r="V76" s="201">
        <v>1358662</v>
      </c>
      <c r="W76" s="201">
        <v>1734667</v>
      </c>
      <c r="X76" s="82">
        <v>3008199</v>
      </c>
      <c r="Y76" s="201">
        <v>4053060</v>
      </c>
      <c r="Z76" s="201">
        <v>4163411</v>
      </c>
      <c r="AA76" s="201">
        <v>4244619</v>
      </c>
      <c r="AB76" s="201">
        <v>2704336</v>
      </c>
      <c r="AC76" s="201">
        <v>1786556</v>
      </c>
      <c r="AD76" s="201">
        <v>939555</v>
      </c>
      <c r="AE76" s="201">
        <v>732486</v>
      </c>
      <c r="AF76" s="201">
        <v>708307</v>
      </c>
      <c r="AG76" s="201">
        <v>730020</v>
      </c>
      <c r="AH76" s="201">
        <v>792758</v>
      </c>
      <c r="AI76" s="201">
        <v>1583986</v>
      </c>
      <c r="AJ76" s="82">
        <v>3050864</v>
      </c>
      <c r="AK76" s="294">
        <v>3900358</v>
      </c>
      <c r="AL76" s="294">
        <v>4269849</v>
      </c>
      <c r="AM76" s="294">
        <v>3793821</v>
      </c>
      <c r="AN76" s="294">
        <v>2780219</v>
      </c>
      <c r="AO76" s="294">
        <v>1702599</v>
      </c>
      <c r="AP76" s="294">
        <v>927737</v>
      </c>
      <c r="AQ76" s="83">
        <v>782562</v>
      </c>
      <c r="AR76" s="294">
        <v>661154</v>
      </c>
      <c r="AS76" s="294">
        <v>754723</v>
      </c>
      <c r="AT76" s="294">
        <v>1024700</v>
      </c>
      <c r="AU76" s="294">
        <v>227879</v>
      </c>
      <c r="AV76" s="311">
        <v>1061253</v>
      </c>
      <c r="AW76" s="83">
        <f t="shared" si="189"/>
        <v>-8875509</v>
      </c>
      <c r="AX76" s="84">
        <f t="shared" si="189"/>
        <v>-110214</v>
      </c>
      <c r="AY76" s="84">
        <f t="shared" si="189"/>
        <v>170687</v>
      </c>
      <c r="AZ76" s="84">
        <f t="shared" si="189"/>
        <v>-1570325</v>
      </c>
      <c r="BA76" s="84">
        <f t="shared" si="189"/>
        <v>-246170</v>
      </c>
      <c r="BB76" s="84">
        <f t="shared" si="189"/>
        <v>-246645</v>
      </c>
      <c r="BC76" s="84">
        <f t="shared" si="189"/>
        <v>-100345</v>
      </c>
      <c r="BD76" s="84">
        <f t="shared" si="189"/>
        <v>169981</v>
      </c>
      <c r="BE76" s="84">
        <f t="shared" si="189"/>
        <v>-218231</v>
      </c>
      <c r="BF76" s="84">
        <f t="shared" si="189"/>
        <v>-734373</v>
      </c>
      <c r="BG76" s="84">
        <f t="shared" si="190"/>
        <v>-643806</v>
      </c>
      <c r="BH76" s="84">
        <f t="shared" si="190"/>
        <v>248796</v>
      </c>
      <c r="BI76" s="84">
        <f t="shared" si="190"/>
        <v>725916</v>
      </c>
      <c r="BJ76" s="84">
        <f t="shared" si="190"/>
        <v>-164144</v>
      </c>
      <c r="BK76" s="84">
        <f t="shared" si="190"/>
        <v>-400374</v>
      </c>
      <c r="BL76" s="244">
        <f t="shared" si="190"/>
        <v>-69837</v>
      </c>
      <c r="BM76" s="244">
        <f t="shared" si="190"/>
        <v>67700</v>
      </c>
      <c r="BN76" s="244">
        <f t="shared" si="190"/>
        <v>192706</v>
      </c>
      <c r="BO76" s="244">
        <f t="shared" si="190"/>
        <v>49819</v>
      </c>
      <c r="BP76" s="244">
        <f t="shared" si="190"/>
        <v>-565904</v>
      </c>
      <c r="BQ76" s="244">
        <f t="shared" si="191"/>
        <v>-150681</v>
      </c>
      <c r="BR76" s="244">
        <f t="shared" si="191"/>
        <v>42665</v>
      </c>
      <c r="BS76" s="244">
        <f t="shared" si="191"/>
        <v>-152702</v>
      </c>
      <c r="BT76" s="244">
        <f t="shared" si="191"/>
        <v>106438</v>
      </c>
      <c r="BU76" s="244">
        <f t="shared" si="191"/>
        <v>-450798</v>
      </c>
      <c r="BV76" s="244">
        <f t="shared" si="191"/>
        <v>75883</v>
      </c>
      <c r="BW76" s="244">
        <f t="shared" si="191"/>
        <v>-83957</v>
      </c>
      <c r="BX76" s="244">
        <f t="shared" si="191"/>
        <v>-11818</v>
      </c>
      <c r="BY76" s="244">
        <f t="shared" si="191"/>
        <v>50076</v>
      </c>
      <c r="BZ76" s="244">
        <f t="shared" si="191"/>
        <v>-47153</v>
      </c>
      <c r="CA76" s="244">
        <f t="shared" si="191"/>
        <v>24703</v>
      </c>
      <c r="CB76" s="244">
        <f t="shared" si="191"/>
        <v>231942</v>
      </c>
      <c r="CC76" s="244">
        <f t="shared" si="191"/>
        <v>-1356107</v>
      </c>
      <c r="CD76" s="244">
        <f t="shared" si="191"/>
        <v>-1989611</v>
      </c>
      <c r="CE76" s="349"/>
      <c r="CF76" s="83">
        <f>IF(ISERROR(GETPIVOTDATA("VALUE",'CRS WK pvt'!$I$2,"DT_FILE",CF$8,"CD_CO",CF$6,"TRIM_CAT",TRIM(B76),"TRIM_LINE",A72))=TRUE,0,GETPIVOTDATA("VALUE",'CRS WK pvt'!$I$2,"DT_FILE",CF$8,"CD_CO",CF$6,"TRIM_CAT",TRIM(B76),"TRIM_LINE",A72))</f>
        <v>1061253</v>
      </c>
    </row>
    <row r="77" spans="1:84" s="59" customFormat="1" x14ac:dyDescent="0.3">
      <c r="A77" s="147"/>
      <c r="B77" s="60" t="s">
        <v>41</v>
      </c>
      <c r="C77" s="80">
        <v>5883306</v>
      </c>
      <c r="D77" s="81">
        <v>3490149</v>
      </c>
      <c r="E77" s="81">
        <v>2881384</v>
      </c>
      <c r="F77" s="81">
        <v>2848123</v>
      </c>
      <c r="G77" s="81">
        <v>2248611</v>
      </c>
      <c r="H77" s="81">
        <v>3243627</v>
      </c>
      <c r="I77" s="81">
        <v>2563234</v>
      </c>
      <c r="J77" s="81">
        <v>2851864</v>
      </c>
      <c r="K77" s="81">
        <v>2975602</v>
      </c>
      <c r="L77" s="82">
        <v>4496047</v>
      </c>
      <c r="M77" s="81">
        <v>4026959</v>
      </c>
      <c r="N77" s="81">
        <v>3842162</v>
      </c>
      <c r="O77" s="81">
        <v>3854248</v>
      </c>
      <c r="P77" s="81">
        <v>3082088</v>
      </c>
      <c r="Q77" s="81">
        <v>3046935</v>
      </c>
      <c r="R77" s="81">
        <v>2570561</v>
      </c>
      <c r="S77" s="81">
        <v>2329569</v>
      </c>
      <c r="T77" s="81">
        <v>2571052</v>
      </c>
      <c r="U77" s="201">
        <v>2904284</v>
      </c>
      <c r="V77" s="201">
        <v>2602248</v>
      </c>
      <c r="W77" s="201">
        <v>3131540</v>
      </c>
      <c r="X77" s="82">
        <v>3560082</v>
      </c>
      <c r="Y77" s="201">
        <v>4072030</v>
      </c>
      <c r="Z77" s="201">
        <v>4162947</v>
      </c>
      <c r="AA77" s="201">
        <v>4301511</v>
      </c>
      <c r="AB77" s="201">
        <v>3389723</v>
      </c>
      <c r="AC77" s="201">
        <v>3110569</v>
      </c>
      <c r="AD77" s="201">
        <v>2587633</v>
      </c>
      <c r="AE77" s="201">
        <v>2693526</v>
      </c>
      <c r="AF77" s="201">
        <v>2411742</v>
      </c>
      <c r="AG77" s="201">
        <v>3076240</v>
      </c>
      <c r="AH77" s="201">
        <v>2496687</v>
      </c>
      <c r="AI77" s="201">
        <v>3062717</v>
      </c>
      <c r="AJ77" s="82">
        <v>3707301</v>
      </c>
      <c r="AK77" s="294">
        <v>3979514</v>
      </c>
      <c r="AL77" s="294">
        <v>4177598</v>
      </c>
      <c r="AM77" s="294">
        <v>3619580</v>
      </c>
      <c r="AN77" s="294">
        <v>3666722</v>
      </c>
      <c r="AO77" s="294">
        <v>3101692</v>
      </c>
      <c r="AP77" s="294">
        <v>2866683</v>
      </c>
      <c r="AQ77" s="83">
        <v>2710297</v>
      </c>
      <c r="AR77" s="294">
        <v>3534815</v>
      </c>
      <c r="AS77" s="294">
        <v>3907419</v>
      </c>
      <c r="AT77" s="294">
        <v>2420330</v>
      </c>
      <c r="AU77" s="294">
        <v>2443294</v>
      </c>
      <c r="AV77" s="311">
        <v>2760008</v>
      </c>
      <c r="AW77" s="83">
        <f t="shared" si="189"/>
        <v>-2029058</v>
      </c>
      <c r="AX77" s="84">
        <f t="shared" si="189"/>
        <v>-408061</v>
      </c>
      <c r="AY77" s="84">
        <f t="shared" si="189"/>
        <v>165551</v>
      </c>
      <c r="AZ77" s="84">
        <f t="shared" si="189"/>
        <v>-277562</v>
      </c>
      <c r="BA77" s="84">
        <f t="shared" si="189"/>
        <v>80958</v>
      </c>
      <c r="BB77" s="84">
        <f t="shared" si="189"/>
        <v>-672575</v>
      </c>
      <c r="BC77" s="84">
        <f t="shared" si="189"/>
        <v>341050</v>
      </c>
      <c r="BD77" s="84">
        <f t="shared" si="189"/>
        <v>-249616</v>
      </c>
      <c r="BE77" s="84">
        <f t="shared" si="189"/>
        <v>155938</v>
      </c>
      <c r="BF77" s="84">
        <f t="shared" si="189"/>
        <v>-935965</v>
      </c>
      <c r="BG77" s="84">
        <f t="shared" si="190"/>
        <v>45071</v>
      </c>
      <c r="BH77" s="84">
        <f t="shared" si="190"/>
        <v>320785</v>
      </c>
      <c r="BI77" s="84">
        <f t="shared" si="190"/>
        <v>447263</v>
      </c>
      <c r="BJ77" s="84">
        <f t="shared" si="190"/>
        <v>307635</v>
      </c>
      <c r="BK77" s="84">
        <f t="shared" si="190"/>
        <v>63634</v>
      </c>
      <c r="BL77" s="244">
        <f t="shared" si="190"/>
        <v>17072</v>
      </c>
      <c r="BM77" s="244">
        <f t="shared" si="190"/>
        <v>363957</v>
      </c>
      <c r="BN77" s="244">
        <f t="shared" si="190"/>
        <v>-159310</v>
      </c>
      <c r="BO77" s="244">
        <f t="shared" si="190"/>
        <v>171956</v>
      </c>
      <c r="BP77" s="244">
        <f t="shared" si="190"/>
        <v>-105561</v>
      </c>
      <c r="BQ77" s="244">
        <f t="shared" si="191"/>
        <v>-68823</v>
      </c>
      <c r="BR77" s="244">
        <f t="shared" si="191"/>
        <v>147219</v>
      </c>
      <c r="BS77" s="244">
        <f t="shared" si="191"/>
        <v>-92516</v>
      </c>
      <c r="BT77" s="244">
        <f t="shared" si="191"/>
        <v>14651</v>
      </c>
      <c r="BU77" s="244">
        <f t="shared" si="191"/>
        <v>-681931</v>
      </c>
      <c r="BV77" s="244">
        <f t="shared" si="191"/>
        <v>276999</v>
      </c>
      <c r="BW77" s="244">
        <f t="shared" si="191"/>
        <v>-8877</v>
      </c>
      <c r="BX77" s="244">
        <f t="shared" si="191"/>
        <v>279050</v>
      </c>
      <c r="BY77" s="244">
        <f t="shared" si="191"/>
        <v>16771</v>
      </c>
      <c r="BZ77" s="244">
        <f t="shared" si="191"/>
        <v>1123073</v>
      </c>
      <c r="CA77" s="244">
        <f t="shared" si="191"/>
        <v>831179</v>
      </c>
      <c r="CB77" s="244">
        <f t="shared" si="191"/>
        <v>-76357</v>
      </c>
      <c r="CC77" s="244">
        <f t="shared" si="191"/>
        <v>-619423</v>
      </c>
      <c r="CD77" s="244">
        <f t="shared" si="191"/>
        <v>-947293</v>
      </c>
      <c r="CE77" s="349"/>
      <c r="CF77" s="83">
        <f>IF(ISERROR(GETPIVOTDATA("VALUE",'CRS WK pvt'!$I$2,"DT_FILE",CF$8,"CD_CO",CF$6,"TRIM_CAT",TRIM(B77),"TRIM_LINE",A72))=TRUE,0,GETPIVOTDATA("VALUE",'CRS WK pvt'!$I$2,"DT_FILE",CF$8,"CD_CO",CF$6,"TRIM_CAT",TRIM(B77),"TRIM_LINE",A72))</f>
        <v>2760008</v>
      </c>
    </row>
    <row r="78" spans="1:84" s="73" customFormat="1" x14ac:dyDescent="0.3">
      <c r="A78" s="148"/>
      <c r="B78" s="60" t="s">
        <v>42</v>
      </c>
      <c r="C78" s="137">
        <f>SUM(C73:C77)</f>
        <v>48653274</v>
      </c>
      <c r="D78" s="138">
        <f t="shared" ref="D78:AF78" si="192">SUM(D73:D77)</f>
        <v>26543730</v>
      </c>
      <c r="E78" s="138">
        <f t="shared" si="192"/>
        <v>17375817</v>
      </c>
      <c r="F78" s="138">
        <f t="shared" si="192"/>
        <v>12521753</v>
      </c>
      <c r="G78" s="138">
        <f t="shared" si="192"/>
        <v>8221420</v>
      </c>
      <c r="H78" s="138">
        <f t="shared" si="192"/>
        <v>8506262</v>
      </c>
      <c r="I78" s="138">
        <f t="shared" si="192"/>
        <v>7938563</v>
      </c>
      <c r="J78" s="138">
        <f t="shared" si="192"/>
        <v>11130739</v>
      </c>
      <c r="K78" s="138">
        <f t="shared" si="192"/>
        <v>16989616</v>
      </c>
      <c r="L78" s="139">
        <f t="shared" si="192"/>
        <v>39555149</v>
      </c>
      <c r="M78" s="138">
        <f t="shared" si="192"/>
        <v>41742883</v>
      </c>
      <c r="N78" s="138">
        <f t="shared" si="192"/>
        <v>37228996</v>
      </c>
      <c r="O78" s="138">
        <f t="shared" si="192"/>
        <v>33171828</v>
      </c>
      <c r="P78" s="138">
        <f t="shared" si="192"/>
        <v>28204234</v>
      </c>
      <c r="Q78" s="138">
        <f t="shared" si="192"/>
        <v>21104802</v>
      </c>
      <c r="R78" s="138">
        <f t="shared" si="192"/>
        <v>11124879</v>
      </c>
      <c r="S78" s="138">
        <f t="shared" si="192"/>
        <v>8375847</v>
      </c>
      <c r="T78" s="138">
        <f t="shared" si="192"/>
        <v>7381194</v>
      </c>
      <c r="U78" s="138">
        <f t="shared" si="192"/>
        <v>8719411</v>
      </c>
      <c r="V78" s="138">
        <f t="shared" si="192"/>
        <v>10528956</v>
      </c>
      <c r="W78" s="138">
        <f t="shared" si="192"/>
        <v>16585091</v>
      </c>
      <c r="X78" s="139">
        <f t="shared" si="192"/>
        <v>29386777</v>
      </c>
      <c r="Y78" s="138">
        <f t="shared" si="192"/>
        <v>41531786</v>
      </c>
      <c r="Z78" s="138">
        <f t="shared" si="192"/>
        <v>43580616</v>
      </c>
      <c r="AA78" s="138">
        <f t="shared" si="192"/>
        <v>41671740</v>
      </c>
      <c r="AB78" s="138">
        <f t="shared" si="192"/>
        <v>26486563</v>
      </c>
      <c r="AC78" s="138">
        <f t="shared" si="192"/>
        <v>16682345</v>
      </c>
      <c r="AD78" s="138">
        <f t="shared" si="192"/>
        <v>10711176</v>
      </c>
      <c r="AE78" s="138">
        <f t="shared" si="192"/>
        <v>8688954</v>
      </c>
      <c r="AF78" s="138">
        <f t="shared" si="192"/>
        <v>7985899</v>
      </c>
      <c r="AG78" s="202">
        <v>8629657</v>
      </c>
      <c r="AH78" s="202">
        <v>8419387</v>
      </c>
      <c r="AI78" s="202">
        <v>16024241</v>
      </c>
      <c r="AJ78" s="139">
        <v>31186827</v>
      </c>
      <c r="AK78" s="295">
        <v>39137719</v>
      </c>
      <c r="AL78" s="295">
        <v>44920383</v>
      </c>
      <c r="AM78" s="295">
        <v>38461668</v>
      </c>
      <c r="AN78" s="295">
        <v>26796782</v>
      </c>
      <c r="AO78" s="295">
        <v>17186859</v>
      </c>
      <c r="AP78" s="295">
        <v>10570125</v>
      </c>
      <c r="AQ78" s="85">
        <v>8599055</v>
      </c>
      <c r="AR78" s="295">
        <v>8699841</v>
      </c>
      <c r="AS78" s="295">
        <v>9642843</v>
      </c>
      <c r="AT78" s="295">
        <v>9363367</v>
      </c>
      <c r="AU78" s="295">
        <v>4289004</v>
      </c>
      <c r="AV78" s="312">
        <v>12639110</v>
      </c>
      <c r="AW78" s="85">
        <f t="shared" ref="AW78:AW85" si="193">SUM(AW73:AW77)</f>
        <v>-15481446</v>
      </c>
      <c r="AX78" s="140">
        <f t="shared" ref="AX78:AZ78" si="194">SUM(AX73:AX77)</f>
        <v>1660504</v>
      </c>
      <c r="AY78" s="140">
        <f t="shared" si="194"/>
        <v>3728985</v>
      </c>
      <c r="AZ78" s="140">
        <f t="shared" si="194"/>
        <v>-1396874</v>
      </c>
      <c r="BA78" s="140">
        <f t="shared" ref="BA78" si="195">SUM(BA73:BA77)</f>
        <v>154427</v>
      </c>
      <c r="BB78" s="140">
        <f t="shared" ref="BB78:BJ78" si="196">SUM(BB73:BB77)</f>
        <v>-1125068</v>
      </c>
      <c r="BC78" s="140">
        <f t="shared" si="196"/>
        <v>780848</v>
      </c>
      <c r="BD78" s="140">
        <f t="shared" si="196"/>
        <v>-601783</v>
      </c>
      <c r="BE78" s="140">
        <f t="shared" si="196"/>
        <v>-404525</v>
      </c>
      <c r="BF78" s="140">
        <f t="shared" si="196"/>
        <v>-10168372</v>
      </c>
      <c r="BG78" s="140">
        <f t="shared" si="196"/>
        <v>-211097</v>
      </c>
      <c r="BH78" s="140">
        <f t="shared" si="196"/>
        <v>6351620</v>
      </c>
      <c r="BI78" s="140">
        <f t="shared" si="196"/>
        <v>8499912</v>
      </c>
      <c r="BJ78" s="140">
        <f t="shared" si="196"/>
        <v>-1717671</v>
      </c>
      <c r="BK78" s="140">
        <f t="shared" ref="BK78:BL78" si="197">SUM(BK73:BK77)</f>
        <v>-4422457</v>
      </c>
      <c r="BL78" s="245">
        <f t="shared" si="197"/>
        <v>-413703</v>
      </c>
      <c r="BM78" s="245">
        <f t="shared" ref="BM78:BN78" si="198">SUM(BM73:BM77)</f>
        <v>313107</v>
      </c>
      <c r="BN78" s="245">
        <f t="shared" si="198"/>
        <v>604705</v>
      </c>
      <c r="BO78" s="245">
        <f t="shared" ref="BO78" si="199">SUM(BO73:BO77)</f>
        <v>-89754</v>
      </c>
      <c r="BP78" s="245">
        <f t="shared" ref="BP78:BQ78" si="200">SUM(BP73:BP77)</f>
        <v>-2109569</v>
      </c>
      <c r="BQ78" s="245">
        <f t="shared" si="200"/>
        <v>-560850</v>
      </c>
      <c r="BR78" s="245">
        <f t="shared" ref="BR78:BS78" si="201">SUM(BR73:BR77)</f>
        <v>1800050</v>
      </c>
      <c r="BS78" s="245">
        <f t="shared" si="201"/>
        <v>-2394067</v>
      </c>
      <c r="BT78" s="245">
        <f t="shared" ref="BT78" si="202">SUM(BT73:BT77)</f>
        <v>1339767</v>
      </c>
      <c r="BU78" s="245">
        <f t="shared" ref="BU78" si="203">SUM(BU73:BU77)</f>
        <v>-3210072</v>
      </c>
      <c r="BV78" s="245">
        <f t="shared" ref="BV78" si="204">SUM(BV73:BV77)</f>
        <v>310219</v>
      </c>
      <c r="BW78" s="245">
        <f t="shared" ref="BW78" si="205">SUM(BW73:BW77)</f>
        <v>504514</v>
      </c>
      <c r="BX78" s="245">
        <f t="shared" ref="BX78" si="206">SUM(BX73:BX77)</f>
        <v>-141051</v>
      </c>
      <c r="BY78" s="245">
        <f t="shared" ref="BY78" si="207">SUM(BY73:BY77)</f>
        <v>-89899</v>
      </c>
      <c r="BZ78" s="245">
        <f t="shared" ref="BZ78" si="208">SUM(BZ73:BZ77)</f>
        <v>713942</v>
      </c>
      <c r="CA78" s="245">
        <f t="shared" ref="CA78" si="209">SUM(CA73:CA77)</f>
        <v>1013186</v>
      </c>
      <c r="CB78" s="245">
        <f t="shared" ref="CB78:CD78" si="210">SUM(CB73:CB77)</f>
        <v>943980</v>
      </c>
      <c r="CC78" s="245">
        <f t="shared" ref="CC78:CD78" si="211">SUM(CC73:CC77)</f>
        <v>-11735237</v>
      </c>
      <c r="CD78" s="245">
        <f t="shared" si="211"/>
        <v>-18547717</v>
      </c>
      <c r="CE78" s="350"/>
      <c r="CF78" s="85">
        <f t="shared" ref="CF78" si="212">SUM(CF73:CF77)</f>
        <v>12639110</v>
      </c>
    </row>
    <row r="79" spans="1:84" s="38" customFormat="1" x14ac:dyDescent="0.3">
      <c r="A79" s="147">
        <f>+A72+1</f>
        <v>11</v>
      </c>
      <c r="B79" s="46" t="s">
        <v>35</v>
      </c>
      <c r="C79" s="47"/>
      <c r="D79" s="48"/>
      <c r="E79" s="48"/>
      <c r="F79" s="48"/>
      <c r="G79" s="48"/>
      <c r="H79" s="48"/>
      <c r="I79" s="48"/>
      <c r="J79" s="48"/>
      <c r="K79" s="48"/>
      <c r="L79" s="49"/>
      <c r="M79" s="48"/>
      <c r="N79" s="48"/>
      <c r="O79" s="48"/>
      <c r="P79" s="48"/>
      <c r="Q79" s="48"/>
      <c r="R79" s="48"/>
      <c r="S79" s="48"/>
      <c r="T79" s="48"/>
      <c r="U79" s="207"/>
      <c r="V79" s="207"/>
      <c r="W79" s="207"/>
      <c r="X79" s="49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49"/>
      <c r="AK79" s="300"/>
      <c r="AL79" s="300"/>
      <c r="AM79" s="300"/>
      <c r="AN79" s="300"/>
      <c r="AO79" s="300"/>
      <c r="AP79" s="300"/>
      <c r="AQ79" s="50"/>
      <c r="AR79" s="300"/>
      <c r="AS79" s="300"/>
      <c r="AT79" s="300"/>
      <c r="AU79" s="300"/>
      <c r="AV79" s="317"/>
      <c r="AW79" s="50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250"/>
      <c r="CC79" s="250"/>
      <c r="CD79" s="250"/>
      <c r="CE79" s="351"/>
      <c r="CF79" s="50"/>
    </row>
    <row r="80" spans="1:84" s="38" customFormat="1" x14ac:dyDescent="0.3">
      <c r="A80" s="147"/>
      <c r="B80" s="39" t="s">
        <v>37</v>
      </c>
      <c r="C80" s="97">
        <v>30702981.98</v>
      </c>
      <c r="D80" s="98">
        <v>20915102.18</v>
      </c>
      <c r="E80" s="98">
        <v>12818009.539999999</v>
      </c>
      <c r="F80" s="98">
        <v>7182974.4400000004</v>
      </c>
      <c r="G80" s="98">
        <v>5413449.71</v>
      </c>
      <c r="H80" s="98">
        <v>4804286.76</v>
      </c>
      <c r="I80" s="98">
        <v>4994305.29</v>
      </c>
      <c r="J80" s="98">
        <v>6758875.46</v>
      </c>
      <c r="K80" s="98">
        <v>11653674.58</v>
      </c>
      <c r="L80" s="99">
        <v>27095398.449999999</v>
      </c>
      <c r="M80" s="98">
        <v>32186590.370000001</v>
      </c>
      <c r="N80" s="98">
        <v>28527865.84</v>
      </c>
      <c r="O80" s="98">
        <v>25638380.550000001</v>
      </c>
      <c r="P80" s="98">
        <v>22595622.219999999</v>
      </c>
      <c r="Q80" s="98">
        <v>15314798.789999999</v>
      </c>
      <c r="R80" s="98">
        <v>7118118.1900000004</v>
      </c>
      <c r="S80" s="98">
        <v>5471669.6699999999</v>
      </c>
      <c r="T80" s="98">
        <v>4349038.0999999996</v>
      </c>
      <c r="U80" s="209">
        <v>5030251.59</v>
      </c>
      <c r="V80" s="209">
        <v>5796204</v>
      </c>
      <c r="W80" s="209">
        <v>10759591.65</v>
      </c>
      <c r="X80" s="99">
        <v>23831588.510000002</v>
      </c>
      <c r="Y80" s="209">
        <v>33959488</v>
      </c>
      <c r="Z80" s="234">
        <v>35852915</v>
      </c>
      <c r="AA80" s="234">
        <v>32902467.34</v>
      </c>
      <c r="AB80" s="234">
        <v>21420336.789999999</v>
      </c>
      <c r="AC80" s="234">
        <v>11886151.67</v>
      </c>
      <c r="AD80" s="234">
        <v>7064919.2699999996</v>
      </c>
      <c r="AE80" s="234">
        <v>5578109</v>
      </c>
      <c r="AF80" s="234">
        <v>5179111.7699999996</v>
      </c>
      <c r="AG80" s="234">
        <v>5438030</v>
      </c>
      <c r="AH80" s="234">
        <v>5677140</v>
      </c>
      <c r="AI80" s="234">
        <v>12983040</v>
      </c>
      <c r="AJ80" s="99">
        <v>31883789</v>
      </c>
      <c r="AK80" s="301">
        <v>39919924</v>
      </c>
      <c r="AL80" s="301">
        <v>44561791</v>
      </c>
      <c r="AM80" s="301">
        <v>40272509</v>
      </c>
      <c r="AN80" s="301">
        <v>28602246</v>
      </c>
      <c r="AO80" s="301">
        <v>17666876</v>
      </c>
      <c r="AP80" s="301">
        <v>10167084</v>
      </c>
      <c r="AQ80" s="35">
        <v>8587060</v>
      </c>
      <c r="AR80" s="301">
        <v>7288374</v>
      </c>
      <c r="AS80" s="301">
        <v>8084958</v>
      </c>
      <c r="AT80" s="301">
        <v>9234601</v>
      </c>
      <c r="AU80" s="301">
        <v>2988896</v>
      </c>
      <c r="AV80" s="319">
        <v>13907611</v>
      </c>
      <c r="AW80" s="35">
        <f t="shared" ref="AW80:BF84" si="213">O80-C80</f>
        <v>-5064601.43</v>
      </c>
      <c r="AX80" s="100">
        <f t="shared" si="213"/>
        <v>1680520.0399999991</v>
      </c>
      <c r="AY80" s="100">
        <f t="shared" si="213"/>
        <v>2496789.25</v>
      </c>
      <c r="AZ80" s="100">
        <f t="shared" si="213"/>
        <v>-64856.25</v>
      </c>
      <c r="BA80" s="100">
        <f t="shared" si="213"/>
        <v>58219.959999999963</v>
      </c>
      <c r="BB80" s="100">
        <f t="shared" si="213"/>
        <v>-455248.66000000015</v>
      </c>
      <c r="BC80" s="100">
        <f t="shared" si="213"/>
        <v>35946.299999999814</v>
      </c>
      <c r="BD80" s="100">
        <f t="shared" si="213"/>
        <v>-962671.46</v>
      </c>
      <c r="BE80" s="100">
        <f t="shared" si="213"/>
        <v>-894082.9299999997</v>
      </c>
      <c r="BF80" s="100">
        <f t="shared" si="213"/>
        <v>-3263809.9399999976</v>
      </c>
      <c r="BG80" s="100">
        <f t="shared" ref="BG80:BP84" si="214">Y80-M80</f>
        <v>1772897.629999999</v>
      </c>
      <c r="BH80" s="100">
        <f t="shared" si="214"/>
        <v>7325049.1600000001</v>
      </c>
      <c r="BI80" s="100">
        <f t="shared" si="214"/>
        <v>7264086.7899999991</v>
      </c>
      <c r="BJ80" s="100">
        <f t="shared" si="214"/>
        <v>-1175285.4299999997</v>
      </c>
      <c r="BK80" s="100">
        <f t="shared" si="214"/>
        <v>-3428647.1199999992</v>
      </c>
      <c r="BL80" s="252">
        <f t="shared" si="214"/>
        <v>-53198.920000000857</v>
      </c>
      <c r="BM80" s="252">
        <f t="shared" si="214"/>
        <v>106439.33000000007</v>
      </c>
      <c r="BN80" s="252">
        <f t="shared" si="214"/>
        <v>830073.66999999993</v>
      </c>
      <c r="BO80" s="252">
        <f t="shared" si="214"/>
        <v>407778.41000000015</v>
      </c>
      <c r="BP80" s="252">
        <f t="shared" si="214"/>
        <v>-119064</v>
      </c>
      <c r="BQ80" s="252">
        <f t="shared" ref="BQ80:CD84" si="215">AI80-W80</f>
        <v>2223448.3499999996</v>
      </c>
      <c r="BR80" s="252">
        <f t="shared" si="215"/>
        <v>8052200.4899999984</v>
      </c>
      <c r="BS80" s="252">
        <f t="shared" si="215"/>
        <v>5960436</v>
      </c>
      <c r="BT80" s="252">
        <f t="shared" si="215"/>
        <v>8708876</v>
      </c>
      <c r="BU80" s="252">
        <f t="shared" si="215"/>
        <v>7370041.6600000001</v>
      </c>
      <c r="BV80" s="252">
        <f t="shared" si="215"/>
        <v>7181909.2100000009</v>
      </c>
      <c r="BW80" s="252">
        <f t="shared" si="215"/>
        <v>5780724.3300000001</v>
      </c>
      <c r="BX80" s="252">
        <f t="shared" si="215"/>
        <v>3102164.7300000004</v>
      </c>
      <c r="BY80" s="252">
        <f t="shared" si="215"/>
        <v>3008951</v>
      </c>
      <c r="BZ80" s="252">
        <f t="shared" si="215"/>
        <v>2109262.2300000004</v>
      </c>
      <c r="CA80" s="252">
        <f t="shared" si="215"/>
        <v>2646928</v>
      </c>
      <c r="CB80" s="252">
        <f t="shared" si="215"/>
        <v>3557461</v>
      </c>
      <c r="CC80" s="252">
        <f t="shared" si="215"/>
        <v>-9994144</v>
      </c>
      <c r="CD80" s="252">
        <f t="shared" si="215"/>
        <v>-17976178</v>
      </c>
      <c r="CE80" s="351"/>
      <c r="CF80" s="35">
        <f>IF(ISERROR(GETPIVOTDATA("VALUE",'CRS WK pvt'!$I$2,"DT_FILE",CF$8,"CD_CO",CF$6,"TRIM_CAT",TRIM(B80),"TRIM_LINE",A79))=TRUE,0,GETPIVOTDATA("VALUE",'CRS WK pvt'!$I$2,"DT_FILE",CF$8,"CD_CO",CF$6,"TRIM_CAT",TRIM(B80),"TRIM_LINE",A79))</f>
        <v>13907611</v>
      </c>
    </row>
    <row r="81" spans="1:84" s="38" customFormat="1" x14ac:dyDescent="0.3">
      <c r="A81" s="147"/>
      <c r="B81" s="39" t="s">
        <v>38</v>
      </c>
      <c r="C81" s="97">
        <v>2063227.4</v>
      </c>
      <c r="D81" s="98">
        <v>1680233.87</v>
      </c>
      <c r="E81" s="98">
        <v>840222.9</v>
      </c>
      <c r="F81" s="98">
        <v>524021.85</v>
      </c>
      <c r="G81" s="98">
        <v>339485.13</v>
      </c>
      <c r="H81" s="98">
        <v>285280.13</v>
      </c>
      <c r="I81" s="98">
        <v>298560.64000000001</v>
      </c>
      <c r="J81" s="98">
        <v>407794.43</v>
      </c>
      <c r="K81" s="98">
        <v>729741.89</v>
      </c>
      <c r="L81" s="99">
        <v>1966991.48</v>
      </c>
      <c r="M81" s="98">
        <v>2080994.7</v>
      </c>
      <c r="N81" s="98">
        <v>1902099.4</v>
      </c>
      <c r="O81" s="98">
        <v>1661249.13</v>
      </c>
      <c r="P81" s="98">
        <v>1631758.86</v>
      </c>
      <c r="Q81" s="98">
        <v>921631.55</v>
      </c>
      <c r="R81" s="98">
        <v>482182.73</v>
      </c>
      <c r="S81" s="98">
        <v>369160.32</v>
      </c>
      <c r="T81" s="98">
        <v>268606.28000000003</v>
      </c>
      <c r="U81" s="209">
        <v>301465.18</v>
      </c>
      <c r="V81" s="209">
        <v>364201</v>
      </c>
      <c r="W81" s="209">
        <v>778776.55</v>
      </c>
      <c r="X81" s="99">
        <v>1889760.94</v>
      </c>
      <c r="Y81" s="209">
        <v>2531634</v>
      </c>
      <c r="Z81" s="234">
        <v>2663847</v>
      </c>
      <c r="AA81" s="234">
        <v>2501918.71</v>
      </c>
      <c r="AB81" s="234">
        <v>1901946.02</v>
      </c>
      <c r="AC81" s="234">
        <v>907643.83</v>
      </c>
      <c r="AD81" s="234">
        <v>681788.66</v>
      </c>
      <c r="AE81" s="234">
        <v>477300</v>
      </c>
      <c r="AF81" s="234">
        <v>367295.57</v>
      </c>
      <c r="AG81" s="234">
        <v>393329</v>
      </c>
      <c r="AH81" s="234">
        <v>422161</v>
      </c>
      <c r="AI81" s="234">
        <v>1126013</v>
      </c>
      <c r="AJ81" s="99">
        <v>2481720</v>
      </c>
      <c r="AK81" s="301">
        <v>3171986</v>
      </c>
      <c r="AL81" s="301">
        <v>3565206</v>
      </c>
      <c r="AM81" s="301">
        <v>3334719</v>
      </c>
      <c r="AN81" s="301">
        <v>2643665</v>
      </c>
      <c r="AO81" s="301">
        <v>1672325</v>
      </c>
      <c r="AP81" s="301">
        <v>968294</v>
      </c>
      <c r="AQ81" s="35">
        <v>696966</v>
      </c>
      <c r="AR81" s="301">
        <v>547296</v>
      </c>
      <c r="AS81" s="301">
        <v>618763</v>
      </c>
      <c r="AT81" s="301">
        <v>768282</v>
      </c>
      <c r="AU81" s="301">
        <v>179081</v>
      </c>
      <c r="AV81" s="319">
        <v>1331644</v>
      </c>
      <c r="AW81" s="35">
        <f t="shared" si="213"/>
        <v>-401978.27</v>
      </c>
      <c r="AX81" s="100">
        <f t="shared" si="213"/>
        <v>-48475.010000000009</v>
      </c>
      <c r="AY81" s="100">
        <f t="shared" si="213"/>
        <v>81408.650000000023</v>
      </c>
      <c r="AZ81" s="100">
        <f t="shared" si="213"/>
        <v>-41839.119999999995</v>
      </c>
      <c r="BA81" s="100">
        <f t="shared" si="213"/>
        <v>29675.190000000002</v>
      </c>
      <c r="BB81" s="100">
        <f t="shared" si="213"/>
        <v>-16673.849999999977</v>
      </c>
      <c r="BC81" s="100">
        <f t="shared" si="213"/>
        <v>2904.539999999979</v>
      </c>
      <c r="BD81" s="100">
        <f t="shared" si="213"/>
        <v>-43593.429999999993</v>
      </c>
      <c r="BE81" s="100">
        <f t="shared" si="213"/>
        <v>49034.660000000033</v>
      </c>
      <c r="BF81" s="100">
        <f t="shared" si="213"/>
        <v>-77230.540000000037</v>
      </c>
      <c r="BG81" s="100">
        <f t="shared" si="214"/>
        <v>450639.30000000005</v>
      </c>
      <c r="BH81" s="100">
        <f t="shared" si="214"/>
        <v>761747.60000000009</v>
      </c>
      <c r="BI81" s="100">
        <f t="shared" si="214"/>
        <v>840669.58000000007</v>
      </c>
      <c r="BJ81" s="100">
        <f t="shared" si="214"/>
        <v>270187.15999999992</v>
      </c>
      <c r="BK81" s="100">
        <f t="shared" si="214"/>
        <v>-13987.720000000088</v>
      </c>
      <c r="BL81" s="252">
        <f t="shared" si="214"/>
        <v>199605.93000000005</v>
      </c>
      <c r="BM81" s="252">
        <f t="shared" si="214"/>
        <v>108139.68</v>
      </c>
      <c r="BN81" s="252">
        <f t="shared" si="214"/>
        <v>98689.289999999979</v>
      </c>
      <c r="BO81" s="252">
        <f t="shared" si="214"/>
        <v>91863.82</v>
      </c>
      <c r="BP81" s="252">
        <f t="shared" si="214"/>
        <v>57960</v>
      </c>
      <c r="BQ81" s="252">
        <f t="shared" si="215"/>
        <v>347236.44999999995</v>
      </c>
      <c r="BR81" s="252">
        <f t="shared" si="215"/>
        <v>591959.06000000006</v>
      </c>
      <c r="BS81" s="252">
        <f t="shared" si="215"/>
        <v>640352</v>
      </c>
      <c r="BT81" s="252">
        <f t="shared" si="215"/>
        <v>901359</v>
      </c>
      <c r="BU81" s="252">
        <f t="shared" si="215"/>
        <v>832800.29</v>
      </c>
      <c r="BV81" s="252">
        <f t="shared" si="215"/>
        <v>741718.98</v>
      </c>
      <c r="BW81" s="252">
        <f t="shared" si="215"/>
        <v>764681.17</v>
      </c>
      <c r="BX81" s="252">
        <f t="shared" si="215"/>
        <v>286505.33999999997</v>
      </c>
      <c r="BY81" s="252">
        <f t="shared" si="215"/>
        <v>219666</v>
      </c>
      <c r="BZ81" s="252">
        <f t="shared" si="215"/>
        <v>180000.43</v>
      </c>
      <c r="CA81" s="252">
        <f t="shared" si="215"/>
        <v>225434</v>
      </c>
      <c r="CB81" s="252">
        <f t="shared" si="215"/>
        <v>346121</v>
      </c>
      <c r="CC81" s="252">
        <f t="shared" si="215"/>
        <v>-946932</v>
      </c>
      <c r="CD81" s="252">
        <f t="shared" si="215"/>
        <v>-1150076</v>
      </c>
      <c r="CE81" s="351"/>
      <c r="CF81" s="35">
        <f>IF(ISERROR(GETPIVOTDATA("VALUE",'CRS WK pvt'!$I$2,"DT_FILE",CF$8,"CD_CO",CF$6,"TRIM_CAT",TRIM(B81),"TRIM_LINE",A79))=TRUE,0,GETPIVOTDATA("VALUE",'CRS WK pvt'!$I$2,"DT_FILE",CF$8,"CD_CO",CF$6,"TRIM_CAT",TRIM(B81),"TRIM_LINE",A79))</f>
        <v>1331644</v>
      </c>
    </row>
    <row r="82" spans="1:84" s="38" customFormat="1" x14ac:dyDescent="0.3">
      <c r="A82" s="147"/>
      <c r="B82" s="39" t="s">
        <v>39</v>
      </c>
      <c r="C82" s="97">
        <v>7157800.0499999998</v>
      </c>
      <c r="D82" s="98">
        <v>4502206.74</v>
      </c>
      <c r="E82" s="98">
        <v>2800113.03</v>
      </c>
      <c r="F82" s="98">
        <v>1544427.1</v>
      </c>
      <c r="G82" s="98">
        <v>1250294.2</v>
      </c>
      <c r="H82" s="98">
        <v>1186598.77</v>
      </c>
      <c r="I82" s="98">
        <v>1096944.79</v>
      </c>
      <c r="J82" s="98">
        <v>1538216.44</v>
      </c>
      <c r="K82" s="98">
        <v>2425302.92</v>
      </c>
      <c r="L82" s="99">
        <v>9486047.3200000003</v>
      </c>
      <c r="M82" s="98">
        <v>7065931.4800000004</v>
      </c>
      <c r="N82" s="98">
        <v>6392978.4800000004</v>
      </c>
      <c r="O82" s="98">
        <v>5309321.67</v>
      </c>
      <c r="P82" s="98">
        <v>4430606.01</v>
      </c>
      <c r="Q82" s="98">
        <v>2974905.77</v>
      </c>
      <c r="R82" s="98">
        <v>1214032.42</v>
      </c>
      <c r="S82" s="98">
        <v>1025827.79</v>
      </c>
      <c r="T82" s="98">
        <v>861584.6</v>
      </c>
      <c r="U82" s="209">
        <v>998694.73</v>
      </c>
      <c r="V82" s="209">
        <v>1179950</v>
      </c>
      <c r="W82" s="209">
        <v>2200174.94</v>
      </c>
      <c r="X82" s="99">
        <v>4882409.12</v>
      </c>
      <c r="Y82" s="209">
        <v>7315155</v>
      </c>
      <c r="Z82" s="234">
        <v>7431960</v>
      </c>
      <c r="AA82" s="234">
        <v>7825180.3799999999</v>
      </c>
      <c r="AB82" s="234">
        <v>4336551.1900000004</v>
      </c>
      <c r="AC82" s="234">
        <v>2536072.59</v>
      </c>
      <c r="AD82" s="234">
        <v>1344951.08</v>
      </c>
      <c r="AE82" s="234">
        <v>1128024</v>
      </c>
      <c r="AF82" s="234">
        <v>1118647.27</v>
      </c>
      <c r="AG82" s="234">
        <v>1123033</v>
      </c>
      <c r="AH82" s="234">
        <v>1172063</v>
      </c>
      <c r="AI82" s="234">
        <v>2627886</v>
      </c>
      <c r="AJ82" s="99">
        <v>6417541</v>
      </c>
      <c r="AK82" s="301">
        <v>8541777</v>
      </c>
      <c r="AL82" s="301">
        <v>9989546</v>
      </c>
      <c r="AM82" s="301">
        <v>8877308</v>
      </c>
      <c r="AN82" s="301">
        <v>6278999</v>
      </c>
      <c r="AO82" s="301">
        <v>3429380</v>
      </c>
      <c r="AP82" s="301">
        <v>2190190</v>
      </c>
      <c r="AQ82" s="35">
        <v>1997279</v>
      </c>
      <c r="AR82" s="301">
        <v>1716341</v>
      </c>
      <c r="AS82" s="301">
        <v>1812845</v>
      </c>
      <c r="AT82" s="301">
        <v>2173699</v>
      </c>
      <c r="AU82" s="301">
        <v>385369</v>
      </c>
      <c r="AV82" s="319">
        <v>2769405</v>
      </c>
      <c r="AW82" s="35">
        <f t="shared" si="213"/>
        <v>-1848478.38</v>
      </c>
      <c r="AX82" s="100">
        <f t="shared" si="213"/>
        <v>-71600.730000000447</v>
      </c>
      <c r="AY82" s="100">
        <f t="shared" si="213"/>
        <v>174792.74000000022</v>
      </c>
      <c r="AZ82" s="100">
        <f t="shared" si="213"/>
        <v>-330394.68000000017</v>
      </c>
      <c r="BA82" s="100">
        <f t="shared" si="213"/>
        <v>-224466.40999999992</v>
      </c>
      <c r="BB82" s="100">
        <f t="shared" si="213"/>
        <v>-325014.17000000004</v>
      </c>
      <c r="BC82" s="100">
        <f t="shared" si="213"/>
        <v>-98250.060000000056</v>
      </c>
      <c r="BD82" s="100">
        <f t="shared" si="213"/>
        <v>-358266.43999999994</v>
      </c>
      <c r="BE82" s="100">
        <f t="shared" si="213"/>
        <v>-225127.97999999998</v>
      </c>
      <c r="BF82" s="100">
        <f t="shared" si="213"/>
        <v>-4603638.2</v>
      </c>
      <c r="BG82" s="100">
        <f t="shared" si="214"/>
        <v>249223.51999999955</v>
      </c>
      <c r="BH82" s="100">
        <f t="shared" si="214"/>
        <v>1038981.5199999996</v>
      </c>
      <c r="BI82" s="100">
        <f t="shared" si="214"/>
        <v>2515858.71</v>
      </c>
      <c r="BJ82" s="100">
        <f t="shared" si="214"/>
        <v>-94054.819999999367</v>
      </c>
      <c r="BK82" s="100">
        <f t="shared" si="214"/>
        <v>-438833.18000000017</v>
      </c>
      <c r="BL82" s="252">
        <f t="shared" si="214"/>
        <v>130918.66000000015</v>
      </c>
      <c r="BM82" s="252">
        <f t="shared" si="214"/>
        <v>102196.20999999996</v>
      </c>
      <c r="BN82" s="252">
        <f t="shared" si="214"/>
        <v>257062.67000000004</v>
      </c>
      <c r="BO82" s="252">
        <f t="shared" si="214"/>
        <v>124338.27000000002</v>
      </c>
      <c r="BP82" s="252">
        <f t="shared" si="214"/>
        <v>-7887</v>
      </c>
      <c r="BQ82" s="252">
        <f t="shared" si="215"/>
        <v>427711.06000000006</v>
      </c>
      <c r="BR82" s="252">
        <f t="shared" si="215"/>
        <v>1535131.88</v>
      </c>
      <c r="BS82" s="252">
        <f t="shared" si="215"/>
        <v>1226622</v>
      </c>
      <c r="BT82" s="252">
        <f t="shared" si="215"/>
        <v>2557586</v>
      </c>
      <c r="BU82" s="252">
        <f t="shared" si="215"/>
        <v>1052127.6200000001</v>
      </c>
      <c r="BV82" s="252">
        <f t="shared" si="215"/>
        <v>1942447.8099999996</v>
      </c>
      <c r="BW82" s="252">
        <f t="shared" si="215"/>
        <v>893307.41000000015</v>
      </c>
      <c r="BX82" s="252">
        <f t="shared" si="215"/>
        <v>845238.91999999993</v>
      </c>
      <c r="BY82" s="252">
        <f t="shared" si="215"/>
        <v>869255</v>
      </c>
      <c r="BZ82" s="252">
        <f t="shared" si="215"/>
        <v>597693.73</v>
      </c>
      <c r="CA82" s="252">
        <f t="shared" si="215"/>
        <v>689812</v>
      </c>
      <c r="CB82" s="252">
        <f t="shared" si="215"/>
        <v>1001636</v>
      </c>
      <c r="CC82" s="252">
        <f t="shared" si="215"/>
        <v>-2242517</v>
      </c>
      <c r="CD82" s="252">
        <f t="shared" si="215"/>
        <v>-3648136</v>
      </c>
      <c r="CE82" s="351"/>
      <c r="CF82" s="35">
        <f>IF(ISERROR(GETPIVOTDATA("VALUE",'CRS WK pvt'!$I$2,"DT_FILE",CF$8,"CD_CO",CF$6,"TRIM_CAT",TRIM(B82),"TRIM_LINE",A79))=TRUE,0,GETPIVOTDATA("VALUE",'CRS WK pvt'!$I$2,"DT_FILE",CF$8,"CD_CO",CF$6,"TRIM_CAT",TRIM(B82),"TRIM_LINE",A79))</f>
        <v>2769405</v>
      </c>
    </row>
    <row r="83" spans="1:84" s="38" customFormat="1" x14ac:dyDescent="0.3">
      <c r="A83" s="147"/>
      <c r="B83" s="39" t="s">
        <v>40</v>
      </c>
      <c r="C83" s="97">
        <v>6838850.2800000003</v>
      </c>
      <c r="D83" s="98">
        <v>2078460.05</v>
      </c>
      <c r="E83" s="98">
        <v>1327294.81</v>
      </c>
      <c r="F83" s="98">
        <v>1350865.6</v>
      </c>
      <c r="G83" s="98">
        <v>566217.87</v>
      </c>
      <c r="H83" s="98">
        <v>453421.5</v>
      </c>
      <c r="I83" s="98">
        <v>426919.2</v>
      </c>
      <c r="J83" s="98">
        <v>658308.48</v>
      </c>
      <c r="K83" s="98">
        <v>1164826.24</v>
      </c>
      <c r="L83" s="99">
        <v>2360744.09</v>
      </c>
      <c r="M83" s="98">
        <v>2864321</v>
      </c>
      <c r="N83" s="98">
        <v>2512291.59</v>
      </c>
      <c r="O83" s="98">
        <v>2302968.17</v>
      </c>
      <c r="P83" s="98">
        <v>1788675.73</v>
      </c>
      <c r="Q83" s="98">
        <v>1307482.96</v>
      </c>
      <c r="R83" s="98">
        <v>533062.31999999995</v>
      </c>
      <c r="S83" s="98">
        <v>331663.77</v>
      </c>
      <c r="T83" s="98">
        <v>257608.6</v>
      </c>
      <c r="U83" s="209">
        <v>345240.34</v>
      </c>
      <c r="V83" s="209">
        <v>647328</v>
      </c>
      <c r="W83" s="209">
        <v>968623.66</v>
      </c>
      <c r="X83" s="99">
        <v>1925070.62</v>
      </c>
      <c r="Y83" s="209">
        <v>2708941</v>
      </c>
      <c r="Z83" s="234">
        <v>2747492</v>
      </c>
      <c r="AA83" s="234">
        <v>2761157.95</v>
      </c>
      <c r="AB83" s="234">
        <v>1771332.41</v>
      </c>
      <c r="AC83" s="234">
        <v>1069890.3799999999</v>
      </c>
      <c r="AD83" s="234">
        <v>503214.56</v>
      </c>
      <c r="AE83" s="234">
        <v>398162</v>
      </c>
      <c r="AF83" s="234">
        <v>415044.12</v>
      </c>
      <c r="AG83" s="234">
        <v>429867</v>
      </c>
      <c r="AH83" s="234">
        <v>453219</v>
      </c>
      <c r="AI83" s="234">
        <v>1108621</v>
      </c>
      <c r="AJ83" s="99">
        <v>2553836</v>
      </c>
      <c r="AK83" s="301">
        <v>3266940</v>
      </c>
      <c r="AL83" s="301">
        <v>3543318</v>
      </c>
      <c r="AM83" s="301">
        <v>3232588</v>
      </c>
      <c r="AN83" s="301">
        <v>2606755</v>
      </c>
      <c r="AO83" s="301">
        <v>1523215</v>
      </c>
      <c r="AP83" s="301">
        <v>785432</v>
      </c>
      <c r="AQ83" s="35">
        <v>783564</v>
      </c>
      <c r="AR83" s="301">
        <v>564354</v>
      </c>
      <c r="AS83" s="301">
        <v>645962</v>
      </c>
      <c r="AT83" s="301">
        <v>971082</v>
      </c>
      <c r="AU83" s="301">
        <v>243080</v>
      </c>
      <c r="AV83" s="319">
        <v>1032952</v>
      </c>
      <c r="AW83" s="35">
        <f t="shared" si="213"/>
        <v>-4535882.1100000003</v>
      </c>
      <c r="AX83" s="100">
        <f t="shared" si="213"/>
        <v>-289784.32000000007</v>
      </c>
      <c r="AY83" s="100">
        <f t="shared" si="213"/>
        <v>-19811.850000000093</v>
      </c>
      <c r="AZ83" s="100">
        <f t="shared" si="213"/>
        <v>-817803.28000000014</v>
      </c>
      <c r="BA83" s="100">
        <f t="shared" si="213"/>
        <v>-234554.09999999998</v>
      </c>
      <c r="BB83" s="100">
        <f t="shared" si="213"/>
        <v>-195812.9</v>
      </c>
      <c r="BC83" s="100">
        <f t="shared" si="213"/>
        <v>-81678.859999999986</v>
      </c>
      <c r="BD83" s="100">
        <f t="shared" si="213"/>
        <v>-10980.479999999981</v>
      </c>
      <c r="BE83" s="100">
        <f t="shared" si="213"/>
        <v>-196202.57999999996</v>
      </c>
      <c r="BF83" s="100">
        <f t="shared" si="213"/>
        <v>-435673.46999999974</v>
      </c>
      <c r="BG83" s="100">
        <f t="shared" si="214"/>
        <v>-155380</v>
      </c>
      <c r="BH83" s="100">
        <f t="shared" si="214"/>
        <v>235200.41000000015</v>
      </c>
      <c r="BI83" s="100">
        <f t="shared" si="214"/>
        <v>458189.78000000026</v>
      </c>
      <c r="BJ83" s="100">
        <f t="shared" si="214"/>
        <v>-17343.320000000065</v>
      </c>
      <c r="BK83" s="100">
        <f t="shared" si="214"/>
        <v>-237592.58000000007</v>
      </c>
      <c r="BL83" s="252">
        <f t="shared" si="214"/>
        <v>-29847.759999999951</v>
      </c>
      <c r="BM83" s="252">
        <f t="shared" si="214"/>
        <v>66498.229999999981</v>
      </c>
      <c r="BN83" s="252">
        <f t="shared" si="214"/>
        <v>157435.51999999999</v>
      </c>
      <c r="BO83" s="252">
        <f t="shared" si="214"/>
        <v>84626.659999999974</v>
      </c>
      <c r="BP83" s="252">
        <f t="shared" si="214"/>
        <v>-194109</v>
      </c>
      <c r="BQ83" s="252">
        <f t="shared" si="215"/>
        <v>139997.33999999997</v>
      </c>
      <c r="BR83" s="252">
        <f t="shared" si="215"/>
        <v>628765.37999999989</v>
      </c>
      <c r="BS83" s="252">
        <f t="shared" si="215"/>
        <v>557999</v>
      </c>
      <c r="BT83" s="252">
        <f t="shared" si="215"/>
        <v>795826</v>
      </c>
      <c r="BU83" s="252">
        <f t="shared" si="215"/>
        <v>471430.04999999981</v>
      </c>
      <c r="BV83" s="252">
        <f t="shared" si="215"/>
        <v>835422.59000000008</v>
      </c>
      <c r="BW83" s="252">
        <f t="shared" si="215"/>
        <v>453324.62000000011</v>
      </c>
      <c r="BX83" s="252">
        <f t="shared" si="215"/>
        <v>282217.44</v>
      </c>
      <c r="BY83" s="252">
        <f t="shared" si="215"/>
        <v>385402</v>
      </c>
      <c r="BZ83" s="252">
        <f t="shared" si="215"/>
        <v>149309.88</v>
      </c>
      <c r="CA83" s="252">
        <f t="shared" si="215"/>
        <v>216095</v>
      </c>
      <c r="CB83" s="252">
        <f t="shared" si="215"/>
        <v>517863</v>
      </c>
      <c r="CC83" s="252">
        <f t="shared" si="215"/>
        <v>-865541</v>
      </c>
      <c r="CD83" s="252">
        <f t="shared" si="215"/>
        <v>-1520884</v>
      </c>
      <c r="CE83" s="351"/>
      <c r="CF83" s="35">
        <f>IF(ISERROR(GETPIVOTDATA("VALUE",'CRS WK pvt'!$I$2,"DT_FILE",CF$8,"CD_CO",CF$6,"TRIM_CAT",TRIM(B83),"TRIM_LINE",A79))=TRUE,0,GETPIVOTDATA("VALUE",'CRS WK pvt'!$I$2,"DT_FILE",CF$8,"CD_CO",CF$6,"TRIM_CAT",TRIM(B83),"TRIM_LINE",A79))</f>
        <v>1032952</v>
      </c>
    </row>
    <row r="84" spans="1:84" s="38" customFormat="1" x14ac:dyDescent="0.3">
      <c r="A84" s="147"/>
      <c r="B84" s="39" t="s">
        <v>41</v>
      </c>
      <c r="C84" s="97">
        <v>3762025.66</v>
      </c>
      <c r="D84" s="98">
        <v>1653639.88</v>
      </c>
      <c r="E84" s="98">
        <v>1209935.4099999999</v>
      </c>
      <c r="F84" s="98">
        <v>1081284.02</v>
      </c>
      <c r="G84" s="98">
        <v>782809.59</v>
      </c>
      <c r="H84" s="98">
        <v>904426.95</v>
      </c>
      <c r="I84" s="98">
        <v>823881.53</v>
      </c>
      <c r="J84" s="98">
        <v>1054995</v>
      </c>
      <c r="K84" s="98">
        <v>1025378.5</v>
      </c>
      <c r="L84" s="99">
        <v>1696099.28</v>
      </c>
      <c r="M84" s="98">
        <v>1796338.55</v>
      </c>
      <c r="N84" s="98">
        <v>1633914.02</v>
      </c>
      <c r="O84" s="98">
        <v>1552071.46</v>
      </c>
      <c r="P84" s="98">
        <v>1203522.1499999999</v>
      </c>
      <c r="Q84" s="98">
        <v>1216447.52</v>
      </c>
      <c r="R84" s="98">
        <v>823192</v>
      </c>
      <c r="S84" s="98">
        <v>732108.01</v>
      </c>
      <c r="T84" s="98">
        <v>703601.06</v>
      </c>
      <c r="U84" s="209">
        <v>794968.94</v>
      </c>
      <c r="V84" s="209">
        <v>770364</v>
      </c>
      <c r="W84" s="209">
        <v>992178.47</v>
      </c>
      <c r="X84" s="99">
        <v>1381955.49</v>
      </c>
      <c r="Y84" s="209">
        <v>1816583</v>
      </c>
      <c r="Z84" s="234">
        <v>1765967</v>
      </c>
      <c r="AA84" s="234">
        <v>1785714.85</v>
      </c>
      <c r="AB84" s="234">
        <v>1416050.19</v>
      </c>
      <c r="AC84" s="234">
        <v>1189426.82</v>
      </c>
      <c r="AD84" s="234">
        <v>873689.44</v>
      </c>
      <c r="AE84" s="234">
        <v>786408</v>
      </c>
      <c r="AF84" s="234">
        <v>702202.18</v>
      </c>
      <c r="AG84" s="234">
        <v>819340</v>
      </c>
      <c r="AH84" s="234">
        <v>848464</v>
      </c>
      <c r="AI84" s="234">
        <v>1019391</v>
      </c>
      <c r="AJ84" s="99">
        <v>1699814</v>
      </c>
      <c r="AK84" s="301">
        <v>2052957</v>
      </c>
      <c r="AL84" s="301">
        <v>2169943</v>
      </c>
      <c r="AM84" s="301">
        <v>1940347</v>
      </c>
      <c r="AN84" s="301">
        <v>2134019</v>
      </c>
      <c r="AO84" s="301">
        <v>1501250</v>
      </c>
      <c r="AP84" s="301">
        <v>1312747</v>
      </c>
      <c r="AQ84" s="35">
        <v>1163447</v>
      </c>
      <c r="AR84" s="301">
        <v>1915412</v>
      </c>
      <c r="AS84" s="301">
        <v>1425812</v>
      </c>
      <c r="AT84" s="301">
        <v>1146471</v>
      </c>
      <c r="AU84" s="301">
        <v>1269793</v>
      </c>
      <c r="AV84" s="319">
        <v>1702274</v>
      </c>
      <c r="AW84" s="35">
        <f t="shared" si="213"/>
        <v>-2209954.2000000002</v>
      </c>
      <c r="AX84" s="100">
        <f t="shared" si="213"/>
        <v>-450117.73</v>
      </c>
      <c r="AY84" s="100">
        <f t="shared" si="213"/>
        <v>6512.1100000001024</v>
      </c>
      <c r="AZ84" s="100">
        <f t="shared" si="213"/>
        <v>-258092.02000000002</v>
      </c>
      <c r="BA84" s="100">
        <f t="shared" si="213"/>
        <v>-50701.579999999958</v>
      </c>
      <c r="BB84" s="100">
        <f t="shared" si="213"/>
        <v>-200825.8899999999</v>
      </c>
      <c r="BC84" s="100">
        <f t="shared" si="213"/>
        <v>-28912.590000000084</v>
      </c>
      <c r="BD84" s="100">
        <f t="shared" si="213"/>
        <v>-284631</v>
      </c>
      <c r="BE84" s="100">
        <f t="shared" si="213"/>
        <v>-33200.030000000028</v>
      </c>
      <c r="BF84" s="100">
        <f t="shared" si="213"/>
        <v>-314143.79000000004</v>
      </c>
      <c r="BG84" s="100">
        <f t="shared" si="214"/>
        <v>20244.449999999953</v>
      </c>
      <c r="BH84" s="100">
        <f t="shared" si="214"/>
        <v>132052.97999999998</v>
      </c>
      <c r="BI84" s="100">
        <f t="shared" si="214"/>
        <v>233643.39000000013</v>
      </c>
      <c r="BJ84" s="100">
        <f t="shared" si="214"/>
        <v>212528.04000000004</v>
      </c>
      <c r="BK84" s="100">
        <f t="shared" si="214"/>
        <v>-27020.699999999953</v>
      </c>
      <c r="BL84" s="252">
        <f t="shared" si="214"/>
        <v>50497.439999999944</v>
      </c>
      <c r="BM84" s="252">
        <f t="shared" si="214"/>
        <v>54299.989999999991</v>
      </c>
      <c r="BN84" s="252">
        <f t="shared" si="214"/>
        <v>-1398.8800000000047</v>
      </c>
      <c r="BO84" s="252">
        <f t="shared" si="214"/>
        <v>24371.060000000056</v>
      </c>
      <c r="BP84" s="252">
        <f t="shared" si="214"/>
        <v>78100</v>
      </c>
      <c r="BQ84" s="252">
        <f t="shared" si="215"/>
        <v>27212.530000000028</v>
      </c>
      <c r="BR84" s="252">
        <f t="shared" si="215"/>
        <v>317858.51</v>
      </c>
      <c r="BS84" s="252">
        <f t="shared" si="215"/>
        <v>236374</v>
      </c>
      <c r="BT84" s="252">
        <f t="shared" si="215"/>
        <v>403976</v>
      </c>
      <c r="BU84" s="252">
        <f t="shared" si="215"/>
        <v>154632.14999999991</v>
      </c>
      <c r="BV84" s="252">
        <f t="shared" si="215"/>
        <v>717968.81</v>
      </c>
      <c r="BW84" s="252">
        <f t="shared" si="215"/>
        <v>311823.17999999993</v>
      </c>
      <c r="BX84" s="252">
        <f t="shared" si="215"/>
        <v>439057.56000000006</v>
      </c>
      <c r="BY84" s="252">
        <f t="shared" si="215"/>
        <v>377039</v>
      </c>
      <c r="BZ84" s="252">
        <f t="shared" si="215"/>
        <v>1213209.8199999998</v>
      </c>
      <c r="CA84" s="252">
        <f t="shared" si="215"/>
        <v>606472</v>
      </c>
      <c r="CB84" s="252">
        <f t="shared" si="215"/>
        <v>298007</v>
      </c>
      <c r="CC84" s="252">
        <f t="shared" si="215"/>
        <v>250402</v>
      </c>
      <c r="CD84" s="252">
        <f t="shared" si="215"/>
        <v>2460</v>
      </c>
      <c r="CE84" s="351"/>
      <c r="CF84" s="35">
        <f>IF(ISERROR(GETPIVOTDATA("VALUE",'CRS WK pvt'!$I$2,"DT_FILE",CF$8,"CD_CO",CF$6,"TRIM_CAT",TRIM(B84),"TRIM_LINE",A79))=TRUE,0,GETPIVOTDATA("VALUE",'CRS WK pvt'!$I$2,"DT_FILE",CF$8,"CD_CO",CF$6,"TRIM_CAT",TRIM(B84),"TRIM_LINE",A79))</f>
        <v>1702274</v>
      </c>
    </row>
    <row r="85" spans="1:84" s="131" customFormat="1" x14ac:dyDescent="0.3">
      <c r="A85" s="148"/>
      <c r="B85" s="39" t="s">
        <v>42</v>
      </c>
      <c r="C85" s="132">
        <f>SUM(C80:C84)</f>
        <v>50524885.370000005</v>
      </c>
      <c r="D85" s="133">
        <f t="shared" ref="D85:CF92" si="216">SUM(D80:D84)</f>
        <v>30829642.719999999</v>
      </c>
      <c r="E85" s="133">
        <f t="shared" si="216"/>
        <v>18995575.689999998</v>
      </c>
      <c r="F85" s="133">
        <f t="shared" si="216"/>
        <v>11683573.01</v>
      </c>
      <c r="G85" s="133">
        <f t="shared" si="216"/>
        <v>8352256.5</v>
      </c>
      <c r="H85" s="133">
        <f t="shared" si="216"/>
        <v>7634014.1100000003</v>
      </c>
      <c r="I85" s="133">
        <f t="shared" si="216"/>
        <v>7640611.4500000002</v>
      </c>
      <c r="J85" s="133">
        <f t="shared" si="216"/>
        <v>10418189.810000001</v>
      </c>
      <c r="K85" s="133">
        <f t="shared" si="216"/>
        <v>16998924.130000003</v>
      </c>
      <c r="L85" s="135">
        <f t="shared" si="216"/>
        <v>42605280.620000005</v>
      </c>
      <c r="M85" s="133">
        <f t="shared" si="216"/>
        <v>45994176.099999994</v>
      </c>
      <c r="N85" s="133">
        <f t="shared" si="216"/>
        <v>40969149.330000006</v>
      </c>
      <c r="O85" s="142">
        <f t="shared" si="216"/>
        <v>36463990.980000004</v>
      </c>
      <c r="P85" s="133">
        <f t="shared" si="216"/>
        <v>31650184.969999995</v>
      </c>
      <c r="Q85" s="142">
        <f t="shared" si="216"/>
        <v>21735266.59</v>
      </c>
      <c r="R85" s="142">
        <f t="shared" si="216"/>
        <v>10170587.66</v>
      </c>
      <c r="S85" s="142">
        <f t="shared" si="216"/>
        <v>7930429.5600000005</v>
      </c>
      <c r="T85" s="142">
        <f t="shared" si="216"/>
        <v>6440438.6399999987</v>
      </c>
      <c r="U85" s="142">
        <f t="shared" si="216"/>
        <v>7470620.7799999993</v>
      </c>
      <c r="V85" s="142">
        <f t="shared" si="216"/>
        <v>8758047</v>
      </c>
      <c r="W85" s="142">
        <f t="shared" si="216"/>
        <v>15699345.270000001</v>
      </c>
      <c r="X85" s="135">
        <f t="shared" si="216"/>
        <v>33910784.680000007</v>
      </c>
      <c r="Y85" s="142">
        <f t="shared" si="216"/>
        <v>48331801</v>
      </c>
      <c r="Z85" s="142">
        <f t="shared" si="216"/>
        <v>50462181</v>
      </c>
      <c r="AA85" s="142">
        <f t="shared" si="216"/>
        <v>47776439.230000004</v>
      </c>
      <c r="AB85" s="142">
        <f t="shared" si="216"/>
        <v>30846216.600000001</v>
      </c>
      <c r="AC85" s="142">
        <f t="shared" si="216"/>
        <v>17589185.289999999</v>
      </c>
      <c r="AD85" s="142">
        <f t="shared" si="216"/>
        <v>10468563.01</v>
      </c>
      <c r="AE85" s="142">
        <f t="shared" si="216"/>
        <v>8368003</v>
      </c>
      <c r="AF85" s="142">
        <f t="shared" si="216"/>
        <v>7782300.9099999992</v>
      </c>
      <c r="AG85" s="285">
        <v>8203599</v>
      </c>
      <c r="AH85" s="285">
        <v>8573047</v>
      </c>
      <c r="AI85" s="285">
        <v>18864951</v>
      </c>
      <c r="AJ85" s="135">
        <v>45036700</v>
      </c>
      <c r="AK85" s="302">
        <v>56953584</v>
      </c>
      <c r="AL85" s="302">
        <v>63829804</v>
      </c>
      <c r="AM85" s="302">
        <v>57657471</v>
      </c>
      <c r="AN85" s="302">
        <v>42265684</v>
      </c>
      <c r="AO85" s="302">
        <v>25793046</v>
      </c>
      <c r="AP85" s="302">
        <v>15423747</v>
      </c>
      <c r="AQ85" s="134">
        <v>13228316</v>
      </c>
      <c r="AR85" s="302">
        <v>12031777</v>
      </c>
      <c r="AS85" s="302">
        <v>12588340</v>
      </c>
      <c r="AT85" s="302">
        <v>14294135</v>
      </c>
      <c r="AU85" s="302">
        <v>5066219</v>
      </c>
      <c r="AV85" s="320">
        <v>20743886</v>
      </c>
      <c r="AW85" s="134">
        <f t="shared" si="193"/>
        <v>-14060894.390000001</v>
      </c>
      <c r="AX85" s="136">
        <f t="shared" ref="AX85:AZ85" si="217">SUM(AX80:AX84)</f>
        <v>820542.2499999986</v>
      </c>
      <c r="AY85" s="136">
        <f t="shared" si="217"/>
        <v>2739690.9000000004</v>
      </c>
      <c r="AZ85" s="136">
        <f t="shared" si="217"/>
        <v>-1512985.3500000003</v>
      </c>
      <c r="BA85" s="136">
        <f t="shared" ref="BA85" si="218">SUM(BA80:BA84)</f>
        <v>-421826.93999999989</v>
      </c>
      <c r="BB85" s="136">
        <f t="shared" ref="BB85:BJ85" si="219">SUM(BB80:BB84)</f>
        <v>-1193575.4700000002</v>
      </c>
      <c r="BC85" s="136">
        <f t="shared" si="219"/>
        <v>-169990.67000000033</v>
      </c>
      <c r="BD85" s="136">
        <f t="shared" si="219"/>
        <v>-1660142.8099999998</v>
      </c>
      <c r="BE85" s="136">
        <f t="shared" si="219"/>
        <v>-1299578.8599999996</v>
      </c>
      <c r="BF85" s="136">
        <f t="shared" si="219"/>
        <v>-8694495.9399999976</v>
      </c>
      <c r="BG85" s="136">
        <f t="shared" si="219"/>
        <v>2337624.8999999985</v>
      </c>
      <c r="BH85" s="136">
        <f t="shared" si="219"/>
        <v>9493031.6699999999</v>
      </c>
      <c r="BI85" s="136">
        <f t="shared" si="219"/>
        <v>11312448.25</v>
      </c>
      <c r="BJ85" s="136">
        <f t="shared" si="219"/>
        <v>-803968.36999999918</v>
      </c>
      <c r="BK85" s="136">
        <f t="shared" ref="BK85:BL85" si="220">SUM(BK80:BK84)</f>
        <v>-4146081.3</v>
      </c>
      <c r="BL85" s="253">
        <f t="shared" si="220"/>
        <v>297975.34999999934</v>
      </c>
      <c r="BM85" s="253">
        <f t="shared" ref="BM85:BN85" si="221">SUM(BM80:BM84)</f>
        <v>437573.44</v>
      </c>
      <c r="BN85" s="253">
        <f t="shared" si="221"/>
        <v>1341862.27</v>
      </c>
      <c r="BO85" s="253">
        <f t="shared" ref="BO85" si="222">SUM(BO80:BO84)</f>
        <v>732978.2200000002</v>
      </c>
      <c r="BP85" s="253">
        <f t="shared" ref="BP85:BQ85" si="223">SUM(BP80:BP84)</f>
        <v>-185000</v>
      </c>
      <c r="BQ85" s="253">
        <f t="shared" si="223"/>
        <v>3165605.7299999995</v>
      </c>
      <c r="BR85" s="253">
        <f t="shared" ref="BR85:BS85" si="224">SUM(BR80:BR84)</f>
        <v>11125915.319999998</v>
      </c>
      <c r="BS85" s="253">
        <f t="shared" si="224"/>
        <v>8621783</v>
      </c>
      <c r="BT85" s="253">
        <f t="shared" ref="BT85" si="225">SUM(BT80:BT84)</f>
        <v>13367623</v>
      </c>
      <c r="BU85" s="253">
        <f t="shared" ref="BU85" si="226">SUM(BU80:BU84)</f>
        <v>9881031.7700000014</v>
      </c>
      <c r="BV85" s="253">
        <f t="shared" ref="BV85" si="227">SUM(BV80:BV84)</f>
        <v>11419467.4</v>
      </c>
      <c r="BW85" s="253">
        <f t="shared" ref="BW85" si="228">SUM(BW80:BW84)</f>
        <v>8203860.71</v>
      </c>
      <c r="BX85" s="253">
        <f t="shared" ref="BX85" si="229">SUM(BX80:BX84)</f>
        <v>4955183.99</v>
      </c>
      <c r="BY85" s="253">
        <f t="shared" ref="BY85" si="230">SUM(BY80:BY84)</f>
        <v>4860313</v>
      </c>
      <c r="BZ85" s="253">
        <f t="shared" ref="BZ85" si="231">SUM(BZ80:BZ84)</f>
        <v>4249476.09</v>
      </c>
      <c r="CA85" s="253">
        <f t="shared" ref="CA85" si="232">SUM(CA80:CA84)</f>
        <v>4384741</v>
      </c>
      <c r="CB85" s="253">
        <f t="shared" ref="CB85:CD85" si="233">SUM(CB80:CB84)</f>
        <v>5721088</v>
      </c>
      <c r="CC85" s="253">
        <f t="shared" ref="CC85:CD85" si="234">SUM(CC80:CC84)</f>
        <v>-13798732</v>
      </c>
      <c r="CD85" s="253">
        <f t="shared" si="234"/>
        <v>-24292814</v>
      </c>
      <c r="CE85" s="352"/>
      <c r="CF85" s="134">
        <f t="shared" si="216"/>
        <v>20743886</v>
      </c>
    </row>
    <row r="86" spans="1:84" s="38" customFormat="1" x14ac:dyDescent="0.3">
      <c r="A86" s="147">
        <f>+A79+1</f>
        <v>12</v>
      </c>
      <c r="B86" s="46" t="s">
        <v>317</v>
      </c>
      <c r="C86" s="47"/>
      <c r="D86" s="48"/>
      <c r="E86" s="48"/>
      <c r="F86" s="48"/>
      <c r="G86" s="48"/>
      <c r="H86" s="48"/>
      <c r="I86" s="48"/>
      <c r="J86" s="48"/>
      <c r="K86" s="48"/>
      <c r="L86" s="49"/>
      <c r="M86" s="48"/>
      <c r="N86" s="48"/>
      <c r="O86" s="48"/>
      <c r="P86" s="48"/>
      <c r="Q86" s="48"/>
      <c r="R86" s="48"/>
      <c r="S86" s="48"/>
      <c r="T86" s="48"/>
      <c r="U86" s="207"/>
      <c r="V86" s="207"/>
      <c r="W86" s="207"/>
      <c r="X86" s="49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49"/>
      <c r="AK86" s="300"/>
      <c r="AL86" s="300"/>
      <c r="AM86" s="300"/>
      <c r="AN86" s="300"/>
      <c r="AO86" s="300"/>
      <c r="AP86" s="300"/>
      <c r="AQ86" s="50"/>
      <c r="AR86" s="300"/>
      <c r="AS86" s="300"/>
      <c r="AT86" s="300"/>
      <c r="AU86" s="300"/>
      <c r="AV86" s="317"/>
      <c r="AW86" s="50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250"/>
      <c r="CD86" s="250"/>
      <c r="CE86" s="351"/>
      <c r="CF86" s="50"/>
    </row>
    <row r="87" spans="1:84" s="38" customFormat="1" x14ac:dyDescent="0.3">
      <c r="A87" s="147"/>
      <c r="B87" s="39" t="s">
        <v>37</v>
      </c>
      <c r="C87" s="165">
        <v>4062.28</v>
      </c>
      <c r="D87" s="166">
        <v>3667.44</v>
      </c>
      <c r="E87" s="166">
        <v>2551.04</v>
      </c>
      <c r="F87" s="166">
        <v>1671.94</v>
      </c>
      <c r="G87" s="166">
        <v>1010.62</v>
      </c>
      <c r="H87" s="166">
        <v>990.47</v>
      </c>
      <c r="I87" s="166">
        <v>1151.82</v>
      </c>
      <c r="J87" s="166">
        <v>1877.68</v>
      </c>
      <c r="K87" s="166">
        <v>5654.75</v>
      </c>
      <c r="L87" s="167">
        <v>21323.33</v>
      </c>
      <c r="M87" s="166">
        <v>38320.699999999997</v>
      </c>
      <c r="N87" s="166">
        <v>84949.41</v>
      </c>
      <c r="O87" s="98">
        <v>274471.37</v>
      </c>
      <c r="P87" s="166">
        <v>242724.66</v>
      </c>
      <c r="Q87" s="98">
        <v>160858.01</v>
      </c>
      <c r="R87" s="98">
        <v>69699.98</v>
      </c>
      <c r="S87" s="98">
        <v>44539.5</v>
      </c>
      <c r="T87" s="98">
        <v>33883.93</v>
      </c>
      <c r="U87" s="209">
        <v>36182.31</v>
      </c>
      <c r="V87" s="209">
        <v>52375</v>
      </c>
      <c r="W87" s="209">
        <v>107163.38</v>
      </c>
      <c r="X87" s="167">
        <v>188765.05</v>
      </c>
      <c r="Y87" s="209">
        <v>291502</v>
      </c>
      <c r="Z87" s="209">
        <v>299297</v>
      </c>
      <c r="AA87" s="209">
        <v>281625.46000000002</v>
      </c>
      <c r="AB87" s="209">
        <v>177955.22</v>
      </c>
      <c r="AC87" s="209">
        <v>98050.22</v>
      </c>
      <c r="AD87" s="209">
        <v>54897.05</v>
      </c>
      <c r="AE87" s="209">
        <v>36620</v>
      </c>
      <c r="AF87" s="209">
        <v>32669.19</v>
      </c>
      <c r="AG87" s="209">
        <v>33631</v>
      </c>
      <c r="AH87" s="209">
        <v>39762</v>
      </c>
      <c r="AI87" s="209">
        <v>99641</v>
      </c>
      <c r="AJ87" s="99">
        <v>221984</v>
      </c>
      <c r="AK87" s="209">
        <v>298440</v>
      </c>
      <c r="AL87" s="209">
        <v>356301</v>
      </c>
      <c r="AM87" s="209">
        <v>305132</v>
      </c>
      <c r="AN87" s="209">
        <v>196880</v>
      </c>
      <c r="AO87" s="209">
        <v>108483</v>
      </c>
      <c r="AP87" s="209">
        <v>54833</v>
      </c>
      <c r="AQ87" s="35">
        <v>41580</v>
      </c>
      <c r="AR87" s="209">
        <v>34162</v>
      </c>
      <c r="AS87" s="209">
        <v>48720</v>
      </c>
      <c r="AT87" s="209">
        <v>65049</v>
      </c>
      <c r="AU87" s="209">
        <v>13248</v>
      </c>
      <c r="AV87" s="99">
        <v>107420</v>
      </c>
      <c r="AW87" s="181">
        <f t="shared" ref="AW87:BF91" si="235">O87-C87</f>
        <v>270409.08999999997</v>
      </c>
      <c r="AX87" s="100">
        <f t="shared" si="235"/>
        <v>239057.22</v>
      </c>
      <c r="AY87" s="100">
        <f t="shared" si="235"/>
        <v>158306.97</v>
      </c>
      <c r="AZ87" s="100">
        <f t="shared" si="235"/>
        <v>68028.039999999994</v>
      </c>
      <c r="BA87" s="100">
        <f t="shared" si="235"/>
        <v>43528.88</v>
      </c>
      <c r="BB87" s="100">
        <f t="shared" si="235"/>
        <v>32893.46</v>
      </c>
      <c r="BC87" s="100">
        <f t="shared" si="235"/>
        <v>35030.49</v>
      </c>
      <c r="BD87" s="100">
        <f t="shared" si="235"/>
        <v>50497.32</v>
      </c>
      <c r="BE87" s="100">
        <f t="shared" si="235"/>
        <v>101508.63</v>
      </c>
      <c r="BF87" s="100">
        <f t="shared" si="235"/>
        <v>167441.71999999997</v>
      </c>
      <c r="BG87" s="100">
        <f t="shared" ref="BG87:BP91" si="236">Y87-M87</f>
        <v>253181.3</v>
      </c>
      <c r="BH87" s="100">
        <f t="shared" si="236"/>
        <v>214347.59</v>
      </c>
      <c r="BI87" s="100">
        <f t="shared" si="236"/>
        <v>7154.0900000000256</v>
      </c>
      <c r="BJ87" s="100">
        <f t="shared" si="236"/>
        <v>-64769.440000000002</v>
      </c>
      <c r="BK87" s="100">
        <f t="shared" si="236"/>
        <v>-62807.790000000008</v>
      </c>
      <c r="BL87" s="252">
        <f t="shared" si="236"/>
        <v>-14802.929999999993</v>
      </c>
      <c r="BM87" s="252">
        <f t="shared" si="236"/>
        <v>-7919.5</v>
      </c>
      <c r="BN87" s="252">
        <f t="shared" si="236"/>
        <v>-1214.7400000000016</v>
      </c>
      <c r="BO87" s="252">
        <f t="shared" si="236"/>
        <v>-2551.3099999999977</v>
      </c>
      <c r="BP87" s="252">
        <f t="shared" si="236"/>
        <v>-12613</v>
      </c>
      <c r="BQ87" s="252">
        <f t="shared" ref="BQ87:CD91" si="237">AI87-W87</f>
        <v>-7522.3800000000047</v>
      </c>
      <c r="BR87" s="252">
        <f t="shared" si="237"/>
        <v>33218.950000000012</v>
      </c>
      <c r="BS87" s="252">
        <f t="shared" si="237"/>
        <v>6938</v>
      </c>
      <c r="BT87" s="252">
        <f t="shared" si="237"/>
        <v>57004</v>
      </c>
      <c r="BU87" s="252">
        <f t="shared" si="237"/>
        <v>23506.539999999979</v>
      </c>
      <c r="BV87" s="252">
        <f t="shared" si="237"/>
        <v>18924.78</v>
      </c>
      <c r="BW87" s="252">
        <f t="shared" si="237"/>
        <v>10432.779999999999</v>
      </c>
      <c r="BX87" s="252">
        <f t="shared" si="237"/>
        <v>-64.05000000000291</v>
      </c>
      <c r="BY87" s="252">
        <f t="shared" si="237"/>
        <v>4960</v>
      </c>
      <c r="BZ87" s="252">
        <f t="shared" si="237"/>
        <v>1492.8100000000013</v>
      </c>
      <c r="CA87" s="252">
        <f t="shared" si="237"/>
        <v>15089</v>
      </c>
      <c r="CB87" s="252">
        <f t="shared" si="237"/>
        <v>25287</v>
      </c>
      <c r="CC87" s="252">
        <f t="shared" si="237"/>
        <v>-86393</v>
      </c>
      <c r="CD87" s="252">
        <f t="shared" si="237"/>
        <v>-114564</v>
      </c>
      <c r="CE87" s="351"/>
      <c r="CF87" s="35">
        <f>IF(ISERROR(GETPIVOTDATA("VALUE",'CRS WK pvt'!$I$2,"DT_FILE",CF$8,"CD_CO",CF$6,"TRIM_CAT",TRIM(B87),"TRIM_LINE",A86))=TRUE,0,GETPIVOTDATA("VALUE",'CRS WK pvt'!$I$2,"DT_FILE",CF$8,"CD_CO",CF$6,"TRIM_CAT",TRIM(B87),"TRIM_LINE",A86))</f>
        <v>107420</v>
      </c>
    </row>
    <row r="88" spans="1:84" s="38" customFormat="1" x14ac:dyDescent="0.3">
      <c r="A88" s="147"/>
      <c r="B88" s="39" t="s">
        <v>38</v>
      </c>
      <c r="C88" s="165">
        <v>1570.7</v>
      </c>
      <c r="D88" s="166">
        <v>1485.33</v>
      </c>
      <c r="E88" s="166">
        <v>868.77</v>
      </c>
      <c r="F88" s="166">
        <v>939.98</v>
      </c>
      <c r="G88" s="166">
        <v>412.71</v>
      </c>
      <c r="H88" s="166">
        <v>358.16</v>
      </c>
      <c r="I88" s="166">
        <v>906.35</v>
      </c>
      <c r="J88" s="166">
        <v>701.48</v>
      </c>
      <c r="K88" s="166">
        <v>2265.6999999999998</v>
      </c>
      <c r="L88" s="167">
        <v>7681.58</v>
      </c>
      <c r="M88" s="166">
        <v>11184.32</v>
      </c>
      <c r="N88" s="166">
        <v>20656.560000000001</v>
      </c>
      <c r="O88" s="98">
        <v>34191.769999999997</v>
      </c>
      <c r="P88" s="166">
        <v>33035.24</v>
      </c>
      <c r="Q88" s="98">
        <v>14589.53</v>
      </c>
      <c r="R88" s="98">
        <v>8268.41</v>
      </c>
      <c r="S88" s="98">
        <v>5614.72</v>
      </c>
      <c r="T88" s="98">
        <v>4216.8100000000004</v>
      </c>
      <c r="U88" s="209">
        <v>4291.6099999999997</v>
      </c>
      <c r="V88" s="209">
        <v>6083</v>
      </c>
      <c r="W88" s="209">
        <v>14118.13</v>
      </c>
      <c r="X88" s="167">
        <v>23617.88</v>
      </c>
      <c r="Y88" s="209">
        <v>37984</v>
      </c>
      <c r="Z88" s="209">
        <v>38306</v>
      </c>
      <c r="AA88" s="209">
        <v>35609.78</v>
      </c>
      <c r="AB88" s="209">
        <v>25350.240000000002</v>
      </c>
      <c r="AC88" s="209">
        <v>10044</v>
      </c>
      <c r="AD88" s="209">
        <v>6808.39</v>
      </c>
      <c r="AE88" s="209">
        <v>4608</v>
      </c>
      <c r="AF88" s="209">
        <v>4199.92</v>
      </c>
      <c r="AG88" s="209">
        <v>4306</v>
      </c>
      <c r="AH88" s="209">
        <v>4955</v>
      </c>
      <c r="AI88" s="209">
        <v>11805</v>
      </c>
      <c r="AJ88" s="99">
        <v>28248</v>
      </c>
      <c r="AK88" s="209">
        <v>39111</v>
      </c>
      <c r="AL88" s="209">
        <v>47010</v>
      </c>
      <c r="AM88" s="209">
        <v>38863</v>
      </c>
      <c r="AN88" s="209">
        <v>27456</v>
      </c>
      <c r="AO88" s="209">
        <v>14515</v>
      </c>
      <c r="AP88" s="209">
        <v>7436</v>
      </c>
      <c r="AQ88" s="35">
        <v>5670</v>
      </c>
      <c r="AR88" s="209">
        <v>4541</v>
      </c>
      <c r="AS88" s="209">
        <v>5625</v>
      </c>
      <c r="AT88" s="209">
        <v>7141</v>
      </c>
      <c r="AU88" s="209">
        <v>1301</v>
      </c>
      <c r="AV88" s="99">
        <v>19985</v>
      </c>
      <c r="AW88" s="181">
        <f t="shared" si="235"/>
        <v>32621.069999999996</v>
      </c>
      <c r="AX88" s="100">
        <f t="shared" si="235"/>
        <v>31549.909999999996</v>
      </c>
      <c r="AY88" s="100">
        <f t="shared" si="235"/>
        <v>13720.76</v>
      </c>
      <c r="AZ88" s="100">
        <f t="shared" si="235"/>
        <v>7328.43</v>
      </c>
      <c r="BA88" s="100">
        <f t="shared" si="235"/>
        <v>5202.01</v>
      </c>
      <c r="BB88" s="100">
        <f t="shared" si="235"/>
        <v>3858.6500000000005</v>
      </c>
      <c r="BC88" s="100">
        <f t="shared" si="235"/>
        <v>3385.2599999999998</v>
      </c>
      <c r="BD88" s="100">
        <f t="shared" si="235"/>
        <v>5381.52</v>
      </c>
      <c r="BE88" s="100">
        <f t="shared" si="235"/>
        <v>11852.43</v>
      </c>
      <c r="BF88" s="100">
        <f t="shared" si="235"/>
        <v>15936.300000000001</v>
      </c>
      <c r="BG88" s="100">
        <f t="shared" si="236"/>
        <v>26799.68</v>
      </c>
      <c r="BH88" s="100">
        <f t="shared" si="236"/>
        <v>17649.439999999999</v>
      </c>
      <c r="BI88" s="100">
        <f t="shared" si="236"/>
        <v>1418.010000000002</v>
      </c>
      <c r="BJ88" s="100">
        <f t="shared" si="236"/>
        <v>-7684.9999999999964</v>
      </c>
      <c r="BK88" s="100">
        <f t="shared" si="236"/>
        <v>-4545.5300000000007</v>
      </c>
      <c r="BL88" s="252">
        <f t="shared" si="236"/>
        <v>-1460.0199999999995</v>
      </c>
      <c r="BM88" s="252">
        <f t="shared" si="236"/>
        <v>-1006.7200000000003</v>
      </c>
      <c r="BN88" s="252">
        <f t="shared" si="236"/>
        <v>-16.890000000000327</v>
      </c>
      <c r="BO88" s="252">
        <f t="shared" si="236"/>
        <v>14.390000000000327</v>
      </c>
      <c r="BP88" s="252">
        <f t="shared" si="236"/>
        <v>-1128</v>
      </c>
      <c r="BQ88" s="252">
        <f t="shared" si="237"/>
        <v>-2313.1299999999992</v>
      </c>
      <c r="BR88" s="252">
        <f t="shared" si="237"/>
        <v>4630.119999999999</v>
      </c>
      <c r="BS88" s="252">
        <f t="shared" si="237"/>
        <v>1127</v>
      </c>
      <c r="BT88" s="252">
        <f t="shared" si="237"/>
        <v>8704</v>
      </c>
      <c r="BU88" s="252">
        <f t="shared" si="237"/>
        <v>3253.2200000000012</v>
      </c>
      <c r="BV88" s="252">
        <f t="shared" si="237"/>
        <v>2105.7599999999984</v>
      </c>
      <c r="BW88" s="252">
        <f t="shared" si="237"/>
        <v>4471</v>
      </c>
      <c r="BX88" s="252">
        <f t="shared" si="237"/>
        <v>627.60999999999967</v>
      </c>
      <c r="BY88" s="252">
        <f t="shared" si="237"/>
        <v>1062</v>
      </c>
      <c r="BZ88" s="252">
        <f t="shared" si="237"/>
        <v>341.07999999999993</v>
      </c>
      <c r="CA88" s="252">
        <f t="shared" si="237"/>
        <v>1319</v>
      </c>
      <c r="CB88" s="252">
        <f t="shared" si="237"/>
        <v>2186</v>
      </c>
      <c r="CC88" s="252">
        <f t="shared" si="237"/>
        <v>-10504</v>
      </c>
      <c r="CD88" s="252">
        <f t="shared" si="237"/>
        <v>-8263</v>
      </c>
      <c r="CE88" s="351"/>
      <c r="CF88" s="35">
        <f>IF(ISERROR(GETPIVOTDATA("VALUE",'CRS WK pvt'!$I$2,"DT_FILE",CF$8,"CD_CO",CF$6,"TRIM_CAT",TRIM(B88),"TRIM_LINE",A86))=TRUE,0,GETPIVOTDATA("VALUE",'CRS WK pvt'!$I$2,"DT_FILE",CF$8,"CD_CO",CF$6,"TRIM_CAT",TRIM(B88),"TRIM_LINE",A86))</f>
        <v>19985</v>
      </c>
    </row>
    <row r="89" spans="1:84" s="38" customFormat="1" x14ac:dyDescent="0.3">
      <c r="A89" s="147"/>
      <c r="B89" s="39" t="s">
        <v>39</v>
      </c>
      <c r="C89" s="165">
        <v>814.78</v>
      </c>
      <c r="D89" s="166">
        <v>391.25</v>
      </c>
      <c r="E89" s="166">
        <v>121.8</v>
      </c>
      <c r="F89" s="166">
        <v>16.920000000000002</v>
      </c>
      <c r="G89" s="166">
        <v>3.4</v>
      </c>
      <c r="H89" s="166">
        <v>2.72</v>
      </c>
      <c r="I89" s="166">
        <v>543.83000000000004</v>
      </c>
      <c r="J89" s="166">
        <v>534.94000000000005</v>
      </c>
      <c r="K89" s="166">
        <v>1498.74</v>
      </c>
      <c r="L89" s="167">
        <v>3556.77</v>
      </c>
      <c r="M89" s="166">
        <v>17894.599999999999</v>
      </c>
      <c r="N89" s="166">
        <v>42180.74</v>
      </c>
      <c r="O89" s="98">
        <v>120845.96</v>
      </c>
      <c r="P89" s="166">
        <v>99105.19</v>
      </c>
      <c r="Q89" s="98">
        <v>71509.98</v>
      </c>
      <c r="R89" s="98">
        <v>38468.910000000003</v>
      </c>
      <c r="S89" s="98">
        <v>38130.29</v>
      </c>
      <c r="T89" s="98">
        <v>35725.86</v>
      </c>
      <c r="U89" s="209">
        <v>40073.89</v>
      </c>
      <c r="V89" s="209">
        <v>49142</v>
      </c>
      <c r="W89" s="209">
        <v>75613.55</v>
      </c>
      <c r="X89" s="167">
        <v>130195.86</v>
      </c>
      <c r="Y89" s="209">
        <v>180911</v>
      </c>
      <c r="Z89" s="209">
        <v>184438</v>
      </c>
      <c r="AA89" s="209">
        <v>176880</v>
      </c>
      <c r="AB89" s="209">
        <v>124997.24</v>
      </c>
      <c r="AC89" s="209">
        <v>76795.95</v>
      </c>
      <c r="AD89" s="209">
        <v>62413.25</v>
      </c>
      <c r="AE89" s="209">
        <v>56873</v>
      </c>
      <c r="AF89" s="209">
        <v>53351.9</v>
      </c>
      <c r="AG89" s="209">
        <v>57571</v>
      </c>
      <c r="AH89" s="209">
        <v>58731</v>
      </c>
      <c r="AI89" s="209">
        <v>92703</v>
      </c>
      <c r="AJ89" s="99">
        <v>158292</v>
      </c>
      <c r="AK89" s="209">
        <v>208603</v>
      </c>
      <c r="AL89" s="209">
        <v>252844</v>
      </c>
      <c r="AM89" s="209">
        <v>220801</v>
      </c>
      <c r="AN89" s="209">
        <v>161577</v>
      </c>
      <c r="AO89" s="209">
        <v>107679</v>
      </c>
      <c r="AP89" s="209">
        <v>74439</v>
      </c>
      <c r="AQ89" s="35">
        <v>81515</v>
      </c>
      <c r="AR89" s="209">
        <v>74241</v>
      </c>
      <c r="AS89" s="209">
        <v>67954</v>
      </c>
      <c r="AT89" s="209">
        <v>79918</v>
      </c>
      <c r="AU89" s="209">
        <v>16744</v>
      </c>
      <c r="AV89" s="99">
        <v>96421</v>
      </c>
      <c r="AW89" s="181">
        <f t="shared" si="235"/>
        <v>120031.18000000001</v>
      </c>
      <c r="AX89" s="100">
        <f t="shared" si="235"/>
        <v>98713.94</v>
      </c>
      <c r="AY89" s="100">
        <f t="shared" si="235"/>
        <v>71388.179999999993</v>
      </c>
      <c r="AZ89" s="100">
        <f t="shared" si="235"/>
        <v>38451.990000000005</v>
      </c>
      <c r="BA89" s="100">
        <f t="shared" si="235"/>
        <v>38126.89</v>
      </c>
      <c r="BB89" s="100">
        <f t="shared" si="235"/>
        <v>35723.14</v>
      </c>
      <c r="BC89" s="100">
        <f t="shared" si="235"/>
        <v>39530.06</v>
      </c>
      <c r="BD89" s="100">
        <f t="shared" si="235"/>
        <v>48607.06</v>
      </c>
      <c r="BE89" s="100">
        <f t="shared" si="235"/>
        <v>74114.81</v>
      </c>
      <c r="BF89" s="100">
        <f t="shared" si="235"/>
        <v>126639.09</v>
      </c>
      <c r="BG89" s="100">
        <f t="shared" si="236"/>
        <v>163016.4</v>
      </c>
      <c r="BH89" s="100">
        <f t="shared" si="236"/>
        <v>142257.26</v>
      </c>
      <c r="BI89" s="100">
        <f t="shared" si="236"/>
        <v>56034.039999999994</v>
      </c>
      <c r="BJ89" s="100">
        <f t="shared" si="236"/>
        <v>25892.050000000003</v>
      </c>
      <c r="BK89" s="100">
        <f t="shared" si="236"/>
        <v>5285.9700000000012</v>
      </c>
      <c r="BL89" s="252">
        <f t="shared" si="236"/>
        <v>23944.339999999997</v>
      </c>
      <c r="BM89" s="252">
        <f t="shared" si="236"/>
        <v>18742.71</v>
      </c>
      <c r="BN89" s="252">
        <f t="shared" si="236"/>
        <v>17626.04</v>
      </c>
      <c r="BO89" s="252">
        <f t="shared" si="236"/>
        <v>17497.11</v>
      </c>
      <c r="BP89" s="252">
        <f t="shared" si="236"/>
        <v>9589</v>
      </c>
      <c r="BQ89" s="252">
        <f t="shared" si="237"/>
        <v>17089.449999999997</v>
      </c>
      <c r="BR89" s="252">
        <f t="shared" si="237"/>
        <v>28096.14</v>
      </c>
      <c r="BS89" s="252">
        <f t="shared" si="237"/>
        <v>27692</v>
      </c>
      <c r="BT89" s="252">
        <f t="shared" si="237"/>
        <v>68406</v>
      </c>
      <c r="BU89" s="252">
        <f t="shared" si="237"/>
        <v>43921</v>
      </c>
      <c r="BV89" s="252">
        <f t="shared" si="237"/>
        <v>36579.759999999995</v>
      </c>
      <c r="BW89" s="252">
        <f t="shared" si="237"/>
        <v>30883.050000000003</v>
      </c>
      <c r="BX89" s="252">
        <f t="shared" si="237"/>
        <v>12025.75</v>
      </c>
      <c r="BY89" s="252">
        <f t="shared" si="237"/>
        <v>24642</v>
      </c>
      <c r="BZ89" s="252">
        <f t="shared" si="237"/>
        <v>20889.099999999999</v>
      </c>
      <c r="CA89" s="252">
        <f t="shared" si="237"/>
        <v>10383</v>
      </c>
      <c r="CB89" s="252">
        <f t="shared" si="237"/>
        <v>21187</v>
      </c>
      <c r="CC89" s="252">
        <f t="shared" si="237"/>
        <v>-75959</v>
      </c>
      <c r="CD89" s="252">
        <f t="shared" si="237"/>
        <v>-61871</v>
      </c>
      <c r="CE89" s="351"/>
      <c r="CF89" s="35">
        <f>IF(ISERROR(GETPIVOTDATA("VALUE",'CRS WK pvt'!$I$2,"DT_FILE",CF$8,"CD_CO",CF$6,"TRIM_CAT",TRIM(B89),"TRIM_LINE",A86))=TRUE,0,GETPIVOTDATA("VALUE",'CRS WK pvt'!$I$2,"DT_FILE",CF$8,"CD_CO",CF$6,"TRIM_CAT",TRIM(B89),"TRIM_LINE",A86))</f>
        <v>96421</v>
      </c>
    </row>
    <row r="90" spans="1:84" s="38" customFormat="1" x14ac:dyDescent="0.3">
      <c r="A90" s="147"/>
      <c r="B90" s="39" t="s">
        <v>40</v>
      </c>
      <c r="C90" s="165"/>
      <c r="D90" s="166"/>
      <c r="E90" s="166"/>
      <c r="F90" s="166"/>
      <c r="G90" s="166"/>
      <c r="H90" s="166"/>
      <c r="I90" s="166"/>
      <c r="J90" s="166"/>
      <c r="K90" s="166"/>
      <c r="L90" s="167"/>
      <c r="M90" s="166">
        <v>1386.05</v>
      </c>
      <c r="N90" s="166">
        <v>5783.94</v>
      </c>
      <c r="O90" s="98">
        <v>29221.05</v>
      </c>
      <c r="P90" s="166">
        <v>19844.400000000001</v>
      </c>
      <c r="Q90" s="98">
        <v>20247.05</v>
      </c>
      <c r="R90" s="98">
        <v>6481.69</v>
      </c>
      <c r="S90" s="98">
        <v>9477.19</v>
      </c>
      <c r="T90" s="98">
        <v>6791.9</v>
      </c>
      <c r="U90" s="209">
        <v>11704.4</v>
      </c>
      <c r="V90" s="209">
        <v>8020</v>
      </c>
      <c r="W90" s="209">
        <v>25966.11</v>
      </c>
      <c r="X90" s="167">
        <v>45509.57</v>
      </c>
      <c r="Y90" s="209">
        <v>53520</v>
      </c>
      <c r="Z90" s="209">
        <v>98198</v>
      </c>
      <c r="AA90" s="209">
        <v>87143.57</v>
      </c>
      <c r="AB90" s="209">
        <v>54093.68</v>
      </c>
      <c r="AC90" s="209">
        <v>31940</v>
      </c>
      <c r="AD90" s="209">
        <v>21438.41</v>
      </c>
      <c r="AE90" s="209">
        <v>14989</v>
      </c>
      <c r="AF90" s="209">
        <v>13894.85</v>
      </c>
      <c r="AG90" s="209">
        <v>15504</v>
      </c>
      <c r="AH90" s="209">
        <v>18795</v>
      </c>
      <c r="AI90" s="209">
        <v>44650</v>
      </c>
      <c r="AJ90" s="99">
        <v>80338</v>
      </c>
      <c r="AK90" s="209">
        <v>106417</v>
      </c>
      <c r="AL90" s="209">
        <v>104418</v>
      </c>
      <c r="AM90" s="209">
        <v>92793</v>
      </c>
      <c r="AN90" s="209">
        <v>70582</v>
      </c>
      <c r="AO90" s="209">
        <v>45617</v>
      </c>
      <c r="AP90" s="209">
        <v>22104</v>
      </c>
      <c r="AQ90" s="35">
        <v>17639</v>
      </c>
      <c r="AR90" s="209">
        <v>15380</v>
      </c>
      <c r="AS90" s="209">
        <v>20611</v>
      </c>
      <c r="AT90" s="209">
        <v>29909</v>
      </c>
      <c r="AU90" s="209">
        <v>1440</v>
      </c>
      <c r="AV90" s="99">
        <v>12062</v>
      </c>
      <c r="AW90" s="181">
        <f t="shared" si="235"/>
        <v>29221.05</v>
      </c>
      <c r="AX90" s="100">
        <f t="shared" si="235"/>
        <v>19844.400000000001</v>
      </c>
      <c r="AY90" s="100">
        <f t="shared" si="235"/>
        <v>20247.05</v>
      </c>
      <c r="AZ90" s="100">
        <f t="shared" si="235"/>
        <v>6481.69</v>
      </c>
      <c r="BA90" s="100">
        <f t="shared" si="235"/>
        <v>9477.19</v>
      </c>
      <c r="BB90" s="100">
        <f t="shared" si="235"/>
        <v>6791.9</v>
      </c>
      <c r="BC90" s="100">
        <f t="shared" si="235"/>
        <v>11704.4</v>
      </c>
      <c r="BD90" s="100">
        <f t="shared" si="235"/>
        <v>8020</v>
      </c>
      <c r="BE90" s="100">
        <f t="shared" si="235"/>
        <v>25966.11</v>
      </c>
      <c r="BF90" s="100">
        <f t="shared" si="235"/>
        <v>45509.57</v>
      </c>
      <c r="BG90" s="100">
        <f t="shared" si="236"/>
        <v>52133.95</v>
      </c>
      <c r="BH90" s="100">
        <f t="shared" si="236"/>
        <v>92414.06</v>
      </c>
      <c r="BI90" s="100">
        <f t="shared" si="236"/>
        <v>57922.520000000004</v>
      </c>
      <c r="BJ90" s="100">
        <f t="shared" si="236"/>
        <v>34249.279999999999</v>
      </c>
      <c r="BK90" s="100">
        <f t="shared" si="236"/>
        <v>11692.95</v>
      </c>
      <c r="BL90" s="252">
        <f t="shared" si="236"/>
        <v>14956.720000000001</v>
      </c>
      <c r="BM90" s="252">
        <f t="shared" si="236"/>
        <v>5511.8099999999995</v>
      </c>
      <c r="BN90" s="252">
        <f t="shared" si="236"/>
        <v>7102.9500000000007</v>
      </c>
      <c r="BO90" s="252">
        <f t="shared" si="236"/>
        <v>3799.6000000000004</v>
      </c>
      <c r="BP90" s="252">
        <f t="shared" si="236"/>
        <v>10775</v>
      </c>
      <c r="BQ90" s="252">
        <f t="shared" si="237"/>
        <v>18683.89</v>
      </c>
      <c r="BR90" s="252">
        <f t="shared" si="237"/>
        <v>34828.43</v>
      </c>
      <c r="BS90" s="252">
        <f t="shared" si="237"/>
        <v>52897</v>
      </c>
      <c r="BT90" s="252">
        <f t="shared" si="237"/>
        <v>6220</v>
      </c>
      <c r="BU90" s="252">
        <f t="shared" si="237"/>
        <v>5649.429999999993</v>
      </c>
      <c r="BV90" s="252">
        <f t="shared" si="237"/>
        <v>16488.32</v>
      </c>
      <c r="BW90" s="252">
        <f t="shared" si="237"/>
        <v>13677</v>
      </c>
      <c r="BX90" s="252">
        <f t="shared" si="237"/>
        <v>665.59000000000015</v>
      </c>
      <c r="BY90" s="252">
        <f t="shared" si="237"/>
        <v>2650</v>
      </c>
      <c r="BZ90" s="252">
        <f t="shared" si="237"/>
        <v>1485.1499999999996</v>
      </c>
      <c r="CA90" s="252">
        <f t="shared" si="237"/>
        <v>5107</v>
      </c>
      <c r="CB90" s="252">
        <f t="shared" si="237"/>
        <v>11114</v>
      </c>
      <c r="CC90" s="252">
        <f t="shared" si="237"/>
        <v>-43210</v>
      </c>
      <c r="CD90" s="252">
        <f t="shared" si="237"/>
        <v>-68276</v>
      </c>
      <c r="CE90" s="351"/>
      <c r="CF90" s="35">
        <f>IF(ISERROR(GETPIVOTDATA("VALUE",'CRS WK pvt'!$I$2,"DT_FILE",CF$8,"CD_CO",CF$6,"TRIM_CAT",TRIM(B90),"TRIM_LINE",A86))=TRUE,0,GETPIVOTDATA("VALUE",'CRS WK pvt'!$I$2,"DT_FILE",CF$8,"CD_CO",CF$6,"TRIM_CAT",TRIM(B90),"TRIM_LINE",A86))</f>
        <v>12062</v>
      </c>
    </row>
    <row r="91" spans="1:84" s="38" customFormat="1" x14ac:dyDescent="0.3">
      <c r="A91" s="147"/>
      <c r="B91" s="39" t="s">
        <v>41</v>
      </c>
      <c r="C91" s="165"/>
      <c r="D91" s="166"/>
      <c r="E91" s="166"/>
      <c r="F91" s="166"/>
      <c r="G91" s="166"/>
      <c r="H91" s="166"/>
      <c r="I91" s="166"/>
      <c r="J91" s="166"/>
      <c r="K91" s="166"/>
      <c r="L91" s="167"/>
      <c r="M91" s="166"/>
      <c r="N91" s="166"/>
      <c r="O91" s="98">
        <v>0</v>
      </c>
      <c r="P91" s="166">
        <v>0</v>
      </c>
      <c r="Q91" s="98">
        <v>0</v>
      </c>
      <c r="R91" s="98">
        <v>0</v>
      </c>
      <c r="S91" s="98">
        <v>0</v>
      </c>
      <c r="T91" s="98">
        <v>54.64</v>
      </c>
      <c r="U91" s="209">
        <v>545.88</v>
      </c>
      <c r="V91" s="209">
        <v>1366</v>
      </c>
      <c r="W91" s="209">
        <v>6611.62</v>
      </c>
      <c r="X91" s="167">
        <v>11932.54</v>
      </c>
      <c r="Y91" s="209">
        <v>21871</v>
      </c>
      <c r="Z91" s="209">
        <v>23592</v>
      </c>
      <c r="AA91" s="209">
        <v>19777</v>
      </c>
      <c r="AB91" s="209">
        <v>13863.73</v>
      </c>
      <c r="AC91" s="209">
        <v>8709.9599999999991</v>
      </c>
      <c r="AD91" s="209">
        <v>6370.24</v>
      </c>
      <c r="AE91" s="209">
        <v>5285</v>
      </c>
      <c r="AF91" s="209">
        <v>3723.07</v>
      </c>
      <c r="AG91" s="209">
        <v>4969</v>
      </c>
      <c r="AH91" s="209">
        <v>7715</v>
      </c>
      <c r="AI91" s="209">
        <v>10822</v>
      </c>
      <c r="AJ91" s="99">
        <v>23547</v>
      </c>
      <c r="AK91" s="209">
        <v>31712</v>
      </c>
      <c r="AL91" s="209">
        <v>38221</v>
      </c>
      <c r="AM91" s="209">
        <v>81390</v>
      </c>
      <c r="AN91" s="209">
        <v>70480</v>
      </c>
      <c r="AO91" s="209">
        <v>58077</v>
      </c>
      <c r="AP91" s="209">
        <v>48610</v>
      </c>
      <c r="AQ91" s="35">
        <v>47145</v>
      </c>
      <c r="AR91" s="209">
        <v>51188</v>
      </c>
      <c r="AS91" s="209">
        <v>50359</v>
      </c>
      <c r="AT91" s="209">
        <v>45668</v>
      </c>
      <c r="AU91" s="209">
        <v>58555</v>
      </c>
      <c r="AV91" s="99">
        <v>66791</v>
      </c>
      <c r="AW91" s="181">
        <f t="shared" si="235"/>
        <v>0</v>
      </c>
      <c r="AX91" s="100">
        <f t="shared" si="235"/>
        <v>0</v>
      </c>
      <c r="AY91" s="100">
        <f t="shared" si="235"/>
        <v>0</v>
      </c>
      <c r="AZ91" s="100">
        <f t="shared" si="235"/>
        <v>0</v>
      </c>
      <c r="BA91" s="100">
        <f t="shared" si="235"/>
        <v>0</v>
      </c>
      <c r="BB91" s="100">
        <f t="shared" si="235"/>
        <v>54.64</v>
      </c>
      <c r="BC91" s="100">
        <f t="shared" si="235"/>
        <v>545.88</v>
      </c>
      <c r="BD91" s="100">
        <f t="shared" si="235"/>
        <v>1366</v>
      </c>
      <c r="BE91" s="100">
        <f t="shared" si="235"/>
        <v>6611.62</v>
      </c>
      <c r="BF91" s="100">
        <f t="shared" si="235"/>
        <v>11932.54</v>
      </c>
      <c r="BG91" s="100">
        <f t="shared" si="236"/>
        <v>21871</v>
      </c>
      <c r="BH91" s="100">
        <f t="shared" si="236"/>
        <v>23592</v>
      </c>
      <c r="BI91" s="100">
        <f t="shared" si="236"/>
        <v>19777</v>
      </c>
      <c r="BJ91" s="100">
        <f t="shared" si="236"/>
        <v>13863.73</v>
      </c>
      <c r="BK91" s="100">
        <f t="shared" si="236"/>
        <v>8709.9599999999991</v>
      </c>
      <c r="BL91" s="252">
        <f t="shared" si="236"/>
        <v>6370.24</v>
      </c>
      <c r="BM91" s="252">
        <f t="shared" si="236"/>
        <v>5285</v>
      </c>
      <c r="BN91" s="252">
        <f t="shared" si="236"/>
        <v>3668.4300000000003</v>
      </c>
      <c r="BO91" s="252">
        <f t="shared" si="236"/>
        <v>4423.12</v>
      </c>
      <c r="BP91" s="252">
        <f t="shared" si="236"/>
        <v>6349</v>
      </c>
      <c r="BQ91" s="252">
        <f t="shared" si="237"/>
        <v>4210.38</v>
      </c>
      <c r="BR91" s="252">
        <f t="shared" si="237"/>
        <v>11614.46</v>
      </c>
      <c r="BS91" s="252">
        <f t="shared" si="237"/>
        <v>9841</v>
      </c>
      <c r="BT91" s="252">
        <f t="shared" si="237"/>
        <v>14629</v>
      </c>
      <c r="BU91" s="252">
        <f t="shared" si="237"/>
        <v>61613</v>
      </c>
      <c r="BV91" s="252">
        <f t="shared" si="237"/>
        <v>56616.270000000004</v>
      </c>
      <c r="BW91" s="252">
        <f t="shared" si="237"/>
        <v>49367.040000000001</v>
      </c>
      <c r="BX91" s="252">
        <f t="shared" si="237"/>
        <v>42239.76</v>
      </c>
      <c r="BY91" s="252">
        <f t="shared" si="237"/>
        <v>41860</v>
      </c>
      <c r="BZ91" s="252">
        <f t="shared" si="237"/>
        <v>47464.93</v>
      </c>
      <c r="CA91" s="252">
        <f t="shared" si="237"/>
        <v>45390</v>
      </c>
      <c r="CB91" s="252">
        <f t="shared" si="237"/>
        <v>37953</v>
      </c>
      <c r="CC91" s="252">
        <f t="shared" si="237"/>
        <v>47733</v>
      </c>
      <c r="CD91" s="252">
        <f t="shared" si="237"/>
        <v>43244</v>
      </c>
      <c r="CE91" s="351"/>
      <c r="CF91" s="35">
        <f>IF(ISERROR(GETPIVOTDATA("VALUE",'CRS WK pvt'!$I$2,"DT_FILE",CF$8,"CD_CO",CF$6,"TRIM_CAT",TRIM(B91),"TRIM_LINE",A86))=TRUE,0,GETPIVOTDATA("VALUE",'CRS WK pvt'!$I$2,"DT_FILE",CF$8,"CD_CO",CF$6,"TRIM_CAT",TRIM(B91),"TRIM_LINE",A86))</f>
        <v>66791</v>
      </c>
    </row>
    <row r="92" spans="1:84" s="131" customFormat="1" x14ac:dyDescent="0.3">
      <c r="A92" s="148"/>
      <c r="B92" s="39" t="s">
        <v>42</v>
      </c>
      <c r="C92" s="132">
        <f>SUM(C87:C91)</f>
        <v>6447.76</v>
      </c>
      <c r="D92" s="133">
        <f t="shared" ref="D92:AF92" si="238">SUM(D87:D91)</f>
        <v>5544.02</v>
      </c>
      <c r="E92" s="133">
        <f t="shared" si="238"/>
        <v>3541.61</v>
      </c>
      <c r="F92" s="133">
        <f t="shared" si="238"/>
        <v>2628.84</v>
      </c>
      <c r="G92" s="133">
        <f t="shared" si="238"/>
        <v>1426.73</v>
      </c>
      <c r="H92" s="133">
        <f t="shared" si="238"/>
        <v>1351.3500000000001</v>
      </c>
      <c r="I92" s="133">
        <f t="shared" si="238"/>
        <v>2602</v>
      </c>
      <c r="J92" s="133">
        <f t="shared" si="238"/>
        <v>3114.1</v>
      </c>
      <c r="K92" s="133">
        <f t="shared" si="238"/>
        <v>9419.19</v>
      </c>
      <c r="L92" s="135">
        <f t="shared" si="238"/>
        <v>32561.680000000004</v>
      </c>
      <c r="M92" s="133">
        <f t="shared" si="238"/>
        <v>68785.67</v>
      </c>
      <c r="N92" s="133">
        <f t="shared" si="238"/>
        <v>153570.65</v>
      </c>
      <c r="O92" s="142">
        <f t="shared" si="238"/>
        <v>458730.15</v>
      </c>
      <c r="P92" s="133">
        <f t="shared" si="238"/>
        <v>394709.49000000005</v>
      </c>
      <c r="Q92" s="142">
        <f t="shared" si="238"/>
        <v>267204.57</v>
      </c>
      <c r="R92" s="142">
        <f t="shared" si="238"/>
        <v>122918.99</v>
      </c>
      <c r="S92" s="142">
        <f t="shared" si="238"/>
        <v>97761.700000000012</v>
      </c>
      <c r="T92" s="142">
        <f t="shared" si="238"/>
        <v>80673.14</v>
      </c>
      <c r="U92" s="142">
        <f t="shared" si="238"/>
        <v>92798.09</v>
      </c>
      <c r="V92" s="142">
        <f t="shared" si="238"/>
        <v>116986</v>
      </c>
      <c r="W92" s="142">
        <f t="shared" si="238"/>
        <v>229472.78999999998</v>
      </c>
      <c r="X92" s="135">
        <f t="shared" si="238"/>
        <v>400020.89999999997</v>
      </c>
      <c r="Y92" s="142">
        <f t="shared" si="238"/>
        <v>585788</v>
      </c>
      <c r="Z92" s="142">
        <f t="shared" si="238"/>
        <v>643831</v>
      </c>
      <c r="AA92" s="142">
        <f t="shared" si="238"/>
        <v>601035.81000000006</v>
      </c>
      <c r="AB92" s="142">
        <f t="shared" si="238"/>
        <v>396260.11</v>
      </c>
      <c r="AC92" s="142">
        <f t="shared" si="238"/>
        <v>225540.12999999998</v>
      </c>
      <c r="AD92" s="142">
        <f t="shared" si="238"/>
        <v>151927.34</v>
      </c>
      <c r="AE92" s="142">
        <f t="shared" si="238"/>
        <v>118375</v>
      </c>
      <c r="AF92" s="142">
        <f t="shared" si="238"/>
        <v>107838.93000000002</v>
      </c>
      <c r="AG92" s="285">
        <v>115981</v>
      </c>
      <c r="AH92" s="285">
        <v>129958</v>
      </c>
      <c r="AI92" s="285">
        <v>259621</v>
      </c>
      <c r="AJ92" s="326">
        <v>512409</v>
      </c>
      <c r="AK92" s="302">
        <v>684283</v>
      </c>
      <c r="AL92" s="302">
        <v>798794</v>
      </c>
      <c r="AM92" s="302">
        <v>738979</v>
      </c>
      <c r="AN92" s="302">
        <v>526975</v>
      </c>
      <c r="AO92" s="302">
        <v>334371</v>
      </c>
      <c r="AP92" s="302">
        <v>207422</v>
      </c>
      <c r="AQ92" s="134">
        <v>193549</v>
      </c>
      <c r="AR92" s="302">
        <v>179512</v>
      </c>
      <c r="AS92" s="302">
        <v>193269</v>
      </c>
      <c r="AT92" s="302">
        <v>227685</v>
      </c>
      <c r="AU92" s="302">
        <v>91288</v>
      </c>
      <c r="AV92" s="320">
        <v>302679</v>
      </c>
      <c r="AW92" s="134">
        <f t="shared" ref="AW92:AW106" si="239">SUM(AW87:AW91)</f>
        <v>452282.38999999996</v>
      </c>
      <c r="AX92" s="136">
        <f t="shared" ref="AX92:AZ92" si="240">SUM(AX87:AX91)</f>
        <v>389165.47000000003</v>
      </c>
      <c r="AY92" s="136">
        <f t="shared" si="240"/>
        <v>263662.96000000002</v>
      </c>
      <c r="AZ92" s="136">
        <f t="shared" si="240"/>
        <v>120290.15000000001</v>
      </c>
      <c r="BA92" s="136">
        <f t="shared" ref="BA92" si="241">SUM(BA87:BA91)</f>
        <v>96334.97</v>
      </c>
      <c r="BB92" s="136">
        <f t="shared" ref="BB92:BJ92" si="242">SUM(BB87:BB91)</f>
        <v>79321.789999999994</v>
      </c>
      <c r="BC92" s="136">
        <f t="shared" si="242"/>
        <v>90196.09</v>
      </c>
      <c r="BD92" s="136">
        <f t="shared" si="242"/>
        <v>113871.9</v>
      </c>
      <c r="BE92" s="136">
        <f t="shared" si="242"/>
        <v>220053.59999999998</v>
      </c>
      <c r="BF92" s="136">
        <f t="shared" si="242"/>
        <v>367459.22</v>
      </c>
      <c r="BG92" s="136">
        <f t="shared" si="242"/>
        <v>517002.33</v>
      </c>
      <c r="BH92" s="136">
        <f t="shared" si="242"/>
        <v>490260.35000000003</v>
      </c>
      <c r="BI92" s="136">
        <f t="shared" si="242"/>
        <v>142305.66000000003</v>
      </c>
      <c r="BJ92" s="136">
        <f t="shared" si="242"/>
        <v>1550.619999999999</v>
      </c>
      <c r="BK92" s="136">
        <f t="shared" ref="BK92:BL92" si="243">SUM(BK87:BK91)</f>
        <v>-41664.44000000001</v>
      </c>
      <c r="BL92" s="253">
        <f t="shared" si="243"/>
        <v>29008.350000000006</v>
      </c>
      <c r="BM92" s="253">
        <f t="shared" ref="BM92:BN92" si="244">SUM(BM87:BM91)</f>
        <v>20613.299999999996</v>
      </c>
      <c r="BN92" s="253">
        <f t="shared" si="244"/>
        <v>27165.79</v>
      </c>
      <c r="BO92" s="253">
        <f t="shared" ref="BO92" si="245">SUM(BO87:BO91)</f>
        <v>23182.91</v>
      </c>
      <c r="BP92" s="253">
        <f t="shared" ref="BP92:BQ92" si="246">SUM(BP87:BP91)</f>
        <v>12972</v>
      </c>
      <c r="BQ92" s="253">
        <f t="shared" si="246"/>
        <v>30148.209999999995</v>
      </c>
      <c r="BR92" s="253">
        <f t="shared" ref="BR92:BS92" si="247">SUM(BR87:BR91)</f>
        <v>112388.1</v>
      </c>
      <c r="BS92" s="253">
        <f t="shared" si="247"/>
        <v>98495</v>
      </c>
      <c r="BT92" s="253">
        <f t="shared" ref="BT92" si="248">SUM(BT87:BT91)</f>
        <v>154963</v>
      </c>
      <c r="BU92" s="253">
        <f t="shared" ref="BU92" si="249">SUM(BU87:BU91)</f>
        <v>137943.18999999997</v>
      </c>
      <c r="BV92" s="253">
        <f t="shared" ref="BV92" si="250">SUM(BV87:BV91)</f>
        <v>130714.89</v>
      </c>
      <c r="BW92" s="253">
        <f t="shared" ref="BW92" si="251">SUM(BW87:BW91)</f>
        <v>108830.87</v>
      </c>
      <c r="BX92" s="253">
        <f t="shared" ref="BX92" si="252">SUM(BX87:BX91)</f>
        <v>55494.66</v>
      </c>
      <c r="BY92" s="253">
        <f t="shared" ref="BY92" si="253">SUM(BY87:BY91)</f>
        <v>75174</v>
      </c>
      <c r="BZ92" s="253">
        <f t="shared" ref="BZ92" si="254">SUM(BZ87:BZ91)</f>
        <v>71673.070000000007</v>
      </c>
      <c r="CA92" s="253">
        <f t="shared" ref="CA92" si="255">SUM(CA87:CA91)</f>
        <v>77288</v>
      </c>
      <c r="CB92" s="253">
        <f t="shared" ref="CB92:CD92" si="256">SUM(CB87:CB91)</f>
        <v>97727</v>
      </c>
      <c r="CC92" s="253">
        <f t="shared" ref="CC92:CD92" si="257">SUM(CC87:CC91)</f>
        <v>-168333</v>
      </c>
      <c r="CD92" s="253">
        <f t="shared" si="257"/>
        <v>-209730</v>
      </c>
      <c r="CE92" s="352"/>
      <c r="CF92" s="134">
        <f t="shared" si="216"/>
        <v>302679</v>
      </c>
    </row>
    <row r="93" spans="1:84" s="38" customFormat="1" x14ac:dyDescent="0.3">
      <c r="A93" s="147">
        <f>+A86+1</f>
        <v>13</v>
      </c>
      <c r="B93" s="46" t="s">
        <v>44</v>
      </c>
      <c r="C93" s="47"/>
      <c r="D93" s="48"/>
      <c r="E93" s="48"/>
      <c r="F93" s="48"/>
      <c r="G93" s="48"/>
      <c r="H93" s="48"/>
      <c r="I93" s="48"/>
      <c r="J93" s="48"/>
      <c r="K93" s="48"/>
      <c r="L93" s="49"/>
      <c r="M93" s="48"/>
      <c r="N93" s="48"/>
      <c r="O93" s="48"/>
      <c r="P93" s="48"/>
      <c r="Q93" s="48"/>
      <c r="R93" s="48"/>
      <c r="S93" s="48"/>
      <c r="T93" s="48"/>
      <c r="U93" s="207"/>
      <c r="V93" s="207"/>
      <c r="W93" s="207"/>
      <c r="X93" s="49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49"/>
      <c r="AK93" s="300"/>
      <c r="AL93" s="300"/>
      <c r="AM93" s="300"/>
      <c r="AN93" s="300"/>
      <c r="AO93" s="300"/>
      <c r="AP93" s="300"/>
      <c r="AQ93" s="50"/>
      <c r="AR93" s="300"/>
      <c r="AS93" s="300"/>
      <c r="AT93" s="300"/>
      <c r="AU93" s="300"/>
      <c r="AV93" s="317"/>
      <c r="AW93" s="50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250"/>
      <c r="BM93" s="250"/>
      <c r="BN93" s="250"/>
      <c r="BO93" s="250"/>
      <c r="BP93" s="250"/>
      <c r="BQ93" s="250"/>
      <c r="BR93" s="250"/>
      <c r="BS93" s="250"/>
      <c r="BT93" s="250"/>
      <c r="BU93" s="250"/>
      <c r="BV93" s="250"/>
      <c r="BW93" s="250"/>
      <c r="BX93" s="250"/>
      <c r="BY93" s="250"/>
      <c r="BZ93" s="250"/>
      <c r="CA93" s="250"/>
      <c r="CB93" s="250"/>
      <c r="CC93" s="250"/>
      <c r="CD93" s="250"/>
      <c r="CE93" s="351"/>
      <c r="CF93" s="50"/>
    </row>
    <row r="94" spans="1:84" s="38" customFormat="1" x14ac:dyDescent="0.3">
      <c r="A94" s="147"/>
      <c r="B94" s="39" t="s">
        <v>37</v>
      </c>
      <c r="C94" s="97">
        <f>C80+C87</f>
        <v>30707044.260000002</v>
      </c>
      <c r="D94" s="98">
        <f t="shared" ref="D94:Q94" si="258">D80+D87</f>
        <v>20918769.620000001</v>
      </c>
      <c r="E94" s="98">
        <f t="shared" si="258"/>
        <v>12820560.579999998</v>
      </c>
      <c r="F94" s="98">
        <f t="shared" si="258"/>
        <v>7184646.3800000008</v>
      </c>
      <c r="G94" s="98">
        <f t="shared" si="258"/>
        <v>5414460.3300000001</v>
      </c>
      <c r="H94" s="98">
        <f t="shared" si="258"/>
        <v>4805277.2299999995</v>
      </c>
      <c r="I94" s="98">
        <f t="shared" si="258"/>
        <v>4995457.1100000003</v>
      </c>
      <c r="J94" s="98">
        <f t="shared" si="258"/>
        <v>6760753.1399999997</v>
      </c>
      <c r="K94" s="98">
        <f t="shared" si="258"/>
        <v>11659329.33</v>
      </c>
      <c r="L94" s="99">
        <f t="shared" si="258"/>
        <v>27116721.779999997</v>
      </c>
      <c r="M94" s="98">
        <f t="shared" si="258"/>
        <v>32224911.07</v>
      </c>
      <c r="N94" s="98">
        <f t="shared" si="258"/>
        <v>28612815.25</v>
      </c>
      <c r="O94" s="98">
        <f t="shared" si="258"/>
        <v>25912851.920000002</v>
      </c>
      <c r="P94" s="98">
        <f t="shared" si="258"/>
        <v>22838346.879999999</v>
      </c>
      <c r="Q94" s="98">
        <f t="shared" si="258"/>
        <v>15475656.799999999</v>
      </c>
      <c r="R94" s="98">
        <f t="shared" ref="R94:S94" si="259">R80+R87</f>
        <v>7187818.1700000009</v>
      </c>
      <c r="S94" s="98">
        <f t="shared" si="259"/>
        <v>5516209.1699999999</v>
      </c>
      <c r="T94" s="98">
        <f t="shared" ref="T94:U94" si="260">T80+T87</f>
        <v>4382922.0299999993</v>
      </c>
      <c r="U94" s="98">
        <f t="shared" si="260"/>
        <v>5066433.8999999994</v>
      </c>
      <c r="V94" s="98">
        <f t="shared" ref="V94:W94" si="261">V80+V87</f>
        <v>5848579</v>
      </c>
      <c r="W94" s="98">
        <f t="shared" si="261"/>
        <v>10866755.030000001</v>
      </c>
      <c r="X94" s="99">
        <f t="shared" ref="X94:AA94" si="262">X80+X87</f>
        <v>24020353.560000002</v>
      </c>
      <c r="Y94" s="98">
        <f t="shared" si="262"/>
        <v>34250990</v>
      </c>
      <c r="Z94" s="98">
        <f t="shared" si="262"/>
        <v>36152212</v>
      </c>
      <c r="AA94" s="98">
        <f t="shared" si="262"/>
        <v>33184092.800000001</v>
      </c>
      <c r="AB94" s="98">
        <f t="shared" ref="AB94:AC94" si="263">AB80+AB87</f>
        <v>21598292.009999998</v>
      </c>
      <c r="AC94" s="98">
        <f t="shared" si="263"/>
        <v>11984201.890000001</v>
      </c>
      <c r="AD94" s="98">
        <f t="shared" ref="AD94:AF94" si="264">AD80+AD87</f>
        <v>7119816.3199999994</v>
      </c>
      <c r="AE94" s="98">
        <f t="shared" si="264"/>
        <v>5614729</v>
      </c>
      <c r="AF94" s="98">
        <f t="shared" si="264"/>
        <v>5211780.96</v>
      </c>
      <c r="AG94" s="209">
        <v>5471661</v>
      </c>
      <c r="AH94" s="209">
        <v>5716902</v>
      </c>
      <c r="AI94" s="209">
        <v>13082681</v>
      </c>
      <c r="AJ94" s="99">
        <v>32105773</v>
      </c>
      <c r="AK94" s="301">
        <v>40218364</v>
      </c>
      <c r="AL94" s="301">
        <v>44918092</v>
      </c>
      <c r="AM94" s="301">
        <v>40577641</v>
      </c>
      <c r="AN94" s="301">
        <v>28799126</v>
      </c>
      <c r="AO94" s="301">
        <v>17775359</v>
      </c>
      <c r="AP94" s="301">
        <v>10221917</v>
      </c>
      <c r="AQ94" s="64">
        <v>8628640</v>
      </c>
      <c r="AR94" s="301">
        <v>7322536</v>
      </c>
      <c r="AS94" s="301">
        <v>8133678</v>
      </c>
      <c r="AT94" s="301">
        <v>9299650</v>
      </c>
      <c r="AU94" s="301">
        <v>3002144</v>
      </c>
      <c r="AV94" s="319">
        <v>14015031</v>
      </c>
      <c r="AW94" s="35">
        <f t="shared" ref="AW94:BF98" si="265">O94-C94</f>
        <v>-4794192.34</v>
      </c>
      <c r="AX94" s="100">
        <f t="shared" si="265"/>
        <v>1919577.2599999979</v>
      </c>
      <c r="AY94" s="100">
        <f t="shared" si="265"/>
        <v>2655096.2200000007</v>
      </c>
      <c r="AZ94" s="100">
        <f t="shared" si="265"/>
        <v>3171.7900000000373</v>
      </c>
      <c r="BA94" s="100">
        <f t="shared" si="265"/>
        <v>101748.83999999985</v>
      </c>
      <c r="BB94" s="100">
        <f t="shared" si="265"/>
        <v>-422355.20000000019</v>
      </c>
      <c r="BC94" s="100">
        <f t="shared" si="265"/>
        <v>70976.789999999106</v>
      </c>
      <c r="BD94" s="100">
        <f t="shared" si="265"/>
        <v>-912174.13999999966</v>
      </c>
      <c r="BE94" s="100">
        <f t="shared" si="265"/>
        <v>-792574.29999999888</v>
      </c>
      <c r="BF94" s="100">
        <f t="shared" si="265"/>
        <v>-3096368.2199999951</v>
      </c>
      <c r="BG94" s="100">
        <f t="shared" ref="BG94:BP98" si="266">Y94-M94</f>
        <v>2026078.9299999997</v>
      </c>
      <c r="BH94" s="100">
        <f t="shared" si="266"/>
        <v>7539396.75</v>
      </c>
      <c r="BI94" s="100">
        <f t="shared" si="266"/>
        <v>7271240.879999999</v>
      </c>
      <c r="BJ94" s="100">
        <f t="shared" si="266"/>
        <v>-1240054.870000001</v>
      </c>
      <c r="BK94" s="100">
        <f t="shared" si="266"/>
        <v>-3491454.9099999983</v>
      </c>
      <c r="BL94" s="252">
        <f t="shared" si="266"/>
        <v>-68001.85000000149</v>
      </c>
      <c r="BM94" s="252">
        <f t="shared" si="266"/>
        <v>98519.830000000075</v>
      </c>
      <c r="BN94" s="252">
        <f t="shared" si="266"/>
        <v>828858.93000000063</v>
      </c>
      <c r="BO94" s="252">
        <f t="shared" si="266"/>
        <v>405227.10000000056</v>
      </c>
      <c r="BP94" s="252">
        <f t="shared" si="266"/>
        <v>-131677</v>
      </c>
      <c r="BQ94" s="252">
        <f t="shared" ref="BQ94:CD98" si="267">AI94-W94</f>
        <v>2215925.9699999988</v>
      </c>
      <c r="BR94" s="252">
        <f t="shared" si="267"/>
        <v>8085419.4399999976</v>
      </c>
      <c r="BS94" s="252">
        <f t="shared" si="267"/>
        <v>5967374</v>
      </c>
      <c r="BT94" s="252">
        <f t="shared" si="267"/>
        <v>8765880</v>
      </c>
      <c r="BU94" s="252">
        <f t="shared" si="267"/>
        <v>7393548.1999999993</v>
      </c>
      <c r="BV94" s="252">
        <f t="shared" si="267"/>
        <v>7200833.9900000021</v>
      </c>
      <c r="BW94" s="252">
        <f t="shared" si="267"/>
        <v>5791157.1099999994</v>
      </c>
      <c r="BX94" s="252">
        <f t="shared" si="267"/>
        <v>3102100.6800000006</v>
      </c>
      <c r="BY94" s="252">
        <f t="shared" si="267"/>
        <v>3013911</v>
      </c>
      <c r="BZ94" s="252">
        <f t="shared" si="267"/>
        <v>2110755.04</v>
      </c>
      <c r="CA94" s="252">
        <f t="shared" si="267"/>
        <v>2662017</v>
      </c>
      <c r="CB94" s="252">
        <f t="shared" si="267"/>
        <v>3582748</v>
      </c>
      <c r="CC94" s="252">
        <f t="shared" si="267"/>
        <v>-10080537</v>
      </c>
      <c r="CD94" s="252">
        <f t="shared" si="267"/>
        <v>-18090742</v>
      </c>
      <c r="CE94" s="351"/>
      <c r="CF94" s="64">
        <f t="shared" ref="CF94" si="268">CF80+CF87</f>
        <v>14015031</v>
      </c>
    </row>
    <row r="95" spans="1:84" s="38" customFormat="1" x14ac:dyDescent="0.3">
      <c r="A95" s="147"/>
      <c r="B95" s="39" t="s">
        <v>38</v>
      </c>
      <c r="C95" s="97">
        <f>C81+C88</f>
        <v>2064798.0999999999</v>
      </c>
      <c r="D95" s="98">
        <f t="shared" ref="D95:X95" si="269">D81+D88</f>
        <v>1681719.2000000002</v>
      </c>
      <c r="E95" s="98">
        <f t="shared" si="269"/>
        <v>841091.67</v>
      </c>
      <c r="F95" s="98">
        <f t="shared" si="269"/>
        <v>524961.82999999996</v>
      </c>
      <c r="G95" s="98">
        <f t="shared" si="269"/>
        <v>339897.84</v>
      </c>
      <c r="H95" s="98">
        <f t="shared" si="269"/>
        <v>285638.28999999998</v>
      </c>
      <c r="I95" s="98">
        <f t="shared" si="269"/>
        <v>299466.99</v>
      </c>
      <c r="J95" s="98">
        <f t="shared" si="269"/>
        <v>408495.91</v>
      </c>
      <c r="K95" s="98">
        <f t="shared" si="269"/>
        <v>732007.59</v>
      </c>
      <c r="L95" s="99">
        <f t="shared" si="269"/>
        <v>1974673.06</v>
      </c>
      <c r="M95" s="98">
        <f t="shared" si="269"/>
        <v>2092179.02</v>
      </c>
      <c r="N95" s="98">
        <f t="shared" si="269"/>
        <v>1922755.96</v>
      </c>
      <c r="O95" s="98">
        <f t="shared" si="269"/>
        <v>1695440.9</v>
      </c>
      <c r="P95" s="98">
        <f t="shared" si="269"/>
        <v>1664794.1</v>
      </c>
      <c r="Q95" s="98">
        <f t="shared" si="269"/>
        <v>936221.08000000007</v>
      </c>
      <c r="R95" s="98">
        <f t="shared" si="269"/>
        <v>490451.13999999996</v>
      </c>
      <c r="S95" s="98">
        <f t="shared" si="269"/>
        <v>374775.03999999998</v>
      </c>
      <c r="T95" s="98">
        <f t="shared" si="269"/>
        <v>272823.09000000003</v>
      </c>
      <c r="U95" s="98">
        <f t="shared" si="269"/>
        <v>305756.78999999998</v>
      </c>
      <c r="V95" s="98">
        <f t="shared" si="269"/>
        <v>370284</v>
      </c>
      <c r="W95" s="98">
        <f t="shared" si="269"/>
        <v>792894.68</v>
      </c>
      <c r="X95" s="99">
        <f t="shared" si="269"/>
        <v>1913378.8199999998</v>
      </c>
      <c r="Y95" s="98">
        <f t="shared" ref="Y95:AA95" si="270">Y81+Y88</f>
        <v>2569618</v>
      </c>
      <c r="Z95" s="98">
        <f t="shared" si="270"/>
        <v>2702153</v>
      </c>
      <c r="AA95" s="98">
        <f t="shared" si="270"/>
        <v>2537528.4899999998</v>
      </c>
      <c r="AB95" s="98">
        <f t="shared" ref="AB95:AC95" si="271">AB81+AB88</f>
        <v>1927296.26</v>
      </c>
      <c r="AC95" s="98">
        <f t="shared" si="271"/>
        <v>917687.83</v>
      </c>
      <c r="AD95" s="98">
        <f t="shared" ref="AD95:AF95" si="272">AD81+AD88</f>
        <v>688597.05</v>
      </c>
      <c r="AE95" s="98">
        <f t="shared" si="272"/>
        <v>481908</v>
      </c>
      <c r="AF95" s="98">
        <f t="shared" si="272"/>
        <v>371495.49</v>
      </c>
      <c r="AG95" s="209">
        <v>397635</v>
      </c>
      <c r="AH95" s="209">
        <v>427116</v>
      </c>
      <c r="AI95" s="209">
        <v>1137818</v>
      </c>
      <c r="AJ95" s="99">
        <v>2509968</v>
      </c>
      <c r="AK95" s="301">
        <v>3211097</v>
      </c>
      <c r="AL95" s="301">
        <v>3612216</v>
      </c>
      <c r="AM95" s="301">
        <v>3373582</v>
      </c>
      <c r="AN95" s="301">
        <v>2671121</v>
      </c>
      <c r="AO95" s="301">
        <v>1686840</v>
      </c>
      <c r="AP95" s="301">
        <v>975730</v>
      </c>
      <c r="AQ95" s="64">
        <v>702636</v>
      </c>
      <c r="AR95" s="301">
        <v>551837</v>
      </c>
      <c r="AS95" s="301">
        <v>624388</v>
      </c>
      <c r="AT95" s="301">
        <v>775423</v>
      </c>
      <c r="AU95" s="301">
        <v>180382</v>
      </c>
      <c r="AV95" s="319">
        <v>1351629</v>
      </c>
      <c r="AW95" s="35">
        <f t="shared" si="265"/>
        <v>-369357.19999999995</v>
      </c>
      <c r="AX95" s="100">
        <f t="shared" si="265"/>
        <v>-16925.100000000093</v>
      </c>
      <c r="AY95" s="100">
        <f t="shared" si="265"/>
        <v>95129.410000000033</v>
      </c>
      <c r="AZ95" s="100">
        <f t="shared" si="265"/>
        <v>-34510.69</v>
      </c>
      <c r="BA95" s="100">
        <f t="shared" si="265"/>
        <v>34877.199999999953</v>
      </c>
      <c r="BB95" s="100">
        <f t="shared" si="265"/>
        <v>-12815.199999999953</v>
      </c>
      <c r="BC95" s="100">
        <f t="shared" si="265"/>
        <v>6289.7999999999884</v>
      </c>
      <c r="BD95" s="100">
        <f t="shared" si="265"/>
        <v>-38211.909999999974</v>
      </c>
      <c r="BE95" s="100">
        <f t="shared" si="265"/>
        <v>60887.090000000084</v>
      </c>
      <c r="BF95" s="100">
        <f t="shared" si="265"/>
        <v>-61294.240000000224</v>
      </c>
      <c r="BG95" s="100">
        <f t="shared" si="266"/>
        <v>477438.98</v>
      </c>
      <c r="BH95" s="100">
        <f t="shared" si="266"/>
        <v>779397.04</v>
      </c>
      <c r="BI95" s="100">
        <f t="shared" si="266"/>
        <v>842087.58999999985</v>
      </c>
      <c r="BJ95" s="100">
        <f t="shared" si="266"/>
        <v>262502.15999999992</v>
      </c>
      <c r="BK95" s="100">
        <f t="shared" si="266"/>
        <v>-18533.250000000116</v>
      </c>
      <c r="BL95" s="252">
        <f t="shared" si="266"/>
        <v>198145.91000000009</v>
      </c>
      <c r="BM95" s="252">
        <f t="shared" si="266"/>
        <v>107132.96000000002</v>
      </c>
      <c r="BN95" s="252">
        <f t="shared" si="266"/>
        <v>98672.399999999965</v>
      </c>
      <c r="BO95" s="252">
        <f t="shared" si="266"/>
        <v>91878.210000000021</v>
      </c>
      <c r="BP95" s="252">
        <f t="shared" si="266"/>
        <v>56832</v>
      </c>
      <c r="BQ95" s="252">
        <f t="shared" si="267"/>
        <v>344923.31999999995</v>
      </c>
      <c r="BR95" s="252">
        <f t="shared" si="267"/>
        <v>596589.18000000017</v>
      </c>
      <c r="BS95" s="252">
        <f t="shared" si="267"/>
        <v>641479</v>
      </c>
      <c r="BT95" s="252">
        <f t="shared" si="267"/>
        <v>910063</v>
      </c>
      <c r="BU95" s="252">
        <f t="shared" si="267"/>
        <v>836053.51000000024</v>
      </c>
      <c r="BV95" s="252">
        <f t="shared" si="267"/>
        <v>743824.74</v>
      </c>
      <c r="BW95" s="252">
        <f t="shared" si="267"/>
        <v>769152.17</v>
      </c>
      <c r="BX95" s="252">
        <f t="shared" si="267"/>
        <v>287132.94999999995</v>
      </c>
      <c r="BY95" s="252">
        <f t="shared" si="267"/>
        <v>220728</v>
      </c>
      <c r="BZ95" s="252">
        <f t="shared" si="267"/>
        <v>180341.51</v>
      </c>
      <c r="CA95" s="252">
        <f t="shared" si="267"/>
        <v>226753</v>
      </c>
      <c r="CB95" s="252">
        <f t="shared" si="267"/>
        <v>348307</v>
      </c>
      <c r="CC95" s="252">
        <f t="shared" si="267"/>
        <v>-957436</v>
      </c>
      <c r="CD95" s="252">
        <f t="shared" si="267"/>
        <v>-1158339</v>
      </c>
      <c r="CE95" s="351"/>
      <c r="CF95" s="64">
        <f>CF81+CF88</f>
        <v>1351629</v>
      </c>
    </row>
    <row r="96" spans="1:84" s="38" customFormat="1" x14ac:dyDescent="0.3">
      <c r="A96" s="147"/>
      <c r="B96" s="39" t="s">
        <v>39</v>
      </c>
      <c r="C96" s="97">
        <f>C82+C89</f>
        <v>7158614.8300000001</v>
      </c>
      <c r="D96" s="98">
        <f t="shared" ref="D96:X96" si="273">D82+D89</f>
        <v>4502597.99</v>
      </c>
      <c r="E96" s="98">
        <f t="shared" si="273"/>
        <v>2800234.8299999996</v>
      </c>
      <c r="F96" s="98">
        <f t="shared" si="273"/>
        <v>1544444.02</v>
      </c>
      <c r="G96" s="98">
        <f t="shared" si="273"/>
        <v>1250297.5999999999</v>
      </c>
      <c r="H96" s="98">
        <f t="shared" si="273"/>
        <v>1186601.49</v>
      </c>
      <c r="I96" s="98">
        <f t="shared" si="273"/>
        <v>1097488.6200000001</v>
      </c>
      <c r="J96" s="98">
        <f t="shared" si="273"/>
        <v>1538751.38</v>
      </c>
      <c r="K96" s="98">
        <f t="shared" si="273"/>
        <v>2426801.66</v>
      </c>
      <c r="L96" s="99">
        <f t="shared" si="273"/>
        <v>9489604.0899999999</v>
      </c>
      <c r="M96" s="98">
        <f t="shared" si="273"/>
        <v>7083826.0800000001</v>
      </c>
      <c r="N96" s="98">
        <f t="shared" si="273"/>
        <v>6435159.2200000007</v>
      </c>
      <c r="O96" s="98">
        <f t="shared" si="273"/>
        <v>5430167.6299999999</v>
      </c>
      <c r="P96" s="98">
        <f t="shared" si="273"/>
        <v>4529711.2</v>
      </c>
      <c r="Q96" s="98">
        <f t="shared" si="273"/>
        <v>3046415.75</v>
      </c>
      <c r="R96" s="98">
        <f t="shared" si="273"/>
        <v>1252501.3299999998</v>
      </c>
      <c r="S96" s="98">
        <f t="shared" si="273"/>
        <v>1063958.08</v>
      </c>
      <c r="T96" s="98">
        <f t="shared" si="273"/>
        <v>897310.46</v>
      </c>
      <c r="U96" s="98">
        <f t="shared" si="273"/>
        <v>1038768.62</v>
      </c>
      <c r="V96" s="98">
        <f t="shared" si="273"/>
        <v>1229092</v>
      </c>
      <c r="W96" s="98">
        <f t="shared" si="273"/>
        <v>2275788.4899999998</v>
      </c>
      <c r="X96" s="99">
        <f t="shared" si="273"/>
        <v>5012604.9800000004</v>
      </c>
      <c r="Y96" s="98">
        <f t="shared" ref="Y96:AA96" si="274">Y82+Y89</f>
        <v>7496066</v>
      </c>
      <c r="Z96" s="98">
        <f t="shared" si="274"/>
        <v>7616398</v>
      </c>
      <c r="AA96" s="98">
        <f t="shared" si="274"/>
        <v>8002060.3799999999</v>
      </c>
      <c r="AB96" s="98">
        <f t="shared" ref="AB96:AC96" si="275">AB82+AB89</f>
        <v>4461548.4300000006</v>
      </c>
      <c r="AC96" s="98">
        <f t="shared" si="275"/>
        <v>2612868.54</v>
      </c>
      <c r="AD96" s="98">
        <f t="shared" ref="AD96:AF96" si="276">AD82+AD89</f>
        <v>1407364.33</v>
      </c>
      <c r="AE96" s="98">
        <f t="shared" si="276"/>
        <v>1184897</v>
      </c>
      <c r="AF96" s="98">
        <f t="shared" si="276"/>
        <v>1171999.17</v>
      </c>
      <c r="AG96" s="209">
        <v>1180604</v>
      </c>
      <c r="AH96" s="209">
        <v>1230794</v>
      </c>
      <c r="AI96" s="209">
        <v>2720589</v>
      </c>
      <c r="AJ96" s="99">
        <v>6575833</v>
      </c>
      <c r="AK96" s="301">
        <v>8750380</v>
      </c>
      <c r="AL96" s="301">
        <v>10242390</v>
      </c>
      <c r="AM96" s="301">
        <v>9098109</v>
      </c>
      <c r="AN96" s="301">
        <v>6440576</v>
      </c>
      <c r="AO96" s="301">
        <v>3537059</v>
      </c>
      <c r="AP96" s="301">
        <v>2264629</v>
      </c>
      <c r="AQ96" s="64">
        <v>2078794</v>
      </c>
      <c r="AR96" s="301">
        <v>1790582</v>
      </c>
      <c r="AS96" s="301">
        <v>1880799</v>
      </c>
      <c r="AT96" s="301">
        <v>2253617</v>
      </c>
      <c r="AU96" s="301">
        <v>402113</v>
      </c>
      <c r="AV96" s="319">
        <v>2865826</v>
      </c>
      <c r="AW96" s="35">
        <f t="shared" si="265"/>
        <v>-1728447.2000000002</v>
      </c>
      <c r="AX96" s="100">
        <f t="shared" si="265"/>
        <v>27113.209999999963</v>
      </c>
      <c r="AY96" s="100">
        <f t="shared" si="265"/>
        <v>246180.92000000039</v>
      </c>
      <c r="AZ96" s="100">
        <f t="shared" si="265"/>
        <v>-291942.69000000018</v>
      </c>
      <c r="BA96" s="100">
        <f t="shared" si="265"/>
        <v>-186339.51999999979</v>
      </c>
      <c r="BB96" s="100">
        <f t="shared" si="265"/>
        <v>-289291.03000000003</v>
      </c>
      <c r="BC96" s="100">
        <f t="shared" si="265"/>
        <v>-58720.000000000116</v>
      </c>
      <c r="BD96" s="100">
        <f t="shared" si="265"/>
        <v>-309659.37999999989</v>
      </c>
      <c r="BE96" s="100">
        <f t="shared" si="265"/>
        <v>-151013.17000000039</v>
      </c>
      <c r="BF96" s="100">
        <f t="shared" si="265"/>
        <v>-4476999.1099999994</v>
      </c>
      <c r="BG96" s="100">
        <f t="shared" si="266"/>
        <v>412239.91999999993</v>
      </c>
      <c r="BH96" s="100">
        <f t="shared" si="266"/>
        <v>1181238.7799999993</v>
      </c>
      <c r="BI96" s="100">
        <f t="shared" si="266"/>
        <v>2571892.75</v>
      </c>
      <c r="BJ96" s="100">
        <f t="shared" si="266"/>
        <v>-68162.769999999553</v>
      </c>
      <c r="BK96" s="100">
        <f t="shared" si="266"/>
        <v>-433547.20999999996</v>
      </c>
      <c r="BL96" s="252">
        <f t="shared" si="266"/>
        <v>154863.00000000023</v>
      </c>
      <c r="BM96" s="252">
        <f t="shared" si="266"/>
        <v>120938.91999999993</v>
      </c>
      <c r="BN96" s="252">
        <f t="shared" si="266"/>
        <v>274688.70999999996</v>
      </c>
      <c r="BO96" s="252">
        <f t="shared" si="266"/>
        <v>141835.38</v>
      </c>
      <c r="BP96" s="252">
        <f t="shared" si="266"/>
        <v>1702</v>
      </c>
      <c r="BQ96" s="252">
        <f t="shared" si="267"/>
        <v>444800.51000000024</v>
      </c>
      <c r="BR96" s="252">
        <f t="shared" si="267"/>
        <v>1563228.0199999996</v>
      </c>
      <c r="BS96" s="252">
        <f t="shared" si="267"/>
        <v>1254314</v>
      </c>
      <c r="BT96" s="252">
        <f t="shared" si="267"/>
        <v>2625992</v>
      </c>
      <c r="BU96" s="252">
        <f t="shared" si="267"/>
        <v>1096048.6200000001</v>
      </c>
      <c r="BV96" s="252">
        <f t="shared" si="267"/>
        <v>1979027.5699999994</v>
      </c>
      <c r="BW96" s="252">
        <f t="shared" si="267"/>
        <v>924190.46</v>
      </c>
      <c r="BX96" s="252">
        <f t="shared" si="267"/>
        <v>857264.66999999993</v>
      </c>
      <c r="BY96" s="252">
        <f t="shared" si="267"/>
        <v>893897</v>
      </c>
      <c r="BZ96" s="252">
        <f t="shared" si="267"/>
        <v>618582.83000000007</v>
      </c>
      <c r="CA96" s="252">
        <f t="shared" si="267"/>
        <v>700195</v>
      </c>
      <c r="CB96" s="252">
        <f t="shared" si="267"/>
        <v>1022823</v>
      </c>
      <c r="CC96" s="252">
        <f t="shared" si="267"/>
        <v>-2318476</v>
      </c>
      <c r="CD96" s="252">
        <f t="shared" si="267"/>
        <v>-3710007</v>
      </c>
      <c r="CE96" s="351"/>
      <c r="CF96" s="64">
        <f>CF82+CF89</f>
        <v>2865826</v>
      </c>
    </row>
    <row r="97" spans="1:84" s="38" customFormat="1" x14ac:dyDescent="0.3">
      <c r="A97" s="147"/>
      <c r="B97" s="39" t="s">
        <v>40</v>
      </c>
      <c r="C97" s="97">
        <f>C83+C90</f>
        <v>6838850.2800000003</v>
      </c>
      <c r="D97" s="98">
        <f t="shared" ref="D97:X97" si="277">D83+D90</f>
        <v>2078460.05</v>
      </c>
      <c r="E97" s="98">
        <f t="shared" si="277"/>
        <v>1327294.81</v>
      </c>
      <c r="F97" s="98">
        <f t="shared" si="277"/>
        <v>1350865.6</v>
      </c>
      <c r="G97" s="98">
        <f t="shared" si="277"/>
        <v>566217.87</v>
      </c>
      <c r="H97" s="98">
        <f t="shared" si="277"/>
        <v>453421.5</v>
      </c>
      <c r="I97" s="98">
        <f t="shared" si="277"/>
        <v>426919.2</v>
      </c>
      <c r="J97" s="98">
        <f t="shared" si="277"/>
        <v>658308.48</v>
      </c>
      <c r="K97" s="98">
        <f t="shared" si="277"/>
        <v>1164826.24</v>
      </c>
      <c r="L97" s="99">
        <f t="shared" si="277"/>
        <v>2360744.09</v>
      </c>
      <c r="M97" s="98">
        <f t="shared" si="277"/>
        <v>2865707.05</v>
      </c>
      <c r="N97" s="98">
        <f t="shared" si="277"/>
        <v>2518075.5299999998</v>
      </c>
      <c r="O97" s="98">
        <f t="shared" si="277"/>
        <v>2332189.2199999997</v>
      </c>
      <c r="P97" s="98">
        <f t="shared" si="277"/>
        <v>1808520.13</v>
      </c>
      <c r="Q97" s="98">
        <f t="shared" si="277"/>
        <v>1327730.01</v>
      </c>
      <c r="R97" s="98">
        <f t="shared" si="277"/>
        <v>539544.00999999989</v>
      </c>
      <c r="S97" s="98">
        <f t="shared" si="277"/>
        <v>341140.96</v>
      </c>
      <c r="T97" s="98">
        <f t="shared" si="277"/>
        <v>264400.5</v>
      </c>
      <c r="U97" s="98">
        <f t="shared" si="277"/>
        <v>356944.74000000005</v>
      </c>
      <c r="V97" s="98">
        <f t="shared" si="277"/>
        <v>655348</v>
      </c>
      <c r="W97" s="98">
        <f t="shared" si="277"/>
        <v>994589.77</v>
      </c>
      <c r="X97" s="99">
        <f t="shared" si="277"/>
        <v>1970580.1900000002</v>
      </c>
      <c r="Y97" s="98">
        <f t="shared" ref="Y97:AA97" si="278">Y83+Y90</f>
        <v>2762461</v>
      </c>
      <c r="Z97" s="98">
        <f t="shared" si="278"/>
        <v>2845690</v>
      </c>
      <c r="AA97" s="98">
        <f t="shared" si="278"/>
        <v>2848301.52</v>
      </c>
      <c r="AB97" s="98">
        <f t="shared" ref="AB97:AC97" si="279">AB83+AB90</f>
        <v>1825426.0899999999</v>
      </c>
      <c r="AC97" s="98">
        <f t="shared" si="279"/>
        <v>1101830.3799999999</v>
      </c>
      <c r="AD97" s="98">
        <f t="shared" ref="AD97:AF97" si="280">AD83+AD90</f>
        <v>524652.97</v>
      </c>
      <c r="AE97" s="98">
        <f t="shared" si="280"/>
        <v>413151</v>
      </c>
      <c r="AF97" s="98">
        <f t="shared" si="280"/>
        <v>428938.97</v>
      </c>
      <c r="AG97" s="209">
        <v>445371</v>
      </c>
      <c r="AH97" s="209">
        <v>472014</v>
      </c>
      <c r="AI97" s="209">
        <v>1153271</v>
      </c>
      <c r="AJ97" s="99">
        <v>2634174</v>
      </c>
      <c r="AK97" s="301">
        <v>3373357</v>
      </c>
      <c r="AL97" s="301">
        <v>3647736</v>
      </c>
      <c r="AM97" s="301">
        <v>3325381</v>
      </c>
      <c r="AN97" s="301">
        <v>2677337</v>
      </c>
      <c r="AO97" s="301">
        <v>1568832</v>
      </c>
      <c r="AP97" s="301">
        <v>807536</v>
      </c>
      <c r="AQ97" s="64">
        <v>801203</v>
      </c>
      <c r="AR97" s="301">
        <v>579734</v>
      </c>
      <c r="AS97" s="301">
        <v>666573</v>
      </c>
      <c r="AT97" s="301">
        <v>1000991</v>
      </c>
      <c r="AU97" s="301">
        <v>244520</v>
      </c>
      <c r="AV97" s="319">
        <v>1045014</v>
      </c>
      <c r="AW97" s="35">
        <f t="shared" si="265"/>
        <v>-4506661.0600000005</v>
      </c>
      <c r="AX97" s="100">
        <f t="shared" si="265"/>
        <v>-269939.92000000016</v>
      </c>
      <c r="AY97" s="100">
        <f t="shared" si="265"/>
        <v>435.19999999995343</v>
      </c>
      <c r="AZ97" s="100">
        <f t="shared" si="265"/>
        <v>-811321.5900000002</v>
      </c>
      <c r="BA97" s="100">
        <f t="shared" si="265"/>
        <v>-225076.90999999997</v>
      </c>
      <c r="BB97" s="100">
        <f t="shared" si="265"/>
        <v>-189021</v>
      </c>
      <c r="BC97" s="100">
        <f t="shared" si="265"/>
        <v>-69974.459999999963</v>
      </c>
      <c r="BD97" s="100">
        <f t="shared" si="265"/>
        <v>-2960.4799999999814</v>
      </c>
      <c r="BE97" s="100">
        <f t="shared" si="265"/>
        <v>-170236.46999999997</v>
      </c>
      <c r="BF97" s="100">
        <f t="shared" si="265"/>
        <v>-390163.89999999967</v>
      </c>
      <c r="BG97" s="100">
        <f t="shared" si="266"/>
        <v>-103246.04999999981</v>
      </c>
      <c r="BH97" s="100">
        <f t="shared" si="266"/>
        <v>327614.4700000002</v>
      </c>
      <c r="BI97" s="100">
        <f t="shared" si="266"/>
        <v>516112.30000000028</v>
      </c>
      <c r="BJ97" s="100">
        <f t="shared" si="266"/>
        <v>16905.959999999963</v>
      </c>
      <c r="BK97" s="100">
        <f t="shared" si="266"/>
        <v>-225899.63000000012</v>
      </c>
      <c r="BL97" s="252">
        <f t="shared" si="266"/>
        <v>-14891.039999999921</v>
      </c>
      <c r="BM97" s="252">
        <f t="shared" si="266"/>
        <v>72010.039999999979</v>
      </c>
      <c r="BN97" s="252">
        <f t="shared" si="266"/>
        <v>164538.46999999997</v>
      </c>
      <c r="BO97" s="252">
        <f t="shared" si="266"/>
        <v>88426.259999999951</v>
      </c>
      <c r="BP97" s="252">
        <f t="shared" si="266"/>
        <v>-183334</v>
      </c>
      <c r="BQ97" s="252">
        <f t="shared" si="267"/>
        <v>158681.22999999998</v>
      </c>
      <c r="BR97" s="252">
        <f t="shared" si="267"/>
        <v>663593.80999999982</v>
      </c>
      <c r="BS97" s="252">
        <f t="shared" si="267"/>
        <v>610896</v>
      </c>
      <c r="BT97" s="252">
        <f t="shared" si="267"/>
        <v>802046</v>
      </c>
      <c r="BU97" s="252">
        <f t="shared" si="267"/>
        <v>477079.48</v>
      </c>
      <c r="BV97" s="252">
        <f t="shared" si="267"/>
        <v>851910.91000000015</v>
      </c>
      <c r="BW97" s="252">
        <f t="shared" si="267"/>
        <v>467001.62000000011</v>
      </c>
      <c r="BX97" s="252">
        <f t="shared" si="267"/>
        <v>282883.03000000003</v>
      </c>
      <c r="BY97" s="252">
        <f t="shared" si="267"/>
        <v>388052</v>
      </c>
      <c r="BZ97" s="252">
        <f t="shared" si="267"/>
        <v>150795.03000000003</v>
      </c>
      <c r="CA97" s="252">
        <f t="shared" si="267"/>
        <v>221202</v>
      </c>
      <c r="CB97" s="252">
        <f t="shared" si="267"/>
        <v>528977</v>
      </c>
      <c r="CC97" s="252">
        <f t="shared" si="267"/>
        <v>-908751</v>
      </c>
      <c r="CD97" s="252">
        <f t="shared" si="267"/>
        <v>-1589160</v>
      </c>
      <c r="CE97" s="351"/>
      <c r="CF97" s="64">
        <f>CF83+CF90</f>
        <v>1045014</v>
      </c>
    </row>
    <row r="98" spans="1:84" s="38" customFormat="1" x14ac:dyDescent="0.3">
      <c r="A98" s="147"/>
      <c r="B98" s="39" t="s">
        <v>41</v>
      </c>
      <c r="C98" s="97">
        <f>C84+C91</f>
        <v>3762025.66</v>
      </c>
      <c r="D98" s="98">
        <f t="shared" ref="D98:X98" si="281">D84+D91</f>
        <v>1653639.88</v>
      </c>
      <c r="E98" s="98">
        <f t="shared" si="281"/>
        <v>1209935.4099999999</v>
      </c>
      <c r="F98" s="98">
        <f t="shared" si="281"/>
        <v>1081284.02</v>
      </c>
      <c r="G98" s="98">
        <f t="shared" si="281"/>
        <v>782809.59</v>
      </c>
      <c r="H98" s="98">
        <f t="shared" si="281"/>
        <v>904426.95</v>
      </c>
      <c r="I98" s="98">
        <f t="shared" si="281"/>
        <v>823881.53</v>
      </c>
      <c r="J98" s="98">
        <f t="shared" si="281"/>
        <v>1054995</v>
      </c>
      <c r="K98" s="98">
        <f t="shared" si="281"/>
        <v>1025378.5</v>
      </c>
      <c r="L98" s="99">
        <f t="shared" si="281"/>
        <v>1696099.28</v>
      </c>
      <c r="M98" s="98">
        <f t="shared" si="281"/>
        <v>1796338.55</v>
      </c>
      <c r="N98" s="98">
        <f t="shared" si="281"/>
        <v>1633914.02</v>
      </c>
      <c r="O98" s="98">
        <f t="shared" si="281"/>
        <v>1552071.46</v>
      </c>
      <c r="P98" s="98">
        <f t="shared" si="281"/>
        <v>1203522.1499999999</v>
      </c>
      <c r="Q98" s="98">
        <f t="shared" si="281"/>
        <v>1216447.52</v>
      </c>
      <c r="R98" s="98">
        <f t="shared" si="281"/>
        <v>823192</v>
      </c>
      <c r="S98" s="98">
        <f t="shared" si="281"/>
        <v>732108.01</v>
      </c>
      <c r="T98" s="98">
        <f t="shared" si="281"/>
        <v>703655.70000000007</v>
      </c>
      <c r="U98" s="98">
        <f t="shared" si="281"/>
        <v>795514.82</v>
      </c>
      <c r="V98" s="98">
        <f t="shared" si="281"/>
        <v>771730</v>
      </c>
      <c r="W98" s="98">
        <f t="shared" si="281"/>
        <v>998790.09</v>
      </c>
      <c r="X98" s="99">
        <f t="shared" si="281"/>
        <v>1393888.03</v>
      </c>
      <c r="Y98" s="98">
        <f t="shared" ref="Y98:AA98" si="282">Y84+Y91</f>
        <v>1838454</v>
      </c>
      <c r="Z98" s="98">
        <f t="shared" si="282"/>
        <v>1789559</v>
      </c>
      <c r="AA98" s="98">
        <f t="shared" si="282"/>
        <v>1805491.85</v>
      </c>
      <c r="AB98" s="98">
        <f t="shared" ref="AB98:AC98" si="283">AB84+AB91</f>
        <v>1429913.92</v>
      </c>
      <c r="AC98" s="98">
        <f t="shared" si="283"/>
        <v>1198136.78</v>
      </c>
      <c r="AD98" s="98">
        <f t="shared" ref="AD98:AF98" si="284">AD84+AD91</f>
        <v>880059.67999999993</v>
      </c>
      <c r="AE98" s="98">
        <f t="shared" si="284"/>
        <v>791693</v>
      </c>
      <c r="AF98" s="98">
        <f t="shared" si="284"/>
        <v>705925.25</v>
      </c>
      <c r="AG98" s="209">
        <v>824309</v>
      </c>
      <c r="AH98" s="209">
        <v>856179</v>
      </c>
      <c r="AI98" s="209">
        <v>1030213</v>
      </c>
      <c r="AJ98" s="99">
        <v>1723361</v>
      </c>
      <c r="AK98" s="301">
        <v>2084669</v>
      </c>
      <c r="AL98" s="301">
        <v>2208164</v>
      </c>
      <c r="AM98" s="301">
        <v>2021737</v>
      </c>
      <c r="AN98" s="301">
        <v>2204499</v>
      </c>
      <c r="AO98" s="301">
        <v>1559327</v>
      </c>
      <c r="AP98" s="301">
        <v>1361357</v>
      </c>
      <c r="AQ98" s="64">
        <v>1210592</v>
      </c>
      <c r="AR98" s="301">
        <v>1966600</v>
      </c>
      <c r="AS98" s="301">
        <v>1476171</v>
      </c>
      <c r="AT98" s="301">
        <v>1192139</v>
      </c>
      <c r="AU98" s="301">
        <v>1328348</v>
      </c>
      <c r="AV98" s="319">
        <v>1769065</v>
      </c>
      <c r="AW98" s="35">
        <f t="shared" si="265"/>
        <v>-2209954.2000000002</v>
      </c>
      <c r="AX98" s="100">
        <f t="shared" si="265"/>
        <v>-450117.73</v>
      </c>
      <c r="AY98" s="100">
        <f t="shared" si="265"/>
        <v>6512.1100000001024</v>
      </c>
      <c r="AZ98" s="100">
        <f t="shared" si="265"/>
        <v>-258092.02000000002</v>
      </c>
      <c r="BA98" s="100">
        <f t="shared" si="265"/>
        <v>-50701.579999999958</v>
      </c>
      <c r="BB98" s="100">
        <f t="shared" si="265"/>
        <v>-200771.24999999988</v>
      </c>
      <c r="BC98" s="100">
        <f t="shared" si="265"/>
        <v>-28366.710000000079</v>
      </c>
      <c r="BD98" s="100">
        <f t="shared" si="265"/>
        <v>-283265</v>
      </c>
      <c r="BE98" s="100">
        <f t="shared" si="265"/>
        <v>-26588.410000000033</v>
      </c>
      <c r="BF98" s="100">
        <f t="shared" si="265"/>
        <v>-302211.25</v>
      </c>
      <c r="BG98" s="100">
        <f t="shared" si="266"/>
        <v>42115.449999999953</v>
      </c>
      <c r="BH98" s="100">
        <f t="shared" si="266"/>
        <v>155644.97999999998</v>
      </c>
      <c r="BI98" s="100">
        <f t="shared" si="266"/>
        <v>253420.39000000013</v>
      </c>
      <c r="BJ98" s="100">
        <f t="shared" si="266"/>
        <v>226391.77000000002</v>
      </c>
      <c r="BK98" s="100">
        <f t="shared" si="266"/>
        <v>-18310.739999999991</v>
      </c>
      <c r="BL98" s="252">
        <f t="shared" si="266"/>
        <v>56867.679999999935</v>
      </c>
      <c r="BM98" s="252">
        <f t="shared" si="266"/>
        <v>59584.989999999991</v>
      </c>
      <c r="BN98" s="252">
        <f t="shared" si="266"/>
        <v>2269.5499999999302</v>
      </c>
      <c r="BO98" s="252">
        <f t="shared" si="266"/>
        <v>28794.180000000051</v>
      </c>
      <c r="BP98" s="252">
        <f t="shared" si="266"/>
        <v>84449</v>
      </c>
      <c r="BQ98" s="252">
        <f t="shared" si="267"/>
        <v>31422.910000000033</v>
      </c>
      <c r="BR98" s="252">
        <f t="shared" si="267"/>
        <v>329472.96999999997</v>
      </c>
      <c r="BS98" s="252">
        <f t="shared" si="267"/>
        <v>246215</v>
      </c>
      <c r="BT98" s="252">
        <f t="shared" si="267"/>
        <v>418605</v>
      </c>
      <c r="BU98" s="252">
        <f t="shared" si="267"/>
        <v>216245.14999999991</v>
      </c>
      <c r="BV98" s="252">
        <f t="shared" si="267"/>
        <v>774585.08000000007</v>
      </c>
      <c r="BW98" s="252">
        <f t="shared" si="267"/>
        <v>361190.22</v>
      </c>
      <c r="BX98" s="252">
        <f t="shared" si="267"/>
        <v>481297.32000000007</v>
      </c>
      <c r="BY98" s="252">
        <f t="shared" si="267"/>
        <v>418899</v>
      </c>
      <c r="BZ98" s="252">
        <f t="shared" si="267"/>
        <v>1260674.75</v>
      </c>
      <c r="CA98" s="252">
        <f t="shared" si="267"/>
        <v>651862</v>
      </c>
      <c r="CB98" s="252">
        <f t="shared" si="267"/>
        <v>335960</v>
      </c>
      <c r="CC98" s="252">
        <f t="shared" si="267"/>
        <v>298135</v>
      </c>
      <c r="CD98" s="252">
        <f t="shared" si="267"/>
        <v>45704</v>
      </c>
      <c r="CE98" s="351"/>
      <c r="CF98" s="64">
        <f>CF84+CF91</f>
        <v>1769065</v>
      </c>
    </row>
    <row r="99" spans="1:84" s="131" customFormat="1" ht="15" thickBot="1" x14ac:dyDescent="0.35">
      <c r="A99" s="148"/>
      <c r="B99" s="52" t="s">
        <v>42</v>
      </c>
      <c r="C99" s="127">
        <f t="shared" ref="C99:V99" si="285">SUM(C94:C98)</f>
        <v>50531333.13000001</v>
      </c>
      <c r="D99" s="128">
        <f t="shared" si="285"/>
        <v>30835186.740000002</v>
      </c>
      <c r="E99" s="128">
        <f t="shared" si="285"/>
        <v>18999117.299999997</v>
      </c>
      <c r="F99" s="128">
        <f t="shared" si="285"/>
        <v>11686201.85</v>
      </c>
      <c r="G99" s="128">
        <f t="shared" si="285"/>
        <v>8353683.2299999995</v>
      </c>
      <c r="H99" s="128">
        <f t="shared" si="285"/>
        <v>7635365.46</v>
      </c>
      <c r="I99" s="128">
        <f t="shared" si="285"/>
        <v>7643213.4500000011</v>
      </c>
      <c r="J99" s="128">
        <f t="shared" si="285"/>
        <v>10421303.91</v>
      </c>
      <c r="K99" s="128">
        <f t="shared" si="285"/>
        <v>17008343.32</v>
      </c>
      <c r="L99" s="129">
        <f t="shared" si="285"/>
        <v>42637842.299999997</v>
      </c>
      <c r="M99" s="128">
        <f t="shared" si="285"/>
        <v>46062961.769999996</v>
      </c>
      <c r="N99" s="128">
        <f t="shared" si="285"/>
        <v>41122719.980000004</v>
      </c>
      <c r="O99" s="128">
        <f t="shared" si="285"/>
        <v>36922721.130000003</v>
      </c>
      <c r="P99" s="128">
        <f t="shared" si="285"/>
        <v>32044894.459999997</v>
      </c>
      <c r="Q99" s="128">
        <f t="shared" si="285"/>
        <v>22002471.16</v>
      </c>
      <c r="R99" s="128">
        <f t="shared" si="285"/>
        <v>10293506.65</v>
      </c>
      <c r="S99" s="128">
        <f t="shared" si="285"/>
        <v>8028191.2599999998</v>
      </c>
      <c r="T99" s="128">
        <f t="shared" si="285"/>
        <v>6521111.7799999993</v>
      </c>
      <c r="U99" s="128">
        <f t="shared" si="285"/>
        <v>7563418.8700000001</v>
      </c>
      <c r="V99" s="128">
        <f t="shared" si="285"/>
        <v>8875033</v>
      </c>
      <c r="W99" s="128">
        <f>SUM(W94+W95+W96+W97+W98)</f>
        <v>15928818.060000001</v>
      </c>
      <c r="X99" s="129">
        <f>SUM(X94+X95+X96+X97+X98)</f>
        <v>34310805.580000006</v>
      </c>
      <c r="Y99" s="128">
        <f t="shared" ref="Y99:AA99" si="286">SUM(Y94+Y95+Y96+Y97+Y98)</f>
        <v>48917589</v>
      </c>
      <c r="Z99" s="128">
        <f t="shared" si="286"/>
        <v>51106012</v>
      </c>
      <c r="AA99" s="128">
        <f t="shared" si="286"/>
        <v>48377475.040000007</v>
      </c>
      <c r="AB99" s="128">
        <f t="shared" ref="AB99:AC99" si="287">SUM(AB94+AB95+AB96+AB97+AB98)</f>
        <v>31242476.710000001</v>
      </c>
      <c r="AC99" s="128">
        <f t="shared" si="287"/>
        <v>17814725.420000002</v>
      </c>
      <c r="AD99" s="128">
        <f t="shared" ref="AD99:AF99" si="288">SUM(AD94+AD95+AD96+AD97+AD98)</f>
        <v>10620490.35</v>
      </c>
      <c r="AE99" s="128">
        <f t="shared" si="288"/>
        <v>8486378</v>
      </c>
      <c r="AF99" s="128">
        <f t="shared" si="288"/>
        <v>7890139.8399999999</v>
      </c>
      <c r="AG99" s="208">
        <v>8319580</v>
      </c>
      <c r="AH99" s="208">
        <v>8703005</v>
      </c>
      <c r="AI99" s="208">
        <v>19124572</v>
      </c>
      <c r="AJ99" s="129">
        <v>45549109</v>
      </c>
      <c r="AK99" s="219">
        <v>57637867</v>
      </c>
      <c r="AL99" s="219">
        <v>64628598</v>
      </c>
      <c r="AM99" s="219">
        <v>58396450</v>
      </c>
      <c r="AN99" s="219">
        <v>42792659</v>
      </c>
      <c r="AO99" s="219">
        <v>26127417</v>
      </c>
      <c r="AP99" s="219">
        <v>15631169</v>
      </c>
      <c r="AQ99" s="36">
        <v>13421865</v>
      </c>
      <c r="AR99" s="219">
        <v>12211289</v>
      </c>
      <c r="AS99" s="219">
        <v>12781609</v>
      </c>
      <c r="AT99" s="219">
        <v>14521820</v>
      </c>
      <c r="AU99" s="219">
        <v>5157507</v>
      </c>
      <c r="AV99" s="318">
        <v>21046565</v>
      </c>
      <c r="AW99" s="36">
        <f t="shared" ref="AW99:BA99" si="289">SUM(AW94:AW98)</f>
        <v>-13608612</v>
      </c>
      <c r="AX99" s="130">
        <f t="shared" si="289"/>
        <v>1209707.7199999976</v>
      </c>
      <c r="AY99" s="130">
        <f t="shared" si="289"/>
        <v>3003353.8600000013</v>
      </c>
      <c r="AZ99" s="130">
        <f t="shared" si="289"/>
        <v>-1392695.2000000004</v>
      </c>
      <c r="BA99" s="130">
        <f t="shared" si="289"/>
        <v>-325491.96999999991</v>
      </c>
      <c r="BB99" s="130">
        <f t="shared" ref="BB99:BJ99" si="290">SUM(BB94:BB98)</f>
        <v>-1114253.6800000002</v>
      </c>
      <c r="BC99" s="130">
        <f t="shared" si="290"/>
        <v>-79794.580000001064</v>
      </c>
      <c r="BD99" s="130">
        <f t="shared" si="290"/>
        <v>-1546270.9099999995</v>
      </c>
      <c r="BE99" s="130">
        <f t="shared" si="290"/>
        <v>-1079525.2599999993</v>
      </c>
      <c r="BF99" s="130">
        <f t="shared" si="290"/>
        <v>-8327036.7199999942</v>
      </c>
      <c r="BG99" s="130">
        <f t="shared" si="290"/>
        <v>2854627.2299999995</v>
      </c>
      <c r="BH99" s="130">
        <f t="shared" si="290"/>
        <v>9983292.0200000014</v>
      </c>
      <c r="BI99" s="130">
        <f t="shared" si="290"/>
        <v>11454753.91</v>
      </c>
      <c r="BJ99" s="130">
        <f t="shared" si="290"/>
        <v>-802417.7500000007</v>
      </c>
      <c r="BK99" s="130">
        <f t="shared" ref="BK99:BL99" si="291">SUM(BK94:BK98)</f>
        <v>-4187745.7399999984</v>
      </c>
      <c r="BL99" s="251">
        <f t="shared" si="291"/>
        <v>326983.69999999885</v>
      </c>
      <c r="BM99" s="251">
        <f t="shared" ref="BM99:BN99" si="292">SUM(BM94:BM98)</f>
        <v>458186.74</v>
      </c>
      <c r="BN99" s="251">
        <f t="shared" si="292"/>
        <v>1369028.0600000005</v>
      </c>
      <c r="BO99" s="251">
        <f t="shared" ref="BO99" si="293">SUM(BO94:BO98)</f>
        <v>756161.1300000007</v>
      </c>
      <c r="BP99" s="251">
        <f t="shared" ref="BP99:BQ99" si="294">SUM(BP94:BP98)</f>
        <v>-172028</v>
      </c>
      <c r="BQ99" s="251">
        <f t="shared" si="294"/>
        <v>3195753.939999999</v>
      </c>
      <c r="BR99" s="251">
        <f t="shared" ref="BR99:BS99" si="295">SUM(BR94:BR98)</f>
        <v>11238303.419999998</v>
      </c>
      <c r="BS99" s="251">
        <f t="shared" si="295"/>
        <v>8720278</v>
      </c>
      <c r="BT99" s="251">
        <f t="shared" ref="BT99" si="296">SUM(BT94:BT98)</f>
        <v>13522586</v>
      </c>
      <c r="BU99" s="251">
        <f t="shared" ref="BU99" si="297">SUM(BU94:BU98)</f>
        <v>10018974.959999999</v>
      </c>
      <c r="BV99" s="251">
        <f t="shared" ref="BV99" si="298">SUM(BV94:BV98)</f>
        <v>11550182.290000001</v>
      </c>
      <c r="BW99" s="251">
        <f t="shared" ref="BW99" si="299">SUM(BW94:BW98)</f>
        <v>8312691.5799999991</v>
      </c>
      <c r="BX99" s="251">
        <f t="shared" ref="BX99" si="300">SUM(BX94:BX98)</f>
        <v>5010678.6500000013</v>
      </c>
      <c r="BY99" s="251">
        <f t="shared" ref="BY99" si="301">SUM(BY94:BY98)</f>
        <v>4935487</v>
      </c>
      <c r="BZ99" s="251">
        <f t="shared" ref="BZ99" si="302">SUM(BZ94:BZ98)</f>
        <v>4321149.16</v>
      </c>
      <c r="CA99" s="251">
        <f t="shared" ref="CA99" si="303">SUM(CA94:CA98)</f>
        <v>4462029</v>
      </c>
      <c r="CB99" s="251">
        <f t="shared" ref="CB99:CD99" si="304">SUM(CB94:CB98)</f>
        <v>5818815</v>
      </c>
      <c r="CC99" s="251">
        <f t="shared" ref="CC99:CD99" si="305">SUM(CC94:CC98)</f>
        <v>-13967065</v>
      </c>
      <c r="CD99" s="251">
        <f t="shared" si="305"/>
        <v>-24502544</v>
      </c>
      <c r="CE99" s="352"/>
      <c r="CF99" s="36">
        <f>SUM(CF94:CF98)</f>
        <v>21046565</v>
      </c>
    </row>
    <row r="100" spans="1:84" s="38" customFormat="1" x14ac:dyDescent="0.3">
      <c r="A100" s="147">
        <f>+A93+1</f>
        <v>14</v>
      </c>
      <c r="B100" s="101" t="s">
        <v>36</v>
      </c>
      <c r="C100" s="92"/>
      <c r="D100" s="93"/>
      <c r="E100" s="93"/>
      <c r="F100" s="93"/>
      <c r="G100" s="93"/>
      <c r="H100" s="93"/>
      <c r="I100" s="93"/>
      <c r="J100" s="93"/>
      <c r="K100" s="93"/>
      <c r="L100" s="94"/>
      <c r="M100" s="93"/>
      <c r="N100" s="93"/>
      <c r="O100" s="93"/>
      <c r="P100" s="93"/>
      <c r="Q100" s="93"/>
      <c r="R100" s="93"/>
      <c r="S100" s="93"/>
      <c r="T100" s="93"/>
      <c r="U100" s="204"/>
      <c r="V100" s="204"/>
      <c r="W100" s="204"/>
      <c r="X100" s="9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94"/>
      <c r="AK100" s="297"/>
      <c r="AL100" s="297"/>
      <c r="AM100" s="297"/>
      <c r="AN100" s="297"/>
      <c r="AO100" s="297"/>
      <c r="AP100" s="297"/>
      <c r="AQ100" s="95"/>
      <c r="AR100" s="297"/>
      <c r="AS100" s="297"/>
      <c r="AT100" s="297"/>
      <c r="AU100" s="297"/>
      <c r="AV100" s="314"/>
      <c r="AW100" s="95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351"/>
      <c r="CF100" s="95"/>
    </row>
    <row r="101" spans="1:84" s="38" customFormat="1" x14ac:dyDescent="0.3">
      <c r="A101" s="147"/>
      <c r="B101" s="39" t="s">
        <v>37</v>
      </c>
      <c r="C101" s="97">
        <v>26709287.260000002</v>
      </c>
      <c r="D101" s="98">
        <v>23353729.27</v>
      </c>
      <c r="E101" s="98">
        <v>17750565.609999999</v>
      </c>
      <c r="F101" s="35">
        <v>12205518</v>
      </c>
      <c r="G101" s="98">
        <v>10219939.470000001</v>
      </c>
      <c r="H101" s="98">
        <v>8991462.3699999992</v>
      </c>
      <c r="I101" s="98">
        <v>8011081.4900000002</v>
      </c>
      <c r="J101" s="98">
        <v>8877662.4499999993</v>
      </c>
      <c r="K101" s="98">
        <v>9757450.0199999996</v>
      </c>
      <c r="L101" s="99">
        <v>18861925.059999999</v>
      </c>
      <c r="M101" s="98">
        <v>24890809.73</v>
      </c>
      <c r="N101" s="98">
        <v>23523478.050000001</v>
      </c>
      <c r="O101" s="98">
        <v>24591579.73</v>
      </c>
      <c r="P101" s="98">
        <v>20786600.41</v>
      </c>
      <c r="Q101" s="98">
        <v>17869416.699999999</v>
      </c>
      <c r="R101" s="98">
        <v>12442045.939999999</v>
      </c>
      <c r="S101" s="98">
        <v>9198487.4000000004</v>
      </c>
      <c r="T101" s="98">
        <v>8304319.2800000003</v>
      </c>
      <c r="U101" s="209">
        <v>7858335.1600000001</v>
      </c>
      <c r="V101" s="209">
        <v>8057637</v>
      </c>
      <c r="W101" s="209">
        <v>9930780.0600000005</v>
      </c>
      <c r="X101" s="99">
        <v>17815173.890000001</v>
      </c>
      <c r="Y101" s="209">
        <v>22537607</v>
      </c>
      <c r="Z101" s="209">
        <v>26370575</v>
      </c>
      <c r="AA101" s="209">
        <v>31878693.620000001</v>
      </c>
      <c r="AB101" s="209">
        <v>22403683.579999998</v>
      </c>
      <c r="AC101" s="209">
        <v>16613544.529999999</v>
      </c>
      <c r="AD101" s="209">
        <v>12305538.98</v>
      </c>
      <c r="AE101" s="209">
        <v>9993212</v>
      </c>
      <c r="AF101" s="209">
        <v>9230896.6899999995</v>
      </c>
      <c r="AG101" s="209">
        <v>8000540</v>
      </c>
      <c r="AH101" s="209">
        <v>7935026</v>
      </c>
      <c r="AI101" s="209">
        <v>11610320</v>
      </c>
      <c r="AJ101" s="99">
        <v>20309386</v>
      </c>
      <c r="AK101" s="301">
        <v>28476018</v>
      </c>
      <c r="AL101" s="301">
        <v>36823332</v>
      </c>
      <c r="AM101" s="301">
        <v>39019251</v>
      </c>
      <c r="AN101" s="301">
        <v>27461937</v>
      </c>
      <c r="AO101" s="301">
        <v>22488085</v>
      </c>
      <c r="AP101" s="301">
        <v>16473254</v>
      </c>
      <c r="AQ101" s="64">
        <v>12930562</v>
      </c>
      <c r="AR101" s="301">
        <v>13244981</v>
      </c>
      <c r="AS101" s="301">
        <v>10889902</v>
      </c>
      <c r="AT101" s="301">
        <v>11823805</v>
      </c>
      <c r="AU101" s="301">
        <v>1523254</v>
      </c>
      <c r="AV101" s="319">
        <v>6247058</v>
      </c>
      <c r="AW101" s="35">
        <f t="shared" ref="AW101:BF105" si="306">O101-C101</f>
        <v>-2117707.5300000012</v>
      </c>
      <c r="AX101" s="100">
        <f t="shared" si="306"/>
        <v>-2567128.8599999994</v>
      </c>
      <c r="AY101" s="100">
        <f t="shared" si="306"/>
        <v>118851.08999999985</v>
      </c>
      <c r="AZ101" s="100">
        <f t="shared" si="306"/>
        <v>236527.93999999948</v>
      </c>
      <c r="BA101" s="100">
        <f t="shared" si="306"/>
        <v>-1021452.0700000003</v>
      </c>
      <c r="BB101" s="100">
        <f t="shared" si="306"/>
        <v>-687143.08999999892</v>
      </c>
      <c r="BC101" s="100">
        <f t="shared" si="306"/>
        <v>-152746.33000000007</v>
      </c>
      <c r="BD101" s="100">
        <f t="shared" si="306"/>
        <v>-820025.44999999925</v>
      </c>
      <c r="BE101" s="100">
        <f t="shared" si="306"/>
        <v>173330.04000000097</v>
      </c>
      <c r="BF101" s="100">
        <f t="shared" si="306"/>
        <v>-1046751.1699999981</v>
      </c>
      <c r="BG101" s="100">
        <f t="shared" ref="BG101:BP105" si="307">Y101-M101</f>
        <v>-2353202.7300000004</v>
      </c>
      <c r="BH101" s="100">
        <f t="shared" si="307"/>
        <v>2847096.9499999993</v>
      </c>
      <c r="BI101" s="100">
        <f t="shared" si="307"/>
        <v>7287113.8900000006</v>
      </c>
      <c r="BJ101" s="100">
        <f t="shared" si="307"/>
        <v>1617083.1699999981</v>
      </c>
      <c r="BK101" s="100">
        <f t="shared" si="307"/>
        <v>-1255872.17</v>
      </c>
      <c r="BL101" s="252">
        <f t="shared" si="307"/>
        <v>-136506.95999999903</v>
      </c>
      <c r="BM101" s="252">
        <f t="shared" si="307"/>
        <v>794724.59999999963</v>
      </c>
      <c r="BN101" s="252">
        <f t="shared" si="307"/>
        <v>926577.40999999922</v>
      </c>
      <c r="BO101" s="252">
        <f t="shared" si="307"/>
        <v>142204.83999999985</v>
      </c>
      <c r="BP101" s="252">
        <f t="shared" si="307"/>
        <v>-122611</v>
      </c>
      <c r="BQ101" s="252">
        <f t="shared" ref="BQ101:CD105" si="308">AI101-W101</f>
        <v>1679539.9399999995</v>
      </c>
      <c r="BR101" s="252">
        <f t="shared" si="308"/>
        <v>2494212.1099999994</v>
      </c>
      <c r="BS101" s="252">
        <f t="shared" si="308"/>
        <v>5938411</v>
      </c>
      <c r="BT101" s="252">
        <f t="shared" si="308"/>
        <v>10452757</v>
      </c>
      <c r="BU101" s="252">
        <f t="shared" si="308"/>
        <v>7140557.379999999</v>
      </c>
      <c r="BV101" s="252">
        <f t="shared" si="308"/>
        <v>5058253.4200000018</v>
      </c>
      <c r="BW101" s="252">
        <f t="shared" si="308"/>
        <v>5874540.4700000007</v>
      </c>
      <c r="BX101" s="252">
        <f t="shared" si="308"/>
        <v>4167715.0199999996</v>
      </c>
      <c r="BY101" s="252">
        <f t="shared" si="308"/>
        <v>2937350</v>
      </c>
      <c r="BZ101" s="252">
        <f t="shared" si="308"/>
        <v>4014084.3100000005</v>
      </c>
      <c r="CA101" s="252">
        <f t="shared" si="308"/>
        <v>2889362</v>
      </c>
      <c r="CB101" s="252">
        <f t="shared" si="308"/>
        <v>3888779</v>
      </c>
      <c r="CC101" s="252">
        <f t="shared" si="308"/>
        <v>-10087066</v>
      </c>
      <c r="CD101" s="252">
        <f t="shared" si="308"/>
        <v>-14062328</v>
      </c>
      <c r="CE101" s="351"/>
      <c r="CF101" s="64">
        <f>IF(ISERROR(GETPIVOTDATA("VALUE",'CRS WK pvt'!$I$2,"DT_FILE",CF$8,"CD_CO",CF$6,"TRIM_CAT",TRIM(B101),"TRIM_LINE",A100))=TRUE,0,GETPIVOTDATA("VALUE",'CRS WK pvt'!$I$2,"DT_FILE",CF$8,"CD_CO",CF$6,"TRIM_CAT",TRIM(B101),"TRIM_LINE",A100))</f>
        <v>6247058</v>
      </c>
    </row>
    <row r="102" spans="1:84" s="38" customFormat="1" x14ac:dyDescent="0.3">
      <c r="A102" s="147"/>
      <c r="B102" s="39" t="s">
        <v>38</v>
      </c>
      <c r="C102" s="97">
        <v>1113009.23</v>
      </c>
      <c r="D102" s="98">
        <v>1079739.75</v>
      </c>
      <c r="E102" s="98">
        <v>779053.37</v>
      </c>
      <c r="F102" s="35">
        <v>722786.06</v>
      </c>
      <c r="G102" s="98">
        <v>500686.05</v>
      </c>
      <c r="H102" s="98">
        <v>424680.06</v>
      </c>
      <c r="I102" s="98">
        <v>400897.62</v>
      </c>
      <c r="J102" s="98">
        <v>404672.98</v>
      </c>
      <c r="K102" s="98">
        <v>380488.66</v>
      </c>
      <c r="L102" s="99">
        <v>534674.61</v>
      </c>
      <c r="M102" s="98">
        <v>1364857.41</v>
      </c>
      <c r="N102" s="98">
        <v>1011564.12</v>
      </c>
      <c r="O102" s="98">
        <v>983515.14</v>
      </c>
      <c r="P102" s="98">
        <v>903007.04</v>
      </c>
      <c r="Q102" s="98">
        <v>748334.49</v>
      </c>
      <c r="R102" s="98">
        <v>581615.1</v>
      </c>
      <c r="S102" s="98">
        <v>461713.32</v>
      </c>
      <c r="T102" s="98">
        <v>355690.31</v>
      </c>
      <c r="U102" s="209">
        <v>328432.25</v>
      </c>
      <c r="V102" s="209">
        <v>321020</v>
      </c>
      <c r="W102" s="209">
        <v>361036.75</v>
      </c>
      <c r="X102" s="99">
        <v>659799.53</v>
      </c>
      <c r="Y102" s="209">
        <v>1098154</v>
      </c>
      <c r="Z102" s="209">
        <v>1286571</v>
      </c>
      <c r="AA102" s="209">
        <v>1479694.39</v>
      </c>
      <c r="AB102" s="209">
        <v>942074.32</v>
      </c>
      <c r="AC102" s="209">
        <v>968021.03</v>
      </c>
      <c r="AD102" s="209">
        <v>1022618.91</v>
      </c>
      <c r="AE102" s="209">
        <v>623953</v>
      </c>
      <c r="AF102" s="209">
        <v>535836.63</v>
      </c>
      <c r="AG102" s="209">
        <v>475390</v>
      </c>
      <c r="AH102" s="209">
        <v>428089</v>
      </c>
      <c r="AI102" s="209">
        <v>1809792</v>
      </c>
      <c r="AJ102" s="99">
        <v>692969</v>
      </c>
      <c r="AK102" s="301">
        <v>1467589</v>
      </c>
      <c r="AL102" s="301">
        <v>1576578</v>
      </c>
      <c r="AM102" s="301">
        <v>1877449</v>
      </c>
      <c r="AN102" s="301">
        <v>1721636</v>
      </c>
      <c r="AO102" s="301">
        <v>1538211</v>
      </c>
      <c r="AP102" s="301">
        <v>942259</v>
      </c>
      <c r="AQ102" s="64">
        <v>788421</v>
      </c>
      <c r="AR102" s="301">
        <v>711349</v>
      </c>
      <c r="AS102" s="301">
        <v>566138</v>
      </c>
      <c r="AT102" s="301">
        <v>655734</v>
      </c>
      <c r="AU102" s="301">
        <v>54051</v>
      </c>
      <c r="AV102" s="319">
        <v>278713</v>
      </c>
      <c r="AW102" s="35">
        <f t="shared" si="306"/>
        <v>-129494.08999999997</v>
      </c>
      <c r="AX102" s="100">
        <f t="shared" si="306"/>
        <v>-176732.70999999996</v>
      </c>
      <c r="AY102" s="100">
        <f t="shared" si="306"/>
        <v>-30718.880000000005</v>
      </c>
      <c r="AZ102" s="100">
        <f t="shared" si="306"/>
        <v>-141170.96000000008</v>
      </c>
      <c r="BA102" s="100">
        <f t="shared" si="306"/>
        <v>-38972.729999999981</v>
      </c>
      <c r="BB102" s="100">
        <f t="shared" si="306"/>
        <v>-68989.75</v>
      </c>
      <c r="BC102" s="100">
        <f t="shared" si="306"/>
        <v>-72465.37</v>
      </c>
      <c r="BD102" s="100">
        <f t="shared" si="306"/>
        <v>-83652.979999999981</v>
      </c>
      <c r="BE102" s="100">
        <f t="shared" si="306"/>
        <v>-19451.909999999974</v>
      </c>
      <c r="BF102" s="100">
        <f t="shared" si="306"/>
        <v>125124.92000000004</v>
      </c>
      <c r="BG102" s="100">
        <f t="shared" si="307"/>
        <v>-266703.40999999992</v>
      </c>
      <c r="BH102" s="100">
        <f t="shared" si="307"/>
        <v>275006.88</v>
      </c>
      <c r="BI102" s="100">
        <f t="shared" si="307"/>
        <v>496179.24999999988</v>
      </c>
      <c r="BJ102" s="100">
        <f t="shared" si="307"/>
        <v>39067.279999999912</v>
      </c>
      <c r="BK102" s="100">
        <f t="shared" si="307"/>
        <v>219686.54000000004</v>
      </c>
      <c r="BL102" s="252">
        <f t="shared" si="307"/>
        <v>441003.81000000006</v>
      </c>
      <c r="BM102" s="252">
        <f t="shared" si="307"/>
        <v>162239.67999999999</v>
      </c>
      <c r="BN102" s="252">
        <f t="shared" si="307"/>
        <v>180146.32</v>
      </c>
      <c r="BO102" s="252">
        <f t="shared" si="307"/>
        <v>146957.75</v>
      </c>
      <c r="BP102" s="252">
        <f t="shared" si="307"/>
        <v>107069</v>
      </c>
      <c r="BQ102" s="252">
        <f t="shared" si="308"/>
        <v>1448755.25</v>
      </c>
      <c r="BR102" s="252">
        <f t="shared" si="308"/>
        <v>33169.469999999972</v>
      </c>
      <c r="BS102" s="252">
        <f t="shared" si="308"/>
        <v>369435</v>
      </c>
      <c r="BT102" s="252">
        <f t="shared" si="308"/>
        <v>290007</v>
      </c>
      <c r="BU102" s="252">
        <f t="shared" si="308"/>
        <v>397754.6100000001</v>
      </c>
      <c r="BV102" s="252">
        <f t="shared" si="308"/>
        <v>779561.68</v>
      </c>
      <c r="BW102" s="252">
        <f t="shared" si="308"/>
        <v>570189.97</v>
      </c>
      <c r="BX102" s="252">
        <f t="shared" si="308"/>
        <v>-80359.910000000033</v>
      </c>
      <c r="BY102" s="252">
        <f t="shared" si="308"/>
        <v>164468</v>
      </c>
      <c r="BZ102" s="252">
        <f t="shared" si="308"/>
        <v>175512.37</v>
      </c>
      <c r="CA102" s="252">
        <f t="shared" si="308"/>
        <v>90748</v>
      </c>
      <c r="CB102" s="252">
        <f t="shared" si="308"/>
        <v>227645</v>
      </c>
      <c r="CC102" s="252">
        <f t="shared" si="308"/>
        <v>-1755741</v>
      </c>
      <c r="CD102" s="252">
        <f t="shared" si="308"/>
        <v>-414256</v>
      </c>
      <c r="CE102" s="351"/>
      <c r="CF102" s="64">
        <f>IF(ISERROR(GETPIVOTDATA("VALUE",'CRS WK pvt'!$I$2,"DT_FILE",CF$8,"CD_CO",CF$6,"TRIM_CAT",TRIM(B102),"TRIM_LINE",A100))=TRUE,0,GETPIVOTDATA("VALUE",'CRS WK pvt'!$I$2,"DT_FILE",CF$8,"CD_CO",CF$6,"TRIM_CAT",TRIM(B102),"TRIM_LINE",A100))</f>
        <v>278713</v>
      </c>
    </row>
    <row r="103" spans="1:84" s="38" customFormat="1" x14ac:dyDescent="0.3">
      <c r="A103" s="147"/>
      <c r="B103" s="39" t="s">
        <v>39</v>
      </c>
      <c r="C103" s="97">
        <v>7262917.3700000001</v>
      </c>
      <c r="D103" s="98">
        <v>6257780.2199999997</v>
      </c>
      <c r="E103" s="98">
        <v>4749002.7699999996</v>
      </c>
      <c r="F103" s="35">
        <v>2473881.52</v>
      </c>
      <c r="G103" s="98">
        <v>1922878.6</v>
      </c>
      <c r="H103" s="98">
        <v>1532890.29</v>
      </c>
      <c r="I103" s="98">
        <v>1290683.56</v>
      </c>
      <c r="J103" s="98">
        <v>1536238.63</v>
      </c>
      <c r="K103" s="98">
        <v>1587989.51</v>
      </c>
      <c r="L103" s="99">
        <v>3408579.46</v>
      </c>
      <c r="M103" s="98">
        <v>6661560.3799999999</v>
      </c>
      <c r="N103" s="98">
        <v>5662212.7300000004</v>
      </c>
      <c r="O103" s="98">
        <v>6482498.3899999997</v>
      </c>
      <c r="P103" s="98">
        <v>4290432.8600000003</v>
      </c>
      <c r="Q103" s="98">
        <v>4049673.06</v>
      </c>
      <c r="R103" s="98">
        <v>2737715.78</v>
      </c>
      <c r="S103" s="98">
        <v>1667046.73</v>
      </c>
      <c r="T103" s="98">
        <v>1161519.45</v>
      </c>
      <c r="U103" s="209">
        <v>1131578.54</v>
      </c>
      <c r="V103" s="209">
        <v>1084537</v>
      </c>
      <c r="W103" s="209">
        <v>1517772.23</v>
      </c>
      <c r="X103" s="99">
        <v>2931194.48</v>
      </c>
      <c r="Y103" s="209">
        <v>4691292</v>
      </c>
      <c r="Z103" s="209">
        <v>6232493</v>
      </c>
      <c r="AA103" s="209">
        <v>9400136.4800000004</v>
      </c>
      <c r="AB103" s="209">
        <v>5633161.7199999997</v>
      </c>
      <c r="AC103" s="209">
        <v>3717526.37</v>
      </c>
      <c r="AD103" s="209">
        <v>2150121.54</v>
      </c>
      <c r="AE103" s="209">
        <v>1601207</v>
      </c>
      <c r="AF103" s="209">
        <v>1459035.53</v>
      </c>
      <c r="AG103" s="209">
        <v>1394235</v>
      </c>
      <c r="AH103" s="209">
        <v>1134985</v>
      </c>
      <c r="AI103" s="209">
        <v>1719566</v>
      </c>
      <c r="AJ103" s="99">
        <v>3476446</v>
      </c>
      <c r="AK103" s="301">
        <v>5822638</v>
      </c>
      <c r="AL103" s="301">
        <v>9449846</v>
      </c>
      <c r="AM103" s="301">
        <v>10033009</v>
      </c>
      <c r="AN103" s="301">
        <v>7854272</v>
      </c>
      <c r="AO103" s="301">
        <v>5144720</v>
      </c>
      <c r="AP103" s="301">
        <v>3400113</v>
      </c>
      <c r="AQ103" s="64">
        <v>2611110</v>
      </c>
      <c r="AR103" s="301">
        <v>2468334</v>
      </c>
      <c r="AS103" s="301">
        <v>1889068</v>
      </c>
      <c r="AT103" s="301">
        <v>2249465</v>
      </c>
      <c r="AU103" s="301">
        <v>327238</v>
      </c>
      <c r="AV103" s="319">
        <v>1705628</v>
      </c>
      <c r="AW103" s="35">
        <f t="shared" si="306"/>
        <v>-780418.98000000045</v>
      </c>
      <c r="AX103" s="100">
        <f t="shared" si="306"/>
        <v>-1967347.3599999994</v>
      </c>
      <c r="AY103" s="100">
        <f t="shared" si="306"/>
        <v>-699329.7099999995</v>
      </c>
      <c r="AZ103" s="100">
        <f t="shared" si="306"/>
        <v>263834.25999999978</v>
      </c>
      <c r="BA103" s="100">
        <f t="shared" si="306"/>
        <v>-255831.87000000011</v>
      </c>
      <c r="BB103" s="100">
        <f t="shared" si="306"/>
        <v>-371370.84000000008</v>
      </c>
      <c r="BC103" s="100">
        <f t="shared" si="306"/>
        <v>-159105.02000000002</v>
      </c>
      <c r="BD103" s="100">
        <f t="shared" si="306"/>
        <v>-451701.62999999989</v>
      </c>
      <c r="BE103" s="100">
        <f t="shared" si="306"/>
        <v>-70217.280000000028</v>
      </c>
      <c r="BF103" s="100">
        <f t="shared" si="306"/>
        <v>-477384.98</v>
      </c>
      <c r="BG103" s="100">
        <f t="shared" si="307"/>
        <v>-1970268.38</v>
      </c>
      <c r="BH103" s="100">
        <f t="shared" si="307"/>
        <v>570280.26999999955</v>
      </c>
      <c r="BI103" s="100">
        <f t="shared" si="307"/>
        <v>2917638.0900000008</v>
      </c>
      <c r="BJ103" s="100">
        <f t="shared" si="307"/>
        <v>1342728.8599999994</v>
      </c>
      <c r="BK103" s="100">
        <f t="shared" si="307"/>
        <v>-332146.68999999994</v>
      </c>
      <c r="BL103" s="252">
        <f t="shared" si="307"/>
        <v>-587594.23999999976</v>
      </c>
      <c r="BM103" s="252">
        <f t="shared" si="307"/>
        <v>-65839.729999999981</v>
      </c>
      <c r="BN103" s="252">
        <f t="shared" si="307"/>
        <v>297516.08000000007</v>
      </c>
      <c r="BO103" s="252">
        <f t="shared" si="307"/>
        <v>262656.45999999996</v>
      </c>
      <c r="BP103" s="252">
        <f t="shared" si="307"/>
        <v>50448</v>
      </c>
      <c r="BQ103" s="252">
        <f t="shared" si="308"/>
        <v>201793.77000000002</v>
      </c>
      <c r="BR103" s="252">
        <f t="shared" si="308"/>
        <v>545251.52</v>
      </c>
      <c r="BS103" s="252">
        <f t="shared" si="308"/>
        <v>1131346</v>
      </c>
      <c r="BT103" s="252">
        <f t="shared" si="308"/>
        <v>3217353</v>
      </c>
      <c r="BU103" s="252">
        <f t="shared" si="308"/>
        <v>632872.51999999955</v>
      </c>
      <c r="BV103" s="252">
        <f t="shared" si="308"/>
        <v>2221110.2800000003</v>
      </c>
      <c r="BW103" s="252">
        <f t="shared" si="308"/>
        <v>1427193.63</v>
      </c>
      <c r="BX103" s="252">
        <f t="shared" si="308"/>
        <v>1249991.46</v>
      </c>
      <c r="BY103" s="252">
        <f t="shared" si="308"/>
        <v>1009903</v>
      </c>
      <c r="BZ103" s="252">
        <f t="shared" si="308"/>
        <v>1009298.47</v>
      </c>
      <c r="CA103" s="252">
        <f t="shared" si="308"/>
        <v>494833</v>
      </c>
      <c r="CB103" s="252">
        <f t="shared" si="308"/>
        <v>1114480</v>
      </c>
      <c r="CC103" s="252">
        <f t="shared" si="308"/>
        <v>-1392328</v>
      </c>
      <c r="CD103" s="252">
        <f t="shared" si="308"/>
        <v>-1770818</v>
      </c>
      <c r="CE103" s="351"/>
      <c r="CF103" s="64">
        <f>IF(ISERROR(GETPIVOTDATA("VALUE",'CRS WK pvt'!$I$2,"DT_FILE",CF$8,"CD_CO",CF$6,"TRIM_CAT",TRIM(B103),"TRIM_LINE",A100))=TRUE,0,GETPIVOTDATA("VALUE",'CRS WK pvt'!$I$2,"DT_FILE",CF$8,"CD_CO",CF$6,"TRIM_CAT",TRIM(B103),"TRIM_LINE",A100))</f>
        <v>1705628</v>
      </c>
    </row>
    <row r="104" spans="1:84" s="38" customFormat="1" x14ac:dyDescent="0.3">
      <c r="A104" s="147"/>
      <c r="B104" s="39" t="s">
        <v>40</v>
      </c>
      <c r="C104" s="97">
        <v>2915692.04</v>
      </c>
      <c r="D104" s="98">
        <v>3246239.97</v>
      </c>
      <c r="E104" s="98">
        <v>2302821.11</v>
      </c>
      <c r="F104" s="35">
        <v>1100333.48</v>
      </c>
      <c r="G104" s="98">
        <v>781671.08</v>
      </c>
      <c r="H104" s="98">
        <v>538470.56000000006</v>
      </c>
      <c r="I104" s="98">
        <v>429422.83</v>
      </c>
      <c r="J104" s="98">
        <v>530368.46</v>
      </c>
      <c r="K104" s="98">
        <v>628044.47</v>
      </c>
      <c r="L104" s="99">
        <v>1203021.6599999999</v>
      </c>
      <c r="M104" s="98">
        <v>2837963.07</v>
      </c>
      <c r="N104" s="98">
        <v>2225156.15</v>
      </c>
      <c r="O104" s="98">
        <v>2774600.92</v>
      </c>
      <c r="P104" s="98">
        <v>1616486.3999999999</v>
      </c>
      <c r="Q104" s="98">
        <v>1587910.36</v>
      </c>
      <c r="R104" s="98">
        <v>1366562.39</v>
      </c>
      <c r="S104" s="98">
        <v>666744.04</v>
      </c>
      <c r="T104" s="98">
        <v>350786.01</v>
      </c>
      <c r="U104" s="209">
        <v>319066.88</v>
      </c>
      <c r="V104" s="209">
        <v>356853</v>
      </c>
      <c r="W104" s="209">
        <v>517927.08</v>
      </c>
      <c r="X104" s="99">
        <v>1163186.19</v>
      </c>
      <c r="Y104" s="209">
        <v>1734924</v>
      </c>
      <c r="Z104" s="209">
        <v>2316928</v>
      </c>
      <c r="AA104" s="209">
        <v>3653058.24</v>
      </c>
      <c r="AB104" s="209">
        <v>2292724.25</v>
      </c>
      <c r="AC104" s="209">
        <v>1578136.76</v>
      </c>
      <c r="AD104" s="209">
        <v>804016.87</v>
      </c>
      <c r="AE104" s="209">
        <v>662438</v>
      </c>
      <c r="AF104" s="209">
        <v>512442.32</v>
      </c>
      <c r="AG104" s="209">
        <v>378314</v>
      </c>
      <c r="AH104" s="209">
        <v>371125</v>
      </c>
      <c r="AI104" s="209">
        <v>627091</v>
      </c>
      <c r="AJ104" s="99">
        <v>1228470</v>
      </c>
      <c r="AK104" s="301">
        <v>2054182</v>
      </c>
      <c r="AL104" s="301">
        <v>3753661</v>
      </c>
      <c r="AM104" s="301">
        <v>3969958</v>
      </c>
      <c r="AN104" s="301">
        <v>3091449</v>
      </c>
      <c r="AO104" s="301">
        <v>2032481</v>
      </c>
      <c r="AP104" s="301">
        <v>1611126</v>
      </c>
      <c r="AQ104" s="64">
        <v>883902</v>
      </c>
      <c r="AR104" s="301">
        <v>699774</v>
      </c>
      <c r="AS104" s="301">
        <v>524040</v>
      </c>
      <c r="AT104" s="301">
        <v>762993</v>
      </c>
      <c r="AU104" s="301">
        <v>146496</v>
      </c>
      <c r="AV104" s="319">
        <v>799825</v>
      </c>
      <c r="AW104" s="35">
        <f t="shared" si="306"/>
        <v>-141091.12000000011</v>
      </c>
      <c r="AX104" s="100">
        <f t="shared" si="306"/>
        <v>-1629753.5700000003</v>
      </c>
      <c r="AY104" s="100">
        <f t="shared" si="306"/>
        <v>-714910.74999999977</v>
      </c>
      <c r="AZ104" s="100">
        <f t="shared" si="306"/>
        <v>266228.90999999992</v>
      </c>
      <c r="BA104" s="100">
        <f t="shared" si="306"/>
        <v>-114927.03999999992</v>
      </c>
      <c r="BB104" s="100">
        <f t="shared" si="306"/>
        <v>-187684.55000000005</v>
      </c>
      <c r="BC104" s="100">
        <f t="shared" si="306"/>
        <v>-110355.95000000001</v>
      </c>
      <c r="BD104" s="100">
        <f t="shared" si="306"/>
        <v>-173515.45999999996</v>
      </c>
      <c r="BE104" s="100">
        <f t="shared" si="306"/>
        <v>-110117.38999999996</v>
      </c>
      <c r="BF104" s="100">
        <f t="shared" si="306"/>
        <v>-39835.469999999972</v>
      </c>
      <c r="BG104" s="100">
        <f t="shared" si="307"/>
        <v>-1103039.0699999998</v>
      </c>
      <c r="BH104" s="100">
        <f t="shared" si="307"/>
        <v>91771.850000000093</v>
      </c>
      <c r="BI104" s="100">
        <f t="shared" si="307"/>
        <v>878457.3200000003</v>
      </c>
      <c r="BJ104" s="100">
        <f t="shared" si="307"/>
        <v>676237.85000000009</v>
      </c>
      <c r="BK104" s="100">
        <f t="shared" si="307"/>
        <v>-9773.6000000000931</v>
      </c>
      <c r="BL104" s="252">
        <f t="shared" si="307"/>
        <v>-562545.5199999999</v>
      </c>
      <c r="BM104" s="252">
        <f t="shared" si="307"/>
        <v>-4306.0400000000373</v>
      </c>
      <c r="BN104" s="252">
        <f t="shared" si="307"/>
        <v>161656.31</v>
      </c>
      <c r="BO104" s="252">
        <f t="shared" si="307"/>
        <v>59247.119999999995</v>
      </c>
      <c r="BP104" s="252">
        <f t="shared" si="307"/>
        <v>14272</v>
      </c>
      <c r="BQ104" s="252">
        <f t="shared" si="308"/>
        <v>109163.91999999998</v>
      </c>
      <c r="BR104" s="252">
        <f t="shared" si="308"/>
        <v>65283.810000000056</v>
      </c>
      <c r="BS104" s="252">
        <f t="shared" si="308"/>
        <v>319258</v>
      </c>
      <c r="BT104" s="252">
        <f t="shared" si="308"/>
        <v>1436733</v>
      </c>
      <c r="BU104" s="252">
        <f t="shared" si="308"/>
        <v>316899.75999999978</v>
      </c>
      <c r="BV104" s="252">
        <f t="shared" si="308"/>
        <v>798724.75</v>
      </c>
      <c r="BW104" s="252">
        <f t="shared" si="308"/>
        <v>454344.24</v>
      </c>
      <c r="BX104" s="252">
        <f t="shared" si="308"/>
        <v>807109.13</v>
      </c>
      <c r="BY104" s="252">
        <f t="shared" si="308"/>
        <v>221464</v>
      </c>
      <c r="BZ104" s="252">
        <f t="shared" si="308"/>
        <v>187331.68</v>
      </c>
      <c r="CA104" s="252">
        <f t="shared" si="308"/>
        <v>145726</v>
      </c>
      <c r="CB104" s="252">
        <f t="shared" si="308"/>
        <v>391868</v>
      </c>
      <c r="CC104" s="252">
        <f t="shared" si="308"/>
        <v>-480595</v>
      </c>
      <c r="CD104" s="252">
        <f t="shared" si="308"/>
        <v>-428645</v>
      </c>
      <c r="CE104" s="351"/>
      <c r="CF104" s="64">
        <f>IF(ISERROR(GETPIVOTDATA("VALUE",'CRS WK pvt'!$I$2,"DT_FILE",CF$8,"CD_CO",CF$6,"TRIM_CAT",TRIM(B104),"TRIM_LINE",A100))=TRUE,0,GETPIVOTDATA("VALUE",'CRS WK pvt'!$I$2,"DT_FILE",CF$8,"CD_CO",CF$6,"TRIM_CAT",TRIM(B104),"TRIM_LINE",A100))</f>
        <v>799825</v>
      </c>
    </row>
    <row r="105" spans="1:84" s="38" customFormat="1" x14ac:dyDescent="0.3">
      <c r="A105" s="147"/>
      <c r="B105" s="39" t="s">
        <v>41</v>
      </c>
      <c r="C105" s="97">
        <v>2291023.0699999998</v>
      </c>
      <c r="D105" s="98">
        <v>1739457.07</v>
      </c>
      <c r="E105" s="98">
        <v>1323151.3799999999</v>
      </c>
      <c r="F105" s="35">
        <v>1153389.01</v>
      </c>
      <c r="G105" s="98">
        <v>980325.59</v>
      </c>
      <c r="H105" s="98">
        <v>735549.52</v>
      </c>
      <c r="I105" s="98">
        <v>795050.01</v>
      </c>
      <c r="J105" s="98">
        <v>760735.03</v>
      </c>
      <c r="K105" s="98">
        <v>861636.04</v>
      </c>
      <c r="L105" s="99">
        <v>1104704.2</v>
      </c>
      <c r="M105" s="98">
        <v>1631230.53</v>
      </c>
      <c r="N105" s="98">
        <v>1373069.45</v>
      </c>
      <c r="O105" s="98">
        <v>1696234.99</v>
      </c>
      <c r="P105" s="98">
        <v>1299899.08</v>
      </c>
      <c r="Q105" s="98">
        <v>1027420.03</v>
      </c>
      <c r="R105" s="98">
        <v>1217735.82</v>
      </c>
      <c r="S105" s="98">
        <v>859166.05</v>
      </c>
      <c r="T105" s="98">
        <v>728189.21</v>
      </c>
      <c r="U105" s="209">
        <v>623502.71</v>
      </c>
      <c r="V105" s="209">
        <v>685804</v>
      </c>
      <c r="W105" s="209">
        <v>813648.14</v>
      </c>
      <c r="X105" s="99">
        <v>1140580.55</v>
      </c>
      <c r="Y105" s="209">
        <v>1418733</v>
      </c>
      <c r="Z105" s="209">
        <v>1494750</v>
      </c>
      <c r="AA105" s="209">
        <v>2197419.71</v>
      </c>
      <c r="AB105" s="209">
        <v>1614579.29</v>
      </c>
      <c r="AC105" s="209">
        <v>1045863.98</v>
      </c>
      <c r="AD105" s="209">
        <v>930321.33</v>
      </c>
      <c r="AE105" s="209">
        <v>723062</v>
      </c>
      <c r="AF105" s="209">
        <v>831724.24</v>
      </c>
      <c r="AG105" s="209">
        <v>1222488</v>
      </c>
      <c r="AH105" s="209">
        <v>575085</v>
      </c>
      <c r="AI105" s="209">
        <v>1157906</v>
      </c>
      <c r="AJ105" s="99">
        <v>1028735</v>
      </c>
      <c r="AK105" s="301">
        <v>1423319</v>
      </c>
      <c r="AL105" s="301">
        <v>2595547</v>
      </c>
      <c r="AM105" s="301">
        <v>2205242</v>
      </c>
      <c r="AN105" s="301">
        <v>1870554</v>
      </c>
      <c r="AO105" s="301">
        <v>1983034</v>
      </c>
      <c r="AP105" s="301">
        <v>1387425</v>
      </c>
      <c r="AQ105" s="64">
        <v>1156178</v>
      </c>
      <c r="AR105" s="301">
        <v>1607267</v>
      </c>
      <c r="AS105" s="301">
        <v>1304783</v>
      </c>
      <c r="AT105" s="301">
        <v>1301931</v>
      </c>
      <c r="AU105" s="301">
        <v>114147</v>
      </c>
      <c r="AV105" s="319">
        <v>672427</v>
      </c>
      <c r="AW105" s="35">
        <f t="shared" si="306"/>
        <v>-594788.07999999984</v>
      </c>
      <c r="AX105" s="100">
        <f t="shared" si="306"/>
        <v>-439557.99</v>
      </c>
      <c r="AY105" s="100">
        <f t="shared" si="306"/>
        <v>-295731.34999999986</v>
      </c>
      <c r="AZ105" s="100">
        <f t="shared" si="306"/>
        <v>64346.810000000056</v>
      </c>
      <c r="BA105" s="100">
        <f t="shared" si="306"/>
        <v>-121159.53999999992</v>
      </c>
      <c r="BB105" s="100">
        <f t="shared" si="306"/>
        <v>-7360.3100000000559</v>
      </c>
      <c r="BC105" s="100">
        <f t="shared" si="306"/>
        <v>-171547.30000000005</v>
      </c>
      <c r="BD105" s="100">
        <f t="shared" si="306"/>
        <v>-74931.030000000028</v>
      </c>
      <c r="BE105" s="100">
        <f t="shared" si="306"/>
        <v>-47987.900000000023</v>
      </c>
      <c r="BF105" s="100">
        <f t="shared" si="306"/>
        <v>35876.350000000093</v>
      </c>
      <c r="BG105" s="100">
        <f t="shared" si="307"/>
        <v>-212497.53000000003</v>
      </c>
      <c r="BH105" s="100">
        <f t="shared" si="307"/>
        <v>121680.55000000005</v>
      </c>
      <c r="BI105" s="100">
        <f t="shared" si="307"/>
        <v>501184.72</v>
      </c>
      <c r="BJ105" s="100">
        <f t="shared" si="307"/>
        <v>314680.20999999996</v>
      </c>
      <c r="BK105" s="100">
        <f t="shared" si="307"/>
        <v>18443.949999999953</v>
      </c>
      <c r="BL105" s="252">
        <f t="shared" si="307"/>
        <v>-287414.49000000011</v>
      </c>
      <c r="BM105" s="252">
        <f t="shared" si="307"/>
        <v>-136104.05000000005</v>
      </c>
      <c r="BN105" s="252">
        <f t="shared" si="307"/>
        <v>103535.03000000003</v>
      </c>
      <c r="BO105" s="252">
        <f t="shared" si="307"/>
        <v>598985.29</v>
      </c>
      <c r="BP105" s="252">
        <f t="shared" si="307"/>
        <v>-110719</v>
      </c>
      <c r="BQ105" s="252">
        <f t="shared" si="308"/>
        <v>344257.86</v>
      </c>
      <c r="BR105" s="252">
        <f t="shared" si="308"/>
        <v>-111845.55000000005</v>
      </c>
      <c r="BS105" s="252">
        <f t="shared" si="308"/>
        <v>4586</v>
      </c>
      <c r="BT105" s="252">
        <f t="shared" si="308"/>
        <v>1100797</v>
      </c>
      <c r="BU105" s="252">
        <f t="shared" si="308"/>
        <v>7822.2900000000373</v>
      </c>
      <c r="BV105" s="252">
        <f t="shared" si="308"/>
        <v>255974.70999999996</v>
      </c>
      <c r="BW105" s="252">
        <f t="shared" si="308"/>
        <v>937170.02</v>
      </c>
      <c r="BX105" s="252">
        <f t="shared" si="308"/>
        <v>457103.67000000004</v>
      </c>
      <c r="BY105" s="252">
        <f t="shared" si="308"/>
        <v>433116</v>
      </c>
      <c r="BZ105" s="252">
        <f t="shared" si="308"/>
        <v>775542.76</v>
      </c>
      <c r="CA105" s="252">
        <f t="shared" si="308"/>
        <v>82295</v>
      </c>
      <c r="CB105" s="252">
        <f t="shared" si="308"/>
        <v>726846</v>
      </c>
      <c r="CC105" s="252">
        <f t="shared" si="308"/>
        <v>-1043759</v>
      </c>
      <c r="CD105" s="252">
        <f t="shared" si="308"/>
        <v>-356308</v>
      </c>
      <c r="CE105" s="351"/>
      <c r="CF105" s="64">
        <f>IF(ISERROR(GETPIVOTDATA("VALUE",'CRS WK pvt'!$I$2,"DT_FILE",CF$8,"CD_CO",CF$6,"TRIM_CAT",TRIM(B105),"TRIM_LINE",A100))=TRUE,0,GETPIVOTDATA("VALUE",'CRS WK pvt'!$I$2,"DT_FILE",CF$8,"CD_CO",CF$6,"TRIM_CAT",TRIM(B105),"TRIM_LINE",A100))</f>
        <v>672427</v>
      </c>
    </row>
    <row r="106" spans="1:84" s="131" customFormat="1" x14ac:dyDescent="0.3">
      <c r="A106" s="148"/>
      <c r="B106" s="39" t="s">
        <v>42</v>
      </c>
      <c r="C106" s="132">
        <f>SUM(C101:C105)</f>
        <v>40291928.969999999</v>
      </c>
      <c r="D106" s="133">
        <f t="shared" ref="D106:CF120" si="309">SUM(D101:D105)</f>
        <v>35676946.280000001</v>
      </c>
      <c r="E106" s="133">
        <f t="shared" si="309"/>
        <v>26904594.239999998</v>
      </c>
      <c r="F106" s="134">
        <f t="shared" si="309"/>
        <v>17655908.07</v>
      </c>
      <c r="G106" s="133">
        <f t="shared" si="309"/>
        <v>14405500.790000001</v>
      </c>
      <c r="H106" s="133">
        <f t="shared" si="309"/>
        <v>12223052.799999999</v>
      </c>
      <c r="I106" s="133">
        <f t="shared" si="309"/>
        <v>10927135.51</v>
      </c>
      <c r="J106" s="133">
        <f t="shared" si="309"/>
        <v>12109677.549999999</v>
      </c>
      <c r="K106" s="133">
        <f t="shared" si="309"/>
        <v>13215608.699999999</v>
      </c>
      <c r="L106" s="135">
        <f t="shared" si="309"/>
        <v>25112904.989999998</v>
      </c>
      <c r="M106" s="133">
        <f t="shared" si="309"/>
        <v>37386421.119999997</v>
      </c>
      <c r="N106" s="133">
        <f t="shared" si="309"/>
        <v>33795480.5</v>
      </c>
      <c r="O106" s="133">
        <f t="shared" si="309"/>
        <v>36528429.170000002</v>
      </c>
      <c r="P106" s="133">
        <f t="shared" si="309"/>
        <v>28896425.789999999</v>
      </c>
      <c r="Q106" s="133">
        <f t="shared" si="309"/>
        <v>25282754.639999997</v>
      </c>
      <c r="R106" s="133">
        <f t="shared" si="309"/>
        <v>18345675.029999997</v>
      </c>
      <c r="S106" s="133">
        <f t="shared" si="309"/>
        <v>12853157.540000003</v>
      </c>
      <c r="T106" s="133">
        <f t="shared" si="309"/>
        <v>10900504.259999998</v>
      </c>
      <c r="U106" s="133">
        <f t="shared" si="309"/>
        <v>10260915.539999999</v>
      </c>
      <c r="V106" s="133">
        <f t="shared" si="309"/>
        <v>10505851</v>
      </c>
      <c r="W106" s="133">
        <f t="shared" si="309"/>
        <v>13141164.260000002</v>
      </c>
      <c r="X106" s="135">
        <f t="shared" si="309"/>
        <v>23709934.640000004</v>
      </c>
      <c r="Y106" s="133">
        <f t="shared" si="309"/>
        <v>31480710</v>
      </c>
      <c r="Z106" s="133">
        <f t="shared" si="309"/>
        <v>37701317</v>
      </c>
      <c r="AA106" s="133">
        <f t="shared" si="309"/>
        <v>48609002.440000005</v>
      </c>
      <c r="AB106" s="133">
        <f t="shared" si="309"/>
        <v>32886223.159999996</v>
      </c>
      <c r="AC106" s="133">
        <f t="shared" si="309"/>
        <v>23923092.670000002</v>
      </c>
      <c r="AD106" s="133">
        <f t="shared" si="309"/>
        <v>17212617.629999999</v>
      </c>
      <c r="AE106" s="133">
        <f t="shared" si="309"/>
        <v>13603872</v>
      </c>
      <c r="AF106" s="133">
        <f t="shared" si="309"/>
        <v>12569935.41</v>
      </c>
      <c r="AG106" s="285">
        <v>11470967</v>
      </c>
      <c r="AH106" s="285">
        <v>10444310</v>
      </c>
      <c r="AI106" s="285">
        <v>16924675</v>
      </c>
      <c r="AJ106" s="135">
        <v>26736006</v>
      </c>
      <c r="AK106" s="302">
        <v>39243746</v>
      </c>
      <c r="AL106" s="302">
        <v>54198964</v>
      </c>
      <c r="AM106" s="302">
        <v>57104909</v>
      </c>
      <c r="AN106" s="302">
        <v>41999848</v>
      </c>
      <c r="AO106" s="302">
        <v>33186531</v>
      </c>
      <c r="AP106" s="302">
        <v>23814177</v>
      </c>
      <c r="AQ106" s="45">
        <v>18370173</v>
      </c>
      <c r="AR106" s="302">
        <v>18731705</v>
      </c>
      <c r="AS106" s="302">
        <v>15173931</v>
      </c>
      <c r="AT106" s="302">
        <v>16793928</v>
      </c>
      <c r="AU106" s="302">
        <v>2165186</v>
      </c>
      <c r="AV106" s="320">
        <v>9703651</v>
      </c>
      <c r="AW106" s="134">
        <f t="shared" si="239"/>
        <v>-3763499.8000000017</v>
      </c>
      <c r="AX106" s="136">
        <f t="shared" ref="AX106:AZ106" si="310">SUM(AX101:AX105)</f>
        <v>-6780520.4899999993</v>
      </c>
      <c r="AY106" s="136">
        <f t="shared" si="310"/>
        <v>-1621839.5999999994</v>
      </c>
      <c r="AZ106" s="136">
        <f t="shared" si="310"/>
        <v>689766.95999999915</v>
      </c>
      <c r="BA106" s="136">
        <f t="shared" ref="BA106" si="311">SUM(BA101:BA105)</f>
        <v>-1552343.2500000005</v>
      </c>
      <c r="BB106" s="136">
        <f t="shared" ref="BB106:BJ106" si="312">SUM(BB101:BB105)</f>
        <v>-1322548.5399999991</v>
      </c>
      <c r="BC106" s="136">
        <f t="shared" si="312"/>
        <v>-666219.9700000002</v>
      </c>
      <c r="BD106" s="136">
        <f t="shared" si="312"/>
        <v>-1603826.5499999991</v>
      </c>
      <c r="BE106" s="136">
        <f t="shared" si="312"/>
        <v>-74444.439999999013</v>
      </c>
      <c r="BF106" s="136">
        <f t="shared" si="312"/>
        <v>-1402970.349999998</v>
      </c>
      <c r="BG106" s="136">
        <f t="shared" si="312"/>
        <v>-5905711.1200000001</v>
      </c>
      <c r="BH106" s="136">
        <f t="shared" si="312"/>
        <v>3905836.4999999991</v>
      </c>
      <c r="BI106" s="136">
        <f t="shared" si="312"/>
        <v>12080573.270000001</v>
      </c>
      <c r="BJ106" s="136">
        <f t="shared" si="312"/>
        <v>3989797.3699999973</v>
      </c>
      <c r="BK106" s="136">
        <f t="shared" ref="BK106:BL106" si="313">SUM(BK101:BK105)</f>
        <v>-1359661.97</v>
      </c>
      <c r="BL106" s="253">
        <f t="shared" si="313"/>
        <v>-1133057.3999999987</v>
      </c>
      <c r="BM106" s="253">
        <f t="shared" ref="BM106:BN106" si="314">SUM(BM101:BM105)</f>
        <v>750714.4599999995</v>
      </c>
      <c r="BN106" s="253">
        <f t="shared" si="314"/>
        <v>1669431.1499999994</v>
      </c>
      <c r="BO106" s="253">
        <f t="shared" ref="BO106" si="315">SUM(BO101:BO105)</f>
        <v>1210051.46</v>
      </c>
      <c r="BP106" s="253">
        <f t="shared" ref="BP106:BQ106" si="316">SUM(BP101:BP105)</f>
        <v>-61541</v>
      </c>
      <c r="BQ106" s="253">
        <f t="shared" si="316"/>
        <v>3783510.7399999993</v>
      </c>
      <c r="BR106" s="253">
        <f t="shared" ref="BR106:BS106" si="317">SUM(BR101:BR105)</f>
        <v>3026071.3599999994</v>
      </c>
      <c r="BS106" s="253">
        <f t="shared" si="317"/>
        <v>7763036</v>
      </c>
      <c r="BT106" s="253">
        <f t="shared" ref="BT106" si="318">SUM(BT101:BT105)</f>
        <v>16497647</v>
      </c>
      <c r="BU106" s="253">
        <f t="shared" ref="BU106" si="319">SUM(BU101:BU105)</f>
        <v>8495906.5599999987</v>
      </c>
      <c r="BV106" s="253">
        <f t="shared" ref="BV106" si="320">SUM(BV101:BV105)</f>
        <v>9113624.8400000036</v>
      </c>
      <c r="BW106" s="253">
        <f t="shared" ref="BW106" si="321">SUM(BW101:BW105)</f>
        <v>9263438.3300000001</v>
      </c>
      <c r="BX106" s="253">
        <f t="shared" ref="BX106" si="322">SUM(BX101:BX105)</f>
        <v>6601559.3699999992</v>
      </c>
      <c r="BY106" s="253">
        <f t="shared" ref="BY106" si="323">SUM(BY101:BY105)</f>
        <v>4766301</v>
      </c>
      <c r="BZ106" s="253">
        <f t="shared" ref="BZ106" si="324">SUM(BZ101:BZ105)</f>
        <v>6161769.5899999999</v>
      </c>
      <c r="CA106" s="253">
        <f t="shared" ref="CA106" si="325">SUM(CA101:CA105)</f>
        <v>3702964</v>
      </c>
      <c r="CB106" s="253">
        <f t="shared" ref="CB106:CD106" si="326">SUM(CB101:CB105)</f>
        <v>6349618</v>
      </c>
      <c r="CC106" s="253">
        <f t="shared" ref="CC106:CD106" si="327">SUM(CC101:CC105)</f>
        <v>-14759489</v>
      </c>
      <c r="CD106" s="253">
        <f t="shared" si="327"/>
        <v>-17032355</v>
      </c>
      <c r="CE106" s="352"/>
      <c r="CF106" s="45">
        <f t="shared" si="309"/>
        <v>9703651</v>
      </c>
    </row>
    <row r="107" spans="1:84" s="59" customFormat="1" x14ac:dyDescent="0.3">
      <c r="A107" s="147">
        <f>+A100+1</f>
        <v>15</v>
      </c>
      <c r="B107" s="86" t="s">
        <v>32</v>
      </c>
      <c r="C107" s="87"/>
      <c r="D107" s="88"/>
      <c r="E107" s="88"/>
      <c r="F107" s="88"/>
      <c r="G107" s="88"/>
      <c r="H107" s="88"/>
      <c r="I107" s="88"/>
      <c r="J107" s="88"/>
      <c r="K107" s="88"/>
      <c r="L107" s="89"/>
      <c r="M107" s="88"/>
      <c r="N107" s="88"/>
      <c r="O107" s="88"/>
      <c r="P107" s="88"/>
      <c r="Q107" s="88"/>
      <c r="R107" s="88"/>
      <c r="S107" s="88"/>
      <c r="T107" s="88"/>
      <c r="U107" s="203"/>
      <c r="V107" s="203"/>
      <c r="W107" s="203"/>
      <c r="X107" s="89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89"/>
      <c r="AK107" s="296"/>
      <c r="AL107" s="296"/>
      <c r="AM107" s="296"/>
      <c r="AN107" s="296"/>
      <c r="AO107" s="296"/>
      <c r="AP107" s="296"/>
      <c r="AQ107" s="90"/>
      <c r="AR107" s="296"/>
      <c r="AS107" s="296"/>
      <c r="AT107" s="296"/>
      <c r="AU107" s="296"/>
      <c r="AV107" s="313"/>
      <c r="AW107" s="90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349"/>
      <c r="CF107" s="90"/>
    </row>
    <row r="108" spans="1:84" s="59" customFormat="1" x14ac:dyDescent="0.3">
      <c r="A108" s="147"/>
      <c r="B108" s="60" t="s">
        <v>37</v>
      </c>
      <c r="C108" s="102">
        <v>149543</v>
      </c>
      <c r="D108" s="103">
        <v>153220</v>
      </c>
      <c r="E108" s="103">
        <v>155275</v>
      </c>
      <c r="F108" s="34">
        <v>142022</v>
      </c>
      <c r="G108" s="103">
        <v>151543</v>
      </c>
      <c r="H108" s="103">
        <v>148485</v>
      </c>
      <c r="I108" s="103">
        <v>142909</v>
      </c>
      <c r="J108" s="103">
        <v>161854</v>
      </c>
      <c r="K108" s="103">
        <v>142467</v>
      </c>
      <c r="L108" s="104">
        <v>161426</v>
      </c>
      <c r="M108" s="103">
        <v>163374</v>
      </c>
      <c r="N108" s="103">
        <v>149817</v>
      </c>
      <c r="O108" s="103">
        <v>166136</v>
      </c>
      <c r="P108" s="103">
        <v>159619</v>
      </c>
      <c r="Q108" s="103">
        <v>159804</v>
      </c>
      <c r="R108" s="103">
        <v>160848</v>
      </c>
      <c r="S108" s="103">
        <v>156131</v>
      </c>
      <c r="T108" s="103">
        <v>156137</v>
      </c>
      <c r="U108" s="210">
        <v>154592</v>
      </c>
      <c r="V108" s="210">
        <v>151416</v>
      </c>
      <c r="W108" s="210">
        <v>150112</v>
      </c>
      <c r="X108" s="104">
        <v>165582</v>
      </c>
      <c r="Y108" s="210">
        <v>145017</v>
      </c>
      <c r="Z108" s="210">
        <v>152263</v>
      </c>
      <c r="AA108" s="210">
        <v>179250</v>
      </c>
      <c r="AB108" s="210">
        <v>155575</v>
      </c>
      <c r="AC108" s="210">
        <v>163565</v>
      </c>
      <c r="AD108" s="210">
        <v>159797</v>
      </c>
      <c r="AE108" s="210">
        <v>157461</v>
      </c>
      <c r="AF108" s="210">
        <v>160714</v>
      </c>
      <c r="AG108" s="210">
        <v>151407</v>
      </c>
      <c r="AH108" s="210">
        <v>150419</v>
      </c>
      <c r="AI108" s="210">
        <v>161167</v>
      </c>
      <c r="AJ108" s="104">
        <v>155386</v>
      </c>
      <c r="AK108" s="303">
        <v>161156</v>
      </c>
      <c r="AL108" s="303">
        <v>165934</v>
      </c>
      <c r="AM108" s="303">
        <v>181187</v>
      </c>
      <c r="AN108" s="303">
        <v>149551</v>
      </c>
      <c r="AO108" s="303">
        <v>158090</v>
      </c>
      <c r="AP108" s="303">
        <v>163614</v>
      </c>
      <c r="AQ108" s="64">
        <v>154514</v>
      </c>
      <c r="AR108" s="303">
        <v>170410</v>
      </c>
      <c r="AS108" s="303">
        <v>153372</v>
      </c>
      <c r="AT108" s="303">
        <v>154890</v>
      </c>
      <c r="AU108" s="303">
        <v>14723</v>
      </c>
      <c r="AV108" s="321">
        <v>32453</v>
      </c>
      <c r="AW108" s="34">
        <f t="shared" ref="AW108:BF112" si="328">O108-C108</f>
        <v>16593</v>
      </c>
      <c r="AX108" s="105">
        <f t="shared" si="328"/>
        <v>6399</v>
      </c>
      <c r="AY108" s="105">
        <f t="shared" si="328"/>
        <v>4529</v>
      </c>
      <c r="AZ108" s="105">
        <f t="shared" si="328"/>
        <v>18826</v>
      </c>
      <c r="BA108" s="105">
        <f t="shared" si="328"/>
        <v>4588</v>
      </c>
      <c r="BB108" s="105">
        <f t="shared" si="328"/>
        <v>7652</v>
      </c>
      <c r="BC108" s="105">
        <f t="shared" si="328"/>
        <v>11683</v>
      </c>
      <c r="BD108" s="105">
        <f t="shared" si="328"/>
        <v>-10438</v>
      </c>
      <c r="BE108" s="105">
        <f t="shared" si="328"/>
        <v>7645</v>
      </c>
      <c r="BF108" s="105">
        <f t="shared" si="328"/>
        <v>4156</v>
      </c>
      <c r="BG108" s="105">
        <f t="shared" ref="BG108:BP112" si="329">Y108-M108</f>
        <v>-18357</v>
      </c>
      <c r="BH108" s="105">
        <f t="shared" si="329"/>
        <v>2446</v>
      </c>
      <c r="BI108" s="105">
        <f t="shared" si="329"/>
        <v>13114</v>
      </c>
      <c r="BJ108" s="105">
        <f t="shared" si="329"/>
        <v>-4044</v>
      </c>
      <c r="BK108" s="105">
        <f t="shared" si="329"/>
        <v>3761</v>
      </c>
      <c r="BL108" s="254">
        <f t="shared" si="329"/>
        <v>-1051</v>
      </c>
      <c r="BM108" s="254">
        <f t="shared" si="329"/>
        <v>1330</v>
      </c>
      <c r="BN108" s="254">
        <f t="shared" si="329"/>
        <v>4577</v>
      </c>
      <c r="BO108" s="254">
        <f t="shared" si="329"/>
        <v>-3185</v>
      </c>
      <c r="BP108" s="254">
        <f t="shared" si="329"/>
        <v>-997</v>
      </c>
      <c r="BQ108" s="254">
        <f t="shared" ref="BQ108:CD112" si="330">AI108-W108</f>
        <v>11055</v>
      </c>
      <c r="BR108" s="254">
        <f t="shared" si="330"/>
        <v>-10196</v>
      </c>
      <c r="BS108" s="254">
        <f t="shared" si="330"/>
        <v>16139</v>
      </c>
      <c r="BT108" s="254">
        <f t="shared" si="330"/>
        <v>13671</v>
      </c>
      <c r="BU108" s="254">
        <f t="shared" si="330"/>
        <v>1937</v>
      </c>
      <c r="BV108" s="254">
        <f t="shared" si="330"/>
        <v>-6024</v>
      </c>
      <c r="BW108" s="254">
        <f t="shared" si="330"/>
        <v>-5475</v>
      </c>
      <c r="BX108" s="254">
        <f t="shared" si="330"/>
        <v>3817</v>
      </c>
      <c r="BY108" s="254">
        <f t="shared" si="330"/>
        <v>-2947</v>
      </c>
      <c r="BZ108" s="254">
        <f t="shared" si="330"/>
        <v>9696</v>
      </c>
      <c r="CA108" s="254">
        <f t="shared" si="330"/>
        <v>1965</v>
      </c>
      <c r="CB108" s="254">
        <f t="shared" si="330"/>
        <v>4471</v>
      </c>
      <c r="CC108" s="254">
        <f t="shared" si="330"/>
        <v>-146444</v>
      </c>
      <c r="CD108" s="254">
        <f t="shared" si="330"/>
        <v>-122933</v>
      </c>
      <c r="CE108" s="349"/>
      <c r="CF108" s="64">
        <f>IF(ISERROR(GETPIVOTDATA("VALUE",'CRS WK pvt'!$I$2,"DT_FILE",CF$8,"CD_CO",CF$6,"TRIM_CAT",TRIM(B108),"TRIM_LINE",A107))=TRUE,0,GETPIVOTDATA("VALUE",'CRS WK pvt'!$I$2,"DT_FILE",CF$8,"CD_CO",CF$6,"TRIM_CAT",TRIM(B108),"TRIM_LINE",A107))</f>
        <v>32453</v>
      </c>
    </row>
    <row r="109" spans="1:84" s="59" customFormat="1" x14ac:dyDescent="0.3">
      <c r="A109" s="147"/>
      <c r="B109" s="60" t="s">
        <v>38</v>
      </c>
      <c r="C109" s="102">
        <v>7741</v>
      </c>
      <c r="D109" s="103">
        <v>7916</v>
      </c>
      <c r="E109" s="103">
        <v>7333</v>
      </c>
      <c r="F109" s="34">
        <v>7582</v>
      </c>
      <c r="G109" s="103">
        <v>6006</v>
      </c>
      <c r="H109" s="103">
        <v>5795</v>
      </c>
      <c r="I109" s="103">
        <v>5791</v>
      </c>
      <c r="J109" s="103">
        <v>6414</v>
      </c>
      <c r="K109" s="103">
        <v>5609</v>
      </c>
      <c r="L109" s="104">
        <v>5831</v>
      </c>
      <c r="M109" s="103">
        <v>9622</v>
      </c>
      <c r="N109" s="103">
        <v>7568</v>
      </c>
      <c r="O109" s="103">
        <v>7803</v>
      </c>
      <c r="P109" s="103">
        <v>8286</v>
      </c>
      <c r="Q109" s="103">
        <v>7632</v>
      </c>
      <c r="R109" s="103">
        <v>7177</v>
      </c>
      <c r="S109" s="103">
        <v>6256</v>
      </c>
      <c r="T109" s="103">
        <v>5926</v>
      </c>
      <c r="U109" s="210">
        <v>6162</v>
      </c>
      <c r="V109" s="210">
        <v>6122</v>
      </c>
      <c r="W109" s="210">
        <v>6099</v>
      </c>
      <c r="X109" s="104">
        <v>7373</v>
      </c>
      <c r="Y109" s="210">
        <v>8720</v>
      </c>
      <c r="Z109" s="210">
        <v>9296</v>
      </c>
      <c r="AA109" s="210">
        <v>10129</v>
      </c>
      <c r="AB109" s="210">
        <v>7461</v>
      </c>
      <c r="AC109" s="210">
        <v>8885</v>
      </c>
      <c r="AD109" s="210">
        <v>10806</v>
      </c>
      <c r="AE109" s="210">
        <v>7020</v>
      </c>
      <c r="AF109" s="210">
        <v>7302</v>
      </c>
      <c r="AG109" s="210">
        <v>6889</v>
      </c>
      <c r="AH109" s="210">
        <v>6782</v>
      </c>
      <c r="AI109" s="210">
        <v>10663</v>
      </c>
      <c r="AJ109" s="104">
        <v>6504</v>
      </c>
      <c r="AK109" s="303">
        <v>9984</v>
      </c>
      <c r="AL109" s="303">
        <v>8830</v>
      </c>
      <c r="AM109" s="303">
        <v>10797</v>
      </c>
      <c r="AN109" s="303">
        <v>10017</v>
      </c>
      <c r="AO109" s="303">
        <v>12201</v>
      </c>
      <c r="AP109" s="303">
        <v>7706</v>
      </c>
      <c r="AQ109" s="64">
        <v>7194</v>
      </c>
      <c r="AR109" s="303">
        <v>7974</v>
      </c>
      <c r="AS109" s="303">
        <v>7151</v>
      </c>
      <c r="AT109" s="303">
        <v>7641</v>
      </c>
      <c r="AU109" s="303">
        <v>588</v>
      </c>
      <c r="AV109" s="321">
        <v>1843</v>
      </c>
      <c r="AW109" s="34">
        <f t="shared" si="328"/>
        <v>62</v>
      </c>
      <c r="AX109" s="105">
        <f t="shared" si="328"/>
        <v>370</v>
      </c>
      <c r="AY109" s="105">
        <f t="shared" si="328"/>
        <v>299</v>
      </c>
      <c r="AZ109" s="105">
        <f t="shared" si="328"/>
        <v>-405</v>
      </c>
      <c r="BA109" s="105">
        <f t="shared" si="328"/>
        <v>250</v>
      </c>
      <c r="BB109" s="105">
        <f t="shared" si="328"/>
        <v>131</v>
      </c>
      <c r="BC109" s="105">
        <f t="shared" si="328"/>
        <v>371</v>
      </c>
      <c r="BD109" s="105">
        <f t="shared" si="328"/>
        <v>-292</v>
      </c>
      <c r="BE109" s="105">
        <f t="shared" si="328"/>
        <v>490</v>
      </c>
      <c r="BF109" s="105">
        <f t="shared" si="328"/>
        <v>1542</v>
      </c>
      <c r="BG109" s="105">
        <f t="shared" si="329"/>
        <v>-902</v>
      </c>
      <c r="BH109" s="105">
        <f t="shared" si="329"/>
        <v>1728</v>
      </c>
      <c r="BI109" s="105">
        <f t="shared" si="329"/>
        <v>2326</v>
      </c>
      <c r="BJ109" s="105">
        <f t="shared" si="329"/>
        <v>-825</v>
      </c>
      <c r="BK109" s="105">
        <f t="shared" si="329"/>
        <v>1253</v>
      </c>
      <c r="BL109" s="254">
        <f t="shared" si="329"/>
        <v>3629</v>
      </c>
      <c r="BM109" s="254">
        <f t="shared" si="329"/>
        <v>764</v>
      </c>
      <c r="BN109" s="254">
        <f t="shared" si="329"/>
        <v>1376</v>
      </c>
      <c r="BO109" s="254">
        <f t="shared" si="329"/>
        <v>727</v>
      </c>
      <c r="BP109" s="254">
        <f t="shared" si="329"/>
        <v>660</v>
      </c>
      <c r="BQ109" s="254">
        <f t="shared" si="330"/>
        <v>4564</v>
      </c>
      <c r="BR109" s="254">
        <f t="shared" si="330"/>
        <v>-869</v>
      </c>
      <c r="BS109" s="254">
        <f t="shared" si="330"/>
        <v>1264</v>
      </c>
      <c r="BT109" s="254">
        <f t="shared" si="330"/>
        <v>-466</v>
      </c>
      <c r="BU109" s="254">
        <f t="shared" si="330"/>
        <v>668</v>
      </c>
      <c r="BV109" s="254">
        <f t="shared" si="330"/>
        <v>2556</v>
      </c>
      <c r="BW109" s="254">
        <f t="shared" si="330"/>
        <v>3316</v>
      </c>
      <c r="BX109" s="254">
        <f t="shared" si="330"/>
        <v>-3100</v>
      </c>
      <c r="BY109" s="254">
        <f t="shared" si="330"/>
        <v>174</v>
      </c>
      <c r="BZ109" s="254">
        <f t="shared" si="330"/>
        <v>672</v>
      </c>
      <c r="CA109" s="254">
        <f t="shared" si="330"/>
        <v>262</v>
      </c>
      <c r="CB109" s="254">
        <f t="shared" si="330"/>
        <v>859</v>
      </c>
      <c r="CC109" s="254">
        <f t="shared" si="330"/>
        <v>-10075</v>
      </c>
      <c r="CD109" s="254">
        <f t="shared" si="330"/>
        <v>-4661</v>
      </c>
      <c r="CE109" s="349"/>
      <c r="CF109" s="64">
        <f>IF(ISERROR(GETPIVOTDATA("VALUE",'CRS WK pvt'!$I$2,"DT_FILE",CF$8,"CD_CO",CF$6,"TRIM_CAT",TRIM(B109),"TRIM_LINE",A107))=TRUE,0,GETPIVOTDATA("VALUE",'CRS WK pvt'!$I$2,"DT_FILE",CF$8,"CD_CO",CF$6,"TRIM_CAT",TRIM(B109),"TRIM_LINE",A107))</f>
        <v>1843</v>
      </c>
    </row>
    <row r="110" spans="1:84" s="59" customFormat="1" x14ac:dyDescent="0.3">
      <c r="A110" s="147"/>
      <c r="B110" s="60" t="s">
        <v>39</v>
      </c>
      <c r="C110" s="102">
        <v>15205</v>
      </c>
      <c r="D110" s="103">
        <v>15163</v>
      </c>
      <c r="E110" s="103">
        <v>17265</v>
      </c>
      <c r="F110" s="34">
        <v>14079</v>
      </c>
      <c r="G110" s="103">
        <v>15316</v>
      </c>
      <c r="H110" s="103">
        <v>15499</v>
      </c>
      <c r="I110" s="103">
        <v>13716</v>
      </c>
      <c r="J110" s="103">
        <v>16113</v>
      </c>
      <c r="K110" s="103">
        <v>13187</v>
      </c>
      <c r="L110" s="104">
        <v>15347</v>
      </c>
      <c r="M110" s="103">
        <v>18183</v>
      </c>
      <c r="N110" s="103">
        <v>14312</v>
      </c>
      <c r="O110" s="103">
        <v>17104</v>
      </c>
      <c r="P110" s="103">
        <v>13810</v>
      </c>
      <c r="Q110" s="103">
        <v>15522</v>
      </c>
      <c r="R110" s="103">
        <v>16126</v>
      </c>
      <c r="S110" s="103">
        <v>16689</v>
      </c>
      <c r="T110" s="103">
        <v>15312</v>
      </c>
      <c r="U110" s="210">
        <v>15581</v>
      </c>
      <c r="V110" s="210">
        <v>14623</v>
      </c>
      <c r="W110" s="210">
        <v>14440</v>
      </c>
      <c r="X110" s="104">
        <v>15638</v>
      </c>
      <c r="Y110" s="210">
        <v>14619</v>
      </c>
      <c r="Z110" s="210">
        <v>15288</v>
      </c>
      <c r="AA110" s="210">
        <v>20598</v>
      </c>
      <c r="AB110" s="210">
        <v>16008</v>
      </c>
      <c r="AC110" s="210">
        <v>16631</v>
      </c>
      <c r="AD110" s="210">
        <v>15606</v>
      </c>
      <c r="AE110" s="210">
        <v>15915</v>
      </c>
      <c r="AF110" s="210">
        <v>16421</v>
      </c>
      <c r="AG110" s="210">
        <v>15055</v>
      </c>
      <c r="AH110" s="210">
        <v>12878</v>
      </c>
      <c r="AI110" s="210">
        <v>16662</v>
      </c>
      <c r="AJ110" s="104">
        <v>15201</v>
      </c>
      <c r="AK110" s="303">
        <v>15437</v>
      </c>
      <c r="AL110" s="303">
        <v>18306</v>
      </c>
      <c r="AM110" s="303">
        <v>18525</v>
      </c>
      <c r="AN110" s="303">
        <v>16217</v>
      </c>
      <c r="AO110" s="303">
        <v>15521</v>
      </c>
      <c r="AP110" s="303">
        <v>15873</v>
      </c>
      <c r="AQ110" s="64">
        <v>15897</v>
      </c>
      <c r="AR110" s="303">
        <v>16541</v>
      </c>
      <c r="AS110" s="303">
        <v>14928</v>
      </c>
      <c r="AT110" s="303">
        <v>16067</v>
      </c>
      <c r="AU110" s="303">
        <v>1668</v>
      </c>
      <c r="AV110" s="321">
        <v>3919</v>
      </c>
      <c r="AW110" s="34">
        <f t="shared" si="328"/>
        <v>1899</v>
      </c>
      <c r="AX110" s="105">
        <f t="shared" si="328"/>
        <v>-1353</v>
      </c>
      <c r="AY110" s="105">
        <f t="shared" si="328"/>
        <v>-1743</v>
      </c>
      <c r="AZ110" s="105">
        <f t="shared" si="328"/>
        <v>2047</v>
      </c>
      <c r="BA110" s="105">
        <f t="shared" si="328"/>
        <v>1373</v>
      </c>
      <c r="BB110" s="105">
        <f t="shared" si="328"/>
        <v>-187</v>
      </c>
      <c r="BC110" s="105">
        <f t="shared" si="328"/>
        <v>1865</v>
      </c>
      <c r="BD110" s="105">
        <f t="shared" si="328"/>
        <v>-1490</v>
      </c>
      <c r="BE110" s="105">
        <f t="shared" si="328"/>
        <v>1253</v>
      </c>
      <c r="BF110" s="105">
        <f t="shared" si="328"/>
        <v>291</v>
      </c>
      <c r="BG110" s="105">
        <f t="shared" si="329"/>
        <v>-3564</v>
      </c>
      <c r="BH110" s="105">
        <f t="shared" si="329"/>
        <v>976</v>
      </c>
      <c r="BI110" s="105">
        <f t="shared" si="329"/>
        <v>3494</v>
      </c>
      <c r="BJ110" s="105">
        <f t="shared" si="329"/>
        <v>2198</v>
      </c>
      <c r="BK110" s="105">
        <f t="shared" si="329"/>
        <v>1109</v>
      </c>
      <c r="BL110" s="254">
        <f t="shared" si="329"/>
        <v>-520</v>
      </c>
      <c r="BM110" s="254">
        <f t="shared" si="329"/>
        <v>-774</v>
      </c>
      <c r="BN110" s="254">
        <f t="shared" si="329"/>
        <v>1109</v>
      </c>
      <c r="BO110" s="254">
        <f t="shared" si="329"/>
        <v>-526</v>
      </c>
      <c r="BP110" s="254">
        <f t="shared" si="329"/>
        <v>-1745</v>
      </c>
      <c r="BQ110" s="254">
        <f t="shared" si="330"/>
        <v>2222</v>
      </c>
      <c r="BR110" s="254">
        <f t="shared" si="330"/>
        <v>-437</v>
      </c>
      <c r="BS110" s="254">
        <f t="shared" si="330"/>
        <v>818</v>
      </c>
      <c r="BT110" s="254">
        <f t="shared" si="330"/>
        <v>3018</v>
      </c>
      <c r="BU110" s="254">
        <f t="shared" si="330"/>
        <v>-2073</v>
      </c>
      <c r="BV110" s="254">
        <f t="shared" si="330"/>
        <v>209</v>
      </c>
      <c r="BW110" s="254">
        <f t="shared" si="330"/>
        <v>-1110</v>
      </c>
      <c r="BX110" s="254">
        <f t="shared" si="330"/>
        <v>267</v>
      </c>
      <c r="BY110" s="254">
        <f t="shared" si="330"/>
        <v>-18</v>
      </c>
      <c r="BZ110" s="254">
        <f t="shared" si="330"/>
        <v>120</v>
      </c>
      <c r="CA110" s="254">
        <f t="shared" si="330"/>
        <v>-127</v>
      </c>
      <c r="CB110" s="254">
        <f t="shared" si="330"/>
        <v>3189</v>
      </c>
      <c r="CC110" s="254">
        <f t="shared" si="330"/>
        <v>-14994</v>
      </c>
      <c r="CD110" s="254">
        <f t="shared" si="330"/>
        <v>-11282</v>
      </c>
      <c r="CE110" s="349"/>
      <c r="CF110" s="64">
        <f>IF(ISERROR(GETPIVOTDATA("VALUE",'CRS WK pvt'!$I$2,"DT_FILE",CF$8,"CD_CO",CF$6,"TRIM_CAT",TRIM(B110),"TRIM_LINE",A107))=TRUE,0,GETPIVOTDATA("VALUE",'CRS WK pvt'!$I$2,"DT_FILE",CF$8,"CD_CO",CF$6,"TRIM_CAT",TRIM(B110),"TRIM_LINE",A107))</f>
        <v>3919</v>
      </c>
    </row>
    <row r="111" spans="1:84" s="59" customFormat="1" x14ac:dyDescent="0.3">
      <c r="A111" s="147"/>
      <c r="B111" s="60" t="s">
        <v>40</v>
      </c>
      <c r="C111" s="102">
        <v>659</v>
      </c>
      <c r="D111" s="103">
        <v>737</v>
      </c>
      <c r="E111" s="103">
        <v>760</v>
      </c>
      <c r="F111" s="34">
        <v>585</v>
      </c>
      <c r="G111" s="103">
        <v>626</v>
      </c>
      <c r="H111" s="103">
        <v>668</v>
      </c>
      <c r="I111" s="103">
        <v>596</v>
      </c>
      <c r="J111" s="103">
        <v>671</v>
      </c>
      <c r="K111" s="103">
        <v>512</v>
      </c>
      <c r="L111" s="104">
        <v>594</v>
      </c>
      <c r="M111" s="103">
        <v>769</v>
      </c>
      <c r="N111" s="103">
        <v>586</v>
      </c>
      <c r="O111" s="103">
        <v>736</v>
      </c>
      <c r="P111" s="103">
        <v>513</v>
      </c>
      <c r="Q111" s="103">
        <v>605</v>
      </c>
      <c r="R111" s="103">
        <v>693</v>
      </c>
      <c r="S111" s="103">
        <v>694</v>
      </c>
      <c r="T111" s="103">
        <v>527</v>
      </c>
      <c r="U111" s="210">
        <v>573</v>
      </c>
      <c r="V111" s="210">
        <v>505</v>
      </c>
      <c r="W111" s="210">
        <v>485</v>
      </c>
      <c r="X111" s="104">
        <v>556</v>
      </c>
      <c r="Y111" s="210">
        <v>513</v>
      </c>
      <c r="Z111" s="210">
        <v>534</v>
      </c>
      <c r="AA111" s="210">
        <v>765</v>
      </c>
      <c r="AB111" s="210">
        <v>568</v>
      </c>
      <c r="AC111" s="210">
        <v>586</v>
      </c>
      <c r="AD111" s="210">
        <v>555</v>
      </c>
      <c r="AE111" s="210">
        <v>587</v>
      </c>
      <c r="AF111" s="210">
        <v>636</v>
      </c>
      <c r="AG111" s="210">
        <v>501</v>
      </c>
      <c r="AH111" s="210">
        <v>377</v>
      </c>
      <c r="AI111" s="210">
        <v>616</v>
      </c>
      <c r="AJ111" s="104">
        <v>510</v>
      </c>
      <c r="AK111" s="303">
        <v>510</v>
      </c>
      <c r="AL111" s="303">
        <v>692</v>
      </c>
      <c r="AM111" s="303">
        <v>678</v>
      </c>
      <c r="AN111" s="303">
        <v>599</v>
      </c>
      <c r="AO111" s="303">
        <v>510</v>
      </c>
      <c r="AP111" s="303">
        <v>552</v>
      </c>
      <c r="AQ111" s="64">
        <v>605</v>
      </c>
      <c r="AR111" s="303">
        <v>598</v>
      </c>
      <c r="AS111" s="303">
        <v>529</v>
      </c>
      <c r="AT111" s="303">
        <v>584</v>
      </c>
      <c r="AU111" s="303">
        <v>56</v>
      </c>
      <c r="AV111" s="321">
        <v>159</v>
      </c>
      <c r="AW111" s="34">
        <f t="shared" si="328"/>
        <v>77</v>
      </c>
      <c r="AX111" s="105">
        <f t="shared" si="328"/>
        <v>-224</v>
      </c>
      <c r="AY111" s="105">
        <f t="shared" si="328"/>
        <v>-155</v>
      </c>
      <c r="AZ111" s="105">
        <f t="shared" si="328"/>
        <v>108</v>
      </c>
      <c r="BA111" s="105">
        <f t="shared" si="328"/>
        <v>68</v>
      </c>
      <c r="BB111" s="105">
        <f t="shared" si="328"/>
        <v>-141</v>
      </c>
      <c r="BC111" s="105">
        <f t="shared" si="328"/>
        <v>-23</v>
      </c>
      <c r="BD111" s="105">
        <f t="shared" si="328"/>
        <v>-166</v>
      </c>
      <c r="BE111" s="105">
        <f t="shared" si="328"/>
        <v>-27</v>
      </c>
      <c r="BF111" s="105">
        <f t="shared" si="328"/>
        <v>-38</v>
      </c>
      <c r="BG111" s="105">
        <f t="shared" si="329"/>
        <v>-256</v>
      </c>
      <c r="BH111" s="105">
        <f t="shared" si="329"/>
        <v>-52</v>
      </c>
      <c r="BI111" s="105">
        <f t="shared" si="329"/>
        <v>29</v>
      </c>
      <c r="BJ111" s="105">
        <f t="shared" si="329"/>
        <v>55</v>
      </c>
      <c r="BK111" s="105">
        <f t="shared" si="329"/>
        <v>-19</v>
      </c>
      <c r="BL111" s="254">
        <f t="shared" si="329"/>
        <v>-138</v>
      </c>
      <c r="BM111" s="254">
        <f t="shared" si="329"/>
        <v>-107</v>
      </c>
      <c r="BN111" s="254">
        <f t="shared" si="329"/>
        <v>109</v>
      </c>
      <c r="BO111" s="254">
        <f t="shared" si="329"/>
        <v>-72</v>
      </c>
      <c r="BP111" s="254">
        <f t="shared" si="329"/>
        <v>-128</v>
      </c>
      <c r="BQ111" s="254">
        <f t="shared" si="330"/>
        <v>131</v>
      </c>
      <c r="BR111" s="254">
        <f t="shared" si="330"/>
        <v>-46</v>
      </c>
      <c r="BS111" s="254">
        <f t="shared" si="330"/>
        <v>-3</v>
      </c>
      <c r="BT111" s="254">
        <f t="shared" si="330"/>
        <v>158</v>
      </c>
      <c r="BU111" s="254">
        <f t="shared" si="330"/>
        <v>-87</v>
      </c>
      <c r="BV111" s="254">
        <f t="shared" si="330"/>
        <v>31</v>
      </c>
      <c r="BW111" s="254">
        <f t="shared" si="330"/>
        <v>-76</v>
      </c>
      <c r="BX111" s="254">
        <f t="shared" si="330"/>
        <v>-3</v>
      </c>
      <c r="BY111" s="254">
        <f t="shared" si="330"/>
        <v>18</v>
      </c>
      <c r="BZ111" s="254">
        <f t="shared" si="330"/>
        <v>-38</v>
      </c>
      <c r="CA111" s="254">
        <f t="shared" si="330"/>
        <v>28</v>
      </c>
      <c r="CB111" s="254">
        <f t="shared" si="330"/>
        <v>207</v>
      </c>
      <c r="CC111" s="254">
        <f t="shared" si="330"/>
        <v>-560</v>
      </c>
      <c r="CD111" s="254">
        <f t="shared" si="330"/>
        <v>-351</v>
      </c>
      <c r="CE111" s="349"/>
      <c r="CF111" s="64">
        <f>IF(ISERROR(GETPIVOTDATA("VALUE",'CRS WK pvt'!$I$2,"DT_FILE",CF$8,"CD_CO",CF$6,"TRIM_CAT",TRIM(B111),"TRIM_LINE",A107))=TRUE,0,GETPIVOTDATA("VALUE",'CRS WK pvt'!$I$2,"DT_FILE",CF$8,"CD_CO",CF$6,"TRIM_CAT",TRIM(B111),"TRIM_LINE",A107))</f>
        <v>159</v>
      </c>
    </row>
    <row r="112" spans="1:84" s="59" customFormat="1" x14ac:dyDescent="0.3">
      <c r="A112" s="147"/>
      <c r="B112" s="60" t="s">
        <v>41</v>
      </c>
      <c r="C112" s="102">
        <v>135</v>
      </c>
      <c r="D112" s="103">
        <v>152</v>
      </c>
      <c r="E112" s="103">
        <v>156</v>
      </c>
      <c r="F112" s="34">
        <v>127</v>
      </c>
      <c r="G112" s="103">
        <v>160</v>
      </c>
      <c r="H112" s="103">
        <v>144</v>
      </c>
      <c r="I112" s="103">
        <v>111</v>
      </c>
      <c r="J112" s="103">
        <v>149</v>
      </c>
      <c r="K112" s="103">
        <v>115</v>
      </c>
      <c r="L112" s="104">
        <v>137</v>
      </c>
      <c r="M112" s="103">
        <v>171</v>
      </c>
      <c r="N112" s="103">
        <v>129</v>
      </c>
      <c r="O112" s="103">
        <v>181</v>
      </c>
      <c r="P112" s="103">
        <v>126</v>
      </c>
      <c r="Q112" s="103">
        <v>151</v>
      </c>
      <c r="R112" s="103">
        <v>162</v>
      </c>
      <c r="S112" s="103">
        <v>180</v>
      </c>
      <c r="T112" s="103">
        <v>116</v>
      </c>
      <c r="U112" s="210">
        <v>128</v>
      </c>
      <c r="V112" s="210">
        <v>122</v>
      </c>
      <c r="W112" s="210">
        <v>146</v>
      </c>
      <c r="X112" s="104">
        <v>132</v>
      </c>
      <c r="Y112" s="210">
        <v>112</v>
      </c>
      <c r="Z112" s="210">
        <v>116</v>
      </c>
      <c r="AA112" s="210">
        <v>158</v>
      </c>
      <c r="AB112" s="210">
        <v>126</v>
      </c>
      <c r="AC112" s="210">
        <v>106</v>
      </c>
      <c r="AD112" s="210">
        <v>117</v>
      </c>
      <c r="AE112" s="210">
        <v>103</v>
      </c>
      <c r="AF112" s="210">
        <v>134</v>
      </c>
      <c r="AG112" s="210">
        <v>117</v>
      </c>
      <c r="AH112" s="210">
        <v>73</v>
      </c>
      <c r="AI112" s="210">
        <v>139</v>
      </c>
      <c r="AJ112" s="104">
        <v>95</v>
      </c>
      <c r="AK112" s="303">
        <v>107</v>
      </c>
      <c r="AL112" s="303">
        <v>152</v>
      </c>
      <c r="AM112" s="303">
        <v>143</v>
      </c>
      <c r="AN112" s="303">
        <v>113</v>
      </c>
      <c r="AO112" s="303">
        <v>108</v>
      </c>
      <c r="AP112" s="303">
        <v>117</v>
      </c>
      <c r="AQ112" s="64">
        <v>133</v>
      </c>
      <c r="AR112" s="303">
        <v>155</v>
      </c>
      <c r="AS112" s="303">
        <v>113</v>
      </c>
      <c r="AT112" s="303">
        <v>127</v>
      </c>
      <c r="AU112" s="303">
        <v>12</v>
      </c>
      <c r="AV112" s="321">
        <v>36</v>
      </c>
      <c r="AW112" s="34">
        <f t="shared" si="328"/>
        <v>46</v>
      </c>
      <c r="AX112" s="105">
        <f t="shared" si="328"/>
        <v>-26</v>
      </c>
      <c r="AY112" s="105">
        <f t="shared" si="328"/>
        <v>-5</v>
      </c>
      <c r="AZ112" s="105">
        <f t="shared" si="328"/>
        <v>35</v>
      </c>
      <c r="BA112" s="105">
        <f t="shared" si="328"/>
        <v>20</v>
      </c>
      <c r="BB112" s="105">
        <f t="shared" si="328"/>
        <v>-28</v>
      </c>
      <c r="BC112" s="105">
        <f t="shared" si="328"/>
        <v>17</v>
      </c>
      <c r="BD112" s="105">
        <f t="shared" si="328"/>
        <v>-27</v>
      </c>
      <c r="BE112" s="105">
        <f t="shared" si="328"/>
        <v>31</v>
      </c>
      <c r="BF112" s="105">
        <f t="shared" si="328"/>
        <v>-5</v>
      </c>
      <c r="BG112" s="105">
        <f t="shared" si="329"/>
        <v>-59</v>
      </c>
      <c r="BH112" s="105">
        <f t="shared" si="329"/>
        <v>-13</v>
      </c>
      <c r="BI112" s="105">
        <f t="shared" si="329"/>
        <v>-23</v>
      </c>
      <c r="BJ112" s="105">
        <f t="shared" si="329"/>
        <v>0</v>
      </c>
      <c r="BK112" s="105">
        <f t="shared" si="329"/>
        <v>-45</v>
      </c>
      <c r="BL112" s="254">
        <f t="shared" si="329"/>
        <v>-45</v>
      </c>
      <c r="BM112" s="254">
        <f t="shared" si="329"/>
        <v>-77</v>
      </c>
      <c r="BN112" s="254">
        <f t="shared" si="329"/>
        <v>18</v>
      </c>
      <c r="BO112" s="254">
        <f t="shared" si="329"/>
        <v>-11</v>
      </c>
      <c r="BP112" s="254">
        <f t="shared" si="329"/>
        <v>-49</v>
      </c>
      <c r="BQ112" s="254">
        <f t="shared" si="330"/>
        <v>-7</v>
      </c>
      <c r="BR112" s="254">
        <f t="shared" si="330"/>
        <v>-37</v>
      </c>
      <c r="BS112" s="254">
        <f t="shared" si="330"/>
        <v>-5</v>
      </c>
      <c r="BT112" s="254">
        <f t="shared" si="330"/>
        <v>36</v>
      </c>
      <c r="BU112" s="254">
        <f t="shared" si="330"/>
        <v>-15</v>
      </c>
      <c r="BV112" s="254">
        <f t="shared" si="330"/>
        <v>-13</v>
      </c>
      <c r="BW112" s="254">
        <f t="shared" si="330"/>
        <v>2</v>
      </c>
      <c r="BX112" s="254">
        <f t="shared" si="330"/>
        <v>0</v>
      </c>
      <c r="BY112" s="254">
        <f t="shared" si="330"/>
        <v>30</v>
      </c>
      <c r="BZ112" s="254">
        <f t="shared" si="330"/>
        <v>21</v>
      </c>
      <c r="CA112" s="254">
        <f t="shared" si="330"/>
        <v>-4</v>
      </c>
      <c r="CB112" s="254">
        <f t="shared" si="330"/>
        <v>54</v>
      </c>
      <c r="CC112" s="254">
        <f t="shared" si="330"/>
        <v>-127</v>
      </c>
      <c r="CD112" s="254">
        <f t="shared" si="330"/>
        <v>-59</v>
      </c>
      <c r="CE112" s="349"/>
      <c r="CF112" s="64">
        <f>IF(ISERROR(GETPIVOTDATA("VALUE",'CRS WK pvt'!$I$2,"DT_FILE",CF$8,"CD_CO",CF$6,"TRIM_CAT",TRIM(B112),"TRIM_LINE",A107))=TRUE,0,GETPIVOTDATA("VALUE",'CRS WK pvt'!$I$2,"DT_FILE",CF$8,"CD_CO",CF$6,"TRIM_CAT",TRIM(B112),"TRIM_LINE",A107))</f>
        <v>36</v>
      </c>
    </row>
    <row r="113" spans="1:84" s="73" customFormat="1" ht="15" thickBot="1" x14ac:dyDescent="0.35">
      <c r="A113" s="148"/>
      <c r="B113" s="67" t="s">
        <v>42</v>
      </c>
      <c r="C113" s="68">
        <f>SUM(C108:C112)</f>
        <v>173283</v>
      </c>
      <c r="D113" s="69">
        <f t="shared" ref="D113:AW120" si="331">SUM(D108:D112)</f>
        <v>177188</v>
      </c>
      <c r="E113" s="69">
        <f t="shared" si="331"/>
        <v>180789</v>
      </c>
      <c r="F113" s="71">
        <f t="shared" si="331"/>
        <v>164395</v>
      </c>
      <c r="G113" s="69">
        <f t="shared" si="331"/>
        <v>173651</v>
      </c>
      <c r="H113" s="69">
        <f t="shared" si="331"/>
        <v>170591</v>
      </c>
      <c r="I113" s="69">
        <f t="shared" si="331"/>
        <v>163123</v>
      </c>
      <c r="J113" s="69">
        <f t="shared" si="331"/>
        <v>185201</v>
      </c>
      <c r="K113" s="69">
        <f t="shared" si="331"/>
        <v>161890</v>
      </c>
      <c r="L113" s="70">
        <f t="shared" si="331"/>
        <v>183335</v>
      </c>
      <c r="M113" s="69">
        <f t="shared" si="331"/>
        <v>192119</v>
      </c>
      <c r="N113" s="69">
        <f t="shared" si="331"/>
        <v>172412</v>
      </c>
      <c r="O113" s="69">
        <f t="shared" si="331"/>
        <v>191960</v>
      </c>
      <c r="P113" s="69">
        <f t="shared" si="331"/>
        <v>182354</v>
      </c>
      <c r="Q113" s="69">
        <f t="shared" si="331"/>
        <v>183714</v>
      </c>
      <c r="R113" s="69">
        <f t="shared" si="331"/>
        <v>185006</v>
      </c>
      <c r="S113" s="69">
        <f t="shared" si="331"/>
        <v>179950</v>
      </c>
      <c r="T113" s="69">
        <f t="shared" si="331"/>
        <v>178018</v>
      </c>
      <c r="U113" s="69">
        <f t="shared" si="331"/>
        <v>177036</v>
      </c>
      <c r="V113" s="69">
        <f t="shared" si="331"/>
        <v>172788</v>
      </c>
      <c r="W113" s="69">
        <f t="shared" si="331"/>
        <v>171282</v>
      </c>
      <c r="X113" s="70">
        <f t="shared" si="331"/>
        <v>189281</v>
      </c>
      <c r="Y113" s="69">
        <f t="shared" si="331"/>
        <v>168981</v>
      </c>
      <c r="Z113" s="69">
        <f t="shared" si="331"/>
        <v>177497</v>
      </c>
      <c r="AA113" s="69">
        <f t="shared" si="331"/>
        <v>210900</v>
      </c>
      <c r="AB113" s="69">
        <f t="shared" si="331"/>
        <v>179738</v>
      </c>
      <c r="AC113" s="69">
        <f t="shared" si="331"/>
        <v>189773</v>
      </c>
      <c r="AD113" s="69">
        <f t="shared" si="331"/>
        <v>186881</v>
      </c>
      <c r="AE113" s="69">
        <f t="shared" si="331"/>
        <v>181086</v>
      </c>
      <c r="AF113" s="69">
        <f t="shared" si="331"/>
        <v>185207</v>
      </c>
      <c r="AG113" s="199">
        <v>173969</v>
      </c>
      <c r="AH113" s="199">
        <v>170529</v>
      </c>
      <c r="AI113" s="199">
        <v>189247</v>
      </c>
      <c r="AJ113" s="70">
        <v>177696</v>
      </c>
      <c r="AK113" s="292">
        <v>187194</v>
      </c>
      <c r="AL113" s="292">
        <v>193914</v>
      </c>
      <c r="AM113" s="292">
        <v>211330</v>
      </c>
      <c r="AN113" s="292">
        <v>176497</v>
      </c>
      <c r="AO113" s="292">
        <v>186430</v>
      </c>
      <c r="AP113" s="292">
        <v>187862</v>
      </c>
      <c r="AQ113" s="71">
        <v>178343</v>
      </c>
      <c r="AR113" s="292">
        <v>195678</v>
      </c>
      <c r="AS113" s="292">
        <v>176093</v>
      </c>
      <c r="AT113" s="292">
        <v>179309</v>
      </c>
      <c r="AU113" s="292">
        <v>17047</v>
      </c>
      <c r="AV113" s="309">
        <v>38410</v>
      </c>
      <c r="AW113" s="71">
        <f t="shared" si="331"/>
        <v>18677</v>
      </c>
      <c r="AX113" s="72">
        <f t="shared" ref="AX113:AZ113" si="332">SUM(AX108:AX112)</f>
        <v>5166</v>
      </c>
      <c r="AY113" s="72">
        <f t="shared" si="332"/>
        <v>2925</v>
      </c>
      <c r="AZ113" s="72">
        <f t="shared" si="332"/>
        <v>20611</v>
      </c>
      <c r="BA113" s="72">
        <f t="shared" ref="BA113" si="333">SUM(BA108:BA112)</f>
        <v>6299</v>
      </c>
      <c r="BB113" s="72">
        <f t="shared" ref="BB113:BJ113" si="334">SUM(BB108:BB112)</f>
        <v>7427</v>
      </c>
      <c r="BC113" s="72">
        <f t="shared" si="334"/>
        <v>13913</v>
      </c>
      <c r="BD113" s="72">
        <f t="shared" si="334"/>
        <v>-12413</v>
      </c>
      <c r="BE113" s="72">
        <f t="shared" si="334"/>
        <v>9392</v>
      </c>
      <c r="BF113" s="72">
        <f t="shared" si="334"/>
        <v>5946</v>
      </c>
      <c r="BG113" s="72">
        <f t="shared" si="334"/>
        <v>-23138</v>
      </c>
      <c r="BH113" s="72">
        <f t="shared" si="334"/>
        <v>5085</v>
      </c>
      <c r="BI113" s="72">
        <f t="shared" si="334"/>
        <v>18940</v>
      </c>
      <c r="BJ113" s="72">
        <f t="shared" si="334"/>
        <v>-2616</v>
      </c>
      <c r="BK113" s="72">
        <f t="shared" ref="BK113:BL113" si="335">SUM(BK108:BK112)</f>
        <v>6059</v>
      </c>
      <c r="BL113" s="242">
        <f t="shared" si="335"/>
        <v>1875</v>
      </c>
      <c r="BM113" s="242">
        <f t="shared" ref="BM113:BN113" si="336">SUM(BM108:BM112)</f>
        <v>1136</v>
      </c>
      <c r="BN113" s="242">
        <f t="shared" si="336"/>
        <v>7189</v>
      </c>
      <c r="BO113" s="242">
        <f t="shared" ref="BO113" si="337">SUM(BO108:BO112)</f>
        <v>-3067</v>
      </c>
      <c r="BP113" s="242">
        <f t="shared" ref="BP113:BQ113" si="338">SUM(BP108:BP112)</f>
        <v>-2259</v>
      </c>
      <c r="BQ113" s="242">
        <f t="shared" si="338"/>
        <v>17965</v>
      </c>
      <c r="BR113" s="242">
        <f t="shared" ref="BR113:BS113" si="339">SUM(BR108:BR112)</f>
        <v>-11585</v>
      </c>
      <c r="BS113" s="242">
        <f t="shared" si="339"/>
        <v>18213</v>
      </c>
      <c r="BT113" s="242">
        <f t="shared" ref="BT113" si="340">SUM(BT108:BT112)</f>
        <v>16417</v>
      </c>
      <c r="BU113" s="242">
        <f t="shared" ref="BU113" si="341">SUM(BU108:BU112)</f>
        <v>430</v>
      </c>
      <c r="BV113" s="242">
        <f t="shared" ref="BV113" si="342">SUM(BV108:BV112)</f>
        <v>-3241</v>
      </c>
      <c r="BW113" s="242">
        <f t="shared" ref="BW113" si="343">SUM(BW108:BW112)</f>
        <v>-3343</v>
      </c>
      <c r="BX113" s="242">
        <f t="shared" ref="BX113" si="344">SUM(BX108:BX112)</f>
        <v>981</v>
      </c>
      <c r="BY113" s="242">
        <f t="shared" ref="BY113" si="345">SUM(BY108:BY112)</f>
        <v>-2743</v>
      </c>
      <c r="BZ113" s="242">
        <f t="shared" ref="BZ113" si="346">SUM(BZ108:BZ112)</f>
        <v>10471</v>
      </c>
      <c r="CA113" s="242">
        <f t="shared" ref="CA113" si="347">SUM(CA108:CA112)</f>
        <v>2124</v>
      </c>
      <c r="CB113" s="242">
        <f t="shared" ref="CB113:CD113" si="348">SUM(CB108:CB112)</f>
        <v>8780</v>
      </c>
      <c r="CC113" s="242">
        <f t="shared" ref="CC113:CD113" si="349">SUM(CC108:CC112)</f>
        <v>-172200</v>
      </c>
      <c r="CD113" s="242">
        <f t="shared" si="349"/>
        <v>-139286</v>
      </c>
      <c r="CE113" s="350"/>
      <c r="CF113" s="71">
        <f t="shared" si="309"/>
        <v>38410</v>
      </c>
    </row>
    <row r="114" spans="1:84" s="38" customFormat="1" x14ac:dyDescent="0.3">
      <c r="A114" s="147">
        <f>+A107+1</f>
        <v>16</v>
      </c>
      <c r="B114" s="101" t="s">
        <v>45</v>
      </c>
      <c r="C114" s="92"/>
      <c r="D114" s="93"/>
      <c r="E114" s="93"/>
      <c r="F114" s="93"/>
      <c r="G114" s="93"/>
      <c r="H114" s="93"/>
      <c r="I114" s="93"/>
      <c r="J114" s="93"/>
      <c r="K114" s="93"/>
      <c r="L114" s="94"/>
      <c r="M114" s="93"/>
      <c r="N114" s="93"/>
      <c r="O114" s="93"/>
      <c r="P114" s="93"/>
      <c r="Q114" s="93"/>
      <c r="R114" s="93"/>
      <c r="S114" s="93"/>
      <c r="T114" s="93"/>
      <c r="U114" s="204"/>
      <c r="V114" s="204"/>
      <c r="W114" s="204"/>
      <c r="X114" s="9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94"/>
      <c r="AK114" s="297"/>
      <c r="AL114" s="297"/>
      <c r="AM114" s="297"/>
      <c r="AN114" s="297"/>
      <c r="AO114" s="297"/>
      <c r="AP114" s="297"/>
      <c r="AQ114" s="95"/>
      <c r="AR114" s="297"/>
      <c r="AS114" s="297"/>
      <c r="AT114" s="297"/>
      <c r="AU114" s="297"/>
      <c r="AV114" s="314"/>
      <c r="AW114" s="95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351"/>
      <c r="CF114" s="95"/>
    </row>
    <row r="115" spans="1:84" s="38" customFormat="1" x14ac:dyDescent="0.3">
      <c r="A115" s="147"/>
      <c r="B115" s="39" t="s">
        <v>37</v>
      </c>
      <c r="C115" s="97">
        <f t="shared" ref="C115:W115" si="350">C94-C101</f>
        <v>3997757</v>
      </c>
      <c r="D115" s="98">
        <f t="shared" si="350"/>
        <v>-2434959.6499999985</v>
      </c>
      <c r="E115" s="98">
        <f t="shared" si="350"/>
        <v>-4930005.0300000012</v>
      </c>
      <c r="F115" s="35">
        <f t="shared" si="350"/>
        <v>-5020871.6199999992</v>
      </c>
      <c r="G115" s="98">
        <f t="shared" si="350"/>
        <v>-4805479.1400000006</v>
      </c>
      <c r="H115" s="98">
        <f t="shared" si="350"/>
        <v>-4186185.1399999997</v>
      </c>
      <c r="I115" s="98">
        <f t="shared" si="350"/>
        <v>-3015624.38</v>
      </c>
      <c r="J115" s="98">
        <f t="shared" si="350"/>
        <v>-2116909.3099999996</v>
      </c>
      <c r="K115" s="98">
        <f t="shared" si="350"/>
        <v>1901879.3100000005</v>
      </c>
      <c r="L115" s="99">
        <f t="shared" si="350"/>
        <v>8254796.7199999988</v>
      </c>
      <c r="M115" s="98">
        <f t="shared" si="350"/>
        <v>7334101.3399999999</v>
      </c>
      <c r="N115" s="98">
        <f t="shared" si="350"/>
        <v>5089337.1999999993</v>
      </c>
      <c r="O115" s="98">
        <f t="shared" si="350"/>
        <v>1321272.1900000013</v>
      </c>
      <c r="P115" s="98">
        <f t="shared" si="350"/>
        <v>2051746.4699999988</v>
      </c>
      <c r="Q115" s="98">
        <f t="shared" si="350"/>
        <v>-2393759.9000000004</v>
      </c>
      <c r="R115" s="98">
        <f t="shared" si="350"/>
        <v>-5254227.7699999986</v>
      </c>
      <c r="S115" s="98">
        <f t="shared" si="350"/>
        <v>-3682278.2300000004</v>
      </c>
      <c r="T115" s="98">
        <f t="shared" si="350"/>
        <v>-3921397.2500000009</v>
      </c>
      <c r="U115" s="98">
        <f t="shared" si="350"/>
        <v>-2791901.2600000007</v>
      </c>
      <c r="V115" s="98">
        <f t="shared" si="350"/>
        <v>-2209058</v>
      </c>
      <c r="W115" s="98">
        <f t="shared" si="350"/>
        <v>935974.97000000067</v>
      </c>
      <c r="X115" s="99">
        <f t="shared" ref="X115:AB115" si="351">X94-X101</f>
        <v>6205179.6700000018</v>
      </c>
      <c r="Y115" s="98">
        <f t="shared" si="351"/>
        <v>11713383</v>
      </c>
      <c r="Z115" s="98">
        <f t="shared" si="351"/>
        <v>9781637</v>
      </c>
      <c r="AA115" s="98">
        <f t="shared" si="351"/>
        <v>1305399.1799999997</v>
      </c>
      <c r="AB115" s="98">
        <f t="shared" si="351"/>
        <v>-805391.5700000003</v>
      </c>
      <c r="AC115" s="98">
        <f t="shared" ref="AC115:AD115" si="352">AC94-AC101</f>
        <v>-4629342.6399999987</v>
      </c>
      <c r="AD115" s="98">
        <f t="shared" si="352"/>
        <v>-5185722.6600000011</v>
      </c>
      <c r="AE115" s="98">
        <f>AE94-AE101</f>
        <v>-4378483</v>
      </c>
      <c r="AF115" s="98">
        <f t="shared" ref="AF115" si="353">AF94-AF101</f>
        <v>-4019115.7299999995</v>
      </c>
      <c r="AG115" s="209">
        <v>-2528879</v>
      </c>
      <c r="AH115" s="209">
        <v>-2218124</v>
      </c>
      <c r="AI115" s="209">
        <v>1472361</v>
      </c>
      <c r="AJ115" s="99">
        <v>11796387</v>
      </c>
      <c r="AK115" s="301">
        <v>11742346</v>
      </c>
      <c r="AL115" s="301">
        <v>8094760</v>
      </c>
      <c r="AM115" s="301">
        <v>1558390</v>
      </c>
      <c r="AN115" s="301">
        <v>1337189</v>
      </c>
      <c r="AO115" s="301">
        <v>-4712726</v>
      </c>
      <c r="AP115" s="301">
        <v>-6251337</v>
      </c>
      <c r="AQ115" s="35">
        <v>-4301922</v>
      </c>
      <c r="AR115" s="301">
        <v>-5922445</v>
      </c>
      <c r="AS115" s="301">
        <v>-2756224</v>
      </c>
      <c r="AT115" s="301">
        <v>-2524155</v>
      </c>
      <c r="AU115" s="301">
        <v>1478890</v>
      </c>
      <c r="AV115" s="319">
        <v>7767973</v>
      </c>
      <c r="AW115" s="35">
        <f t="shared" ref="AW115:BF119" si="354">O115-C115</f>
        <v>-2676484.8099999987</v>
      </c>
      <c r="AX115" s="100">
        <f t="shared" si="354"/>
        <v>4486706.1199999973</v>
      </c>
      <c r="AY115" s="100">
        <f t="shared" si="354"/>
        <v>2536245.1300000008</v>
      </c>
      <c r="AZ115" s="100">
        <f t="shared" si="354"/>
        <v>-233356.14999999944</v>
      </c>
      <c r="BA115" s="100">
        <f t="shared" si="354"/>
        <v>1123200.9100000001</v>
      </c>
      <c r="BB115" s="100">
        <f t="shared" si="354"/>
        <v>264787.88999999873</v>
      </c>
      <c r="BC115" s="100">
        <f t="shared" si="354"/>
        <v>223723.11999999918</v>
      </c>
      <c r="BD115" s="100">
        <f t="shared" si="354"/>
        <v>-92148.69000000041</v>
      </c>
      <c r="BE115" s="100">
        <f t="shared" si="354"/>
        <v>-965904.33999999985</v>
      </c>
      <c r="BF115" s="100">
        <f t="shared" si="354"/>
        <v>-2049617.049999997</v>
      </c>
      <c r="BG115" s="100">
        <f t="shared" ref="BG115:BP119" si="355">Y115-M115</f>
        <v>4379281.66</v>
      </c>
      <c r="BH115" s="100">
        <f t="shared" si="355"/>
        <v>4692299.8000000007</v>
      </c>
      <c r="BI115" s="100">
        <f t="shared" si="355"/>
        <v>-15873.010000001639</v>
      </c>
      <c r="BJ115" s="100">
        <f t="shared" si="355"/>
        <v>-2857138.0399999991</v>
      </c>
      <c r="BK115" s="100">
        <f t="shared" si="355"/>
        <v>-2235582.7399999984</v>
      </c>
      <c r="BL115" s="252">
        <f t="shared" si="355"/>
        <v>68505.109999997541</v>
      </c>
      <c r="BM115" s="252">
        <f t="shared" si="355"/>
        <v>-696204.76999999955</v>
      </c>
      <c r="BN115" s="252">
        <f t="shared" si="355"/>
        <v>-97718.479999998584</v>
      </c>
      <c r="BO115" s="252">
        <f t="shared" si="355"/>
        <v>263022.26000000071</v>
      </c>
      <c r="BP115" s="252">
        <f t="shared" si="355"/>
        <v>-9066</v>
      </c>
      <c r="BQ115" s="252">
        <f t="shared" ref="BQ115:CD119" si="356">AI115-W115</f>
        <v>536386.02999999933</v>
      </c>
      <c r="BR115" s="252">
        <f t="shared" si="356"/>
        <v>5591207.3299999982</v>
      </c>
      <c r="BS115" s="252">
        <f t="shared" si="356"/>
        <v>28963</v>
      </c>
      <c r="BT115" s="252">
        <f t="shared" si="356"/>
        <v>-1686877</v>
      </c>
      <c r="BU115" s="252">
        <f t="shared" si="356"/>
        <v>252990.8200000003</v>
      </c>
      <c r="BV115" s="252">
        <f t="shared" si="356"/>
        <v>2142580.5700000003</v>
      </c>
      <c r="BW115" s="252">
        <f t="shared" si="356"/>
        <v>-83383.360000001267</v>
      </c>
      <c r="BX115" s="252">
        <f t="shared" si="356"/>
        <v>-1065614.3399999989</v>
      </c>
      <c r="BY115" s="252">
        <f t="shared" si="356"/>
        <v>76561</v>
      </c>
      <c r="BZ115" s="252">
        <f t="shared" si="356"/>
        <v>-1903329.2700000005</v>
      </c>
      <c r="CA115" s="252">
        <f t="shared" si="356"/>
        <v>-227345</v>
      </c>
      <c r="CB115" s="252">
        <f t="shared" si="356"/>
        <v>-306031</v>
      </c>
      <c r="CC115" s="252">
        <f t="shared" si="356"/>
        <v>6529</v>
      </c>
      <c r="CD115" s="252">
        <f t="shared" si="356"/>
        <v>-4028414</v>
      </c>
      <c r="CE115" s="351"/>
      <c r="CF115" s="35">
        <f>CF94-CF101</f>
        <v>7767973</v>
      </c>
    </row>
    <row r="116" spans="1:84" s="38" customFormat="1" x14ac:dyDescent="0.3">
      <c r="A116" s="147"/>
      <c r="B116" s="39" t="s">
        <v>38</v>
      </c>
      <c r="C116" s="97">
        <f t="shared" ref="C116:W116" si="357">C95-C102</f>
        <v>951788.86999999988</v>
      </c>
      <c r="D116" s="98">
        <f t="shared" si="357"/>
        <v>601979.45000000019</v>
      </c>
      <c r="E116" s="98">
        <f t="shared" si="357"/>
        <v>62038.300000000047</v>
      </c>
      <c r="F116" s="35">
        <f t="shared" si="357"/>
        <v>-197824.2300000001</v>
      </c>
      <c r="G116" s="98">
        <f t="shared" si="357"/>
        <v>-160788.20999999996</v>
      </c>
      <c r="H116" s="98">
        <f t="shared" si="357"/>
        <v>-139041.77000000002</v>
      </c>
      <c r="I116" s="98">
        <f t="shared" si="357"/>
        <v>-101430.63</v>
      </c>
      <c r="J116" s="98">
        <f t="shared" si="357"/>
        <v>3822.929999999993</v>
      </c>
      <c r="K116" s="98">
        <f t="shared" si="357"/>
        <v>351518.93</v>
      </c>
      <c r="L116" s="99">
        <f t="shared" si="357"/>
        <v>1439998.4500000002</v>
      </c>
      <c r="M116" s="98">
        <f t="shared" si="357"/>
        <v>727321.6100000001</v>
      </c>
      <c r="N116" s="98">
        <f t="shared" si="357"/>
        <v>911191.84</v>
      </c>
      <c r="O116" s="98">
        <f t="shared" si="357"/>
        <v>711925.75999999989</v>
      </c>
      <c r="P116" s="98">
        <f t="shared" si="357"/>
        <v>761787.06</v>
      </c>
      <c r="Q116" s="98">
        <f t="shared" si="357"/>
        <v>187886.59000000008</v>
      </c>
      <c r="R116" s="98">
        <f t="shared" si="357"/>
        <v>-91163.960000000021</v>
      </c>
      <c r="S116" s="98">
        <f t="shared" si="357"/>
        <v>-86938.280000000028</v>
      </c>
      <c r="T116" s="98">
        <f t="shared" si="357"/>
        <v>-82867.219999999972</v>
      </c>
      <c r="U116" s="98">
        <f t="shared" si="357"/>
        <v>-22675.460000000021</v>
      </c>
      <c r="V116" s="98">
        <f t="shared" si="357"/>
        <v>49264</v>
      </c>
      <c r="W116" s="98">
        <f t="shared" si="357"/>
        <v>431857.93000000005</v>
      </c>
      <c r="X116" s="99">
        <f t="shared" ref="X116:AB116" si="358">X95-X102</f>
        <v>1253579.2899999998</v>
      </c>
      <c r="Y116" s="98">
        <f t="shared" si="358"/>
        <v>1471464</v>
      </c>
      <c r="Z116" s="98">
        <f t="shared" si="358"/>
        <v>1415582</v>
      </c>
      <c r="AA116" s="98">
        <f t="shared" si="358"/>
        <v>1057834.0999999999</v>
      </c>
      <c r="AB116" s="98">
        <f t="shared" si="358"/>
        <v>985221.94000000006</v>
      </c>
      <c r="AC116" s="98">
        <f t="shared" ref="AC116:AD116" si="359">AC95-AC102</f>
        <v>-50333.20000000007</v>
      </c>
      <c r="AD116" s="98">
        <f t="shared" si="359"/>
        <v>-334021.86</v>
      </c>
      <c r="AE116" s="98">
        <f t="shared" ref="AE116:AF116" si="360">AE95-AE102</f>
        <v>-142045</v>
      </c>
      <c r="AF116" s="98">
        <f t="shared" si="360"/>
        <v>-164341.14000000001</v>
      </c>
      <c r="AG116" s="209">
        <v>-77755</v>
      </c>
      <c r="AH116" s="209">
        <v>-973</v>
      </c>
      <c r="AI116" s="209">
        <v>-671974</v>
      </c>
      <c r="AJ116" s="99">
        <v>1816999</v>
      </c>
      <c r="AK116" s="301">
        <v>1743508</v>
      </c>
      <c r="AL116" s="301">
        <v>2035638</v>
      </c>
      <c r="AM116" s="301">
        <v>1496133</v>
      </c>
      <c r="AN116" s="301">
        <v>949485</v>
      </c>
      <c r="AO116" s="301">
        <v>148629</v>
      </c>
      <c r="AP116" s="301">
        <v>33471</v>
      </c>
      <c r="AQ116" s="35">
        <v>-85785</v>
      </c>
      <c r="AR116" s="301">
        <v>-159512</v>
      </c>
      <c r="AS116" s="301">
        <v>58250</v>
      </c>
      <c r="AT116" s="301">
        <v>119689</v>
      </c>
      <c r="AU116" s="301">
        <v>126331</v>
      </c>
      <c r="AV116" s="319">
        <v>1072916</v>
      </c>
      <c r="AW116" s="35">
        <f t="shared" si="354"/>
        <v>-239863.11</v>
      </c>
      <c r="AX116" s="100">
        <f t="shared" si="354"/>
        <v>159807.60999999987</v>
      </c>
      <c r="AY116" s="100">
        <f t="shared" si="354"/>
        <v>125848.29000000004</v>
      </c>
      <c r="AZ116" s="100">
        <f t="shared" si="354"/>
        <v>106660.27000000008</v>
      </c>
      <c r="BA116" s="100">
        <f t="shared" si="354"/>
        <v>73849.929999999935</v>
      </c>
      <c r="BB116" s="100">
        <f t="shared" si="354"/>
        <v>56174.550000000047</v>
      </c>
      <c r="BC116" s="100">
        <f t="shared" si="354"/>
        <v>78755.169999999984</v>
      </c>
      <c r="BD116" s="100">
        <f t="shared" si="354"/>
        <v>45441.070000000007</v>
      </c>
      <c r="BE116" s="100">
        <f t="shared" si="354"/>
        <v>80339.000000000058</v>
      </c>
      <c r="BF116" s="100">
        <f t="shared" si="354"/>
        <v>-186419.16000000038</v>
      </c>
      <c r="BG116" s="100">
        <f t="shared" si="355"/>
        <v>744142.3899999999</v>
      </c>
      <c r="BH116" s="100">
        <f t="shared" si="355"/>
        <v>504390.16000000003</v>
      </c>
      <c r="BI116" s="100">
        <f t="shared" si="355"/>
        <v>345908.33999999997</v>
      </c>
      <c r="BJ116" s="100">
        <f t="shared" si="355"/>
        <v>223434.88</v>
      </c>
      <c r="BK116" s="100">
        <f t="shared" si="355"/>
        <v>-238219.79000000015</v>
      </c>
      <c r="BL116" s="252">
        <f t="shared" si="355"/>
        <v>-242857.89999999997</v>
      </c>
      <c r="BM116" s="252">
        <f t="shared" si="355"/>
        <v>-55106.719999999972</v>
      </c>
      <c r="BN116" s="252">
        <f t="shared" si="355"/>
        <v>-81473.920000000042</v>
      </c>
      <c r="BO116" s="252">
        <f t="shared" si="355"/>
        <v>-55079.539999999979</v>
      </c>
      <c r="BP116" s="252">
        <f t="shared" si="355"/>
        <v>-50237</v>
      </c>
      <c r="BQ116" s="252">
        <f t="shared" si="356"/>
        <v>-1103831.9300000002</v>
      </c>
      <c r="BR116" s="252">
        <f t="shared" si="356"/>
        <v>563419.7100000002</v>
      </c>
      <c r="BS116" s="252">
        <f t="shared" si="356"/>
        <v>272044</v>
      </c>
      <c r="BT116" s="252">
        <f t="shared" si="356"/>
        <v>620056</v>
      </c>
      <c r="BU116" s="252">
        <f t="shared" si="356"/>
        <v>438298.90000000014</v>
      </c>
      <c r="BV116" s="252">
        <f t="shared" si="356"/>
        <v>-35736.940000000061</v>
      </c>
      <c r="BW116" s="252">
        <f t="shared" si="356"/>
        <v>198962.20000000007</v>
      </c>
      <c r="BX116" s="252">
        <f t="shared" si="356"/>
        <v>367492.86</v>
      </c>
      <c r="BY116" s="252">
        <f t="shared" si="356"/>
        <v>56260</v>
      </c>
      <c r="BZ116" s="252">
        <f t="shared" si="356"/>
        <v>4829.140000000014</v>
      </c>
      <c r="CA116" s="252">
        <f t="shared" si="356"/>
        <v>136005</v>
      </c>
      <c r="CB116" s="252">
        <f t="shared" si="356"/>
        <v>120662</v>
      </c>
      <c r="CC116" s="252">
        <f t="shared" si="356"/>
        <v>798305</v>
      </c>
      <c r="CD116" s="252">
        <f t="shared" si="356"/>
        <v>-744083</v>
      </c>
      <c r="CE116" s="351"/>
      <c r="CF116" s="35">
        <f>CF95-CF102</f>
        <v>1072916</v>
      </c>
    </row>
    <row r="117" spans="1:84" s="38" customFormat="1" x14ac:dyDescent="0.3">
      <c r="A117" s="147"/>
      <c r="B117" s="39" t="s">
        <v>39</v>
      </c>
      <c r="C117" s="97">
        <f t="shared" ref="C117:O119" si="361">C96-C103</f>
        <v>-104302.54000000004</v>
      </c>
      <c r="D117" s="98">
        <f t="shared" si="361"/>
        <v>-1755182.2299999995</v>
      </c>
      <c r="E117" s="98">
        <f t="shared" si="361"/>
        <v>-1948767.94</v>
      </c>
      <c r="F117" s="35">
        <f t="shared" si="361"/>
        <v>-929437.5</v>
      </c>
      <c r="G117" s="98">
        <f t="shared" si="361"/>
        <v>-672581.00000000023</v>
      </c>
      <c r="H117" s="98">
        <f t="shared" si="361"/>
        <v>-346288.80000000005</v>
      </c>
      <c r="I117" s="98">
        <f t="shared" si="361"/>
        <v>-193194.93999999994</v>
      </c>
      <c r="J117" s="98">
        <f t="shared" si="361"/>
        <v>2512.75</v>
      </c>
      <c r="K117" s="98">
        <f t="shared" si="361"/>
        <v>838812.15000000014</v>
      </c>
      <c r="L117" s="99">
        <f t="shared" si="361"/>
        <v>6081024.6299999999</v>
      </c>
      <c r="M117" s="98">
        <f t="shared" si="361"/>
        <v>422265.70000000019</v>
      </c>
      <c r="N117" s="98">
        <f t="shared" si="361"/>
        <v>772946.49000000022</v>
      </c>
      <c r="O117" s="98">
        <f t="shared" si="361"/>
        <v>-1052330.7599999998</v>
      </c>
      <c r="P117" s="98">
        <f t="shared" ref="P117:R117" si="362">P96-P103</f>
        <v>239278.33999999985</v>
      </c>
      <c r="Q117" s="98">
        <f t="shared" si="362"/>
        <v>-1003257.31</v>
      </c>
      <c r="R117" s="98">
        <f t="shared" si="362"/>
        <v>-1485214.45</v>
      </c>
      <c r="S117" s="98">
        <f t="shared" ref="S117:T117" si="363">S96-S103</f>
        <v>-603088.64999999991</v>
      </c>
      <c r="T117" s="98">
        <f t="shared" si="363"/>
        <v>-264208.99</v>
      </c>
      <c r="U117" s="98">
        <f t="shared" ref="U117:V117" si="364">U96-U103</f>
        <v>-92809.920000000042</v>
      </c>
      <c r="V117" s="98">
        <f t="shared" si="364"/>
        <v>144555</v>
      </c>
      <c r="W117" s="98">
        <f t="shared" ref="W117:AB117" si="365">W96-W103</f>
        <v>758016.25999999978</v>
      </c>
      <c r="X117" s="99">
        <f t="shared" si="365"/>
        <v>2081410.5000000005</v>
      </c>
      <c r="Y117" s="98">
        <f t="shared" si="365"/>
        <v>2804774</v>
      </c>
      <c r="Z117" s="98">
        <f t="shared" si="365"/>
        <v>1383905</v>
      </c>
      <c r="AA117" s="98">
        <f t="shared" si="365"/>
        <v>-1398076.1000000006</v>
      </c>
      <c r="AB117" s="98">
        <f t="shared" si="365"/>
        <v>-1171613.2899999991</v>
      </c>
      <c r="AC117" s="98">
        <f t="shared" ref="AC117:AD117" si="366">AC96-AC103</f>
        <v>-1104657.83</v>
      </c>
      <c r="AD117" s="98">
        <f t="shared" si="366"/>
        <v>-742757.21</v>
      </c>
      <c r="AE117" s="98">
        <f t="shared" ref="AE117:AF117" si="367">AE96-AE103</f>
        <v>-416310</v>
      </c>
      <c r="AF117" s="98">
        <f t="shared" si="367"/>
        <v>-287036.3600000001</v>
      </c>
      <c r="AG117" s="209">
        <v>-213631</v>
      </c>
      <c r="AH117" s="209">
        <v>95809</v>
      </c>
      <c r="AI117" s="209">
        <v>1001023</v>
      </c>
      <c r="AJ117" s="99">
        <v>3099387</v>
      </c>
      <c r="AK117" s="301">
        <v>2927742</v>
      </c>
      <c r="AL117" s="301">
        <v>792544</v>
      </c>
      <c r="AM117" s="301">
        <v>-934900</v>
      </c>
      <c r="AN117" s="301">
        <v>-1413696</v>
      </c>
      <c r="AO117" s="301">
        <v>-1607661</v>
      </c>
      <c r="AP117" s="301">
        <v>-1135484</v>
      </c>
      <c r="AQ117" s="35">
        <v>-532316</v>
      </c>
      <c r="AR117" s="301">
        <v>-677752</v>
      </c>
      <c r="AS117" s="301">
        <v>-8269</v>
      </c>
      <c r="AT117" s="301">
        <v>4152</v>
      </c>
      <c r="AU117" s="301">
        <v>74875</v>
      </c>
      <c r="AV117" s="319">
        <v>1160198</v>
      </c>
      <c r="AW117" s="35">
        <f t="shared" si="354"/>
        <v>-948028.21999999974</v>
      </c>
      <c r="AX117" s="100">
        <f t="shared" si="354"/>
        <v>1994460.5699999994</v>
      </c>
      <c r="AY117" s="100">
        <f t="shared" si="354"/>
        <v>945510.62999999989</v>
      </c>
      <c r="AZ117" s="100">
        <f t="shared" si="354"/>
        <v>-555776.94999999995</v>
      </c>
      <c r="BA117" s="100">
        <f t="shared" si="354"/>
        <v>69492.350000000326</v>
      </c>
      <c r="BB117" s="100">
        <f t="shared" si="354"/>
        <v>82079.810000000056</v>
      </c>
      <c r="BC117" s="100">
        <f t="shared" si="354"/>
        <v>100385.0199999999</v>
      </c>
      <c r="BD117" s="100">
        <f t="shared" si="354"/>
        <v>142042.25</v>
      </c>
      <c r="BE117" s="100">
        <f t="shared" si="354"/>
        <v>-80795.890000000363</v>
      </c>
      <c r="BF117" s="100">
        <f t="shared" si="354"/>
        <v>-3999614.1299999994</v>
      </c>
      <c r="BG117" s="100">
        <f t="shared" si="355"/>
        <v>2382508.2999999998</v>
      </c>
      <c r="BH117" s="100">
        <f t="shared" si="355"/>
        <v>610958.50999999978</v>
      </c>
      <c r="BI117" s="100">
        <f t="shared" si="355"/>
        <v>-345745.34000000078</v>
      </c>
      <c r="BJ117" s="100">
        <f t="shared" si="355"/>
        <v>-1410891.629999999</v>
      </c>
      <c r="BK117" s="100">
        <f t="shared" si="355"/>
        <v>-101400.52000000002</v>
      </c>
      <c r="BL117" s="252">
        <f t="shared" si="355"/>
        <v>742457.24</v>
      </c>
      <c r="BM117" s="252">
        <f t="shared" si="355"/>
        <v>186778.64999999991</v>
      </c>
      <c r="BN117" s="252">
        <f t="shared" si="355"/>
        <v>-22827.370000000112</v>
      </c>
      <c r="BO117" s="252">
        <f t="shared" si="355"/>
        <v>-120821.07999999996</v>
      </c>
      <c r="BP117" s="252">
        <f t="shared" si="355"/>
        <v>-48746</v>
      </c>
      <c r="BQ117" s="252">
        <f t="shared" si="356"/>
        <v>243006.74000000022</v>
      </c>
      <c r="BR117" s="252">
        <f t="shared" si="356"/>
        <v>1017976.4999999995</v>
      </c>
      <c r="BS117" s="252">
        <f t="shared" si="356"/>
        <v>122968</v>
      </c>
      <c r="BT117" s="252">
        <f t="shared" si="356"/>
        <v>-591361</v>
      </c>
      <c r="BU117" s="252">
        <f t="shared" si="356"/>
        <v>463176.10000000056</v>
      </c>
      <c r="BV117" s="252">
        <f t="shared" si="356"/>
        <v>-242082.71000000089</v>
      </c>
      <c r="BW117" s="252">
        <f t="shared" si="356"/>
        <v>-503003.16999999993</v>
      </c>
      <c r="BX117" s="252">
        <f t="shared" si="356"/>
        <v>-392726.79000000004</v>
      </c>
      <c r="BY117" s="252">
        <f t="shared" si="356"/>
        <v>-116006</v>
      </c>
      <c r="BZ117" s="252">
        <f t="shared" si="356"/>
        <v>-390715.6399999999</v>
      </c>
      <c r="CA117" s="252">
        <f t="shared" si="356"/>
        <v>205362</v>
      </c>
      <c r="CB117" s="252">
        <f t="shared" si="356"/>
        <v>-91657</v>
      </c>
      <c r="CC117" s="252">
        <f t="shared" si="356"/>
        <v>-926148</v>
      </c>
      <c r="CD117" s="252">
        <f t="shared" si="356"/>
        <v>-1939189</v>
      </c>
      <c r="CE117" s="351"/>
      <c r="CF117" s="35">
        <f t="shared" ref="CF117" si="368">CF96-CF103</f>
        <v>1160198</v>
      </c>
    </row>
    <row r="118" spans="1:84" s="38" customFormat="1" x14ac:dyDescent="0.3">
      <c r="A118" s="147"/>
      <c r="B118" s="39" t="s">
        <v>40</v>
      </c>
      <c r="C118" s="97">
        <f t="shared" si="361"/>
        <v>3923158.24</v>
      </c>
      <c r="D118" s="98">
        <f t="shared" si="361"/>
        <v>-1167779.9200000002</v>
      </c>
      <c r="E118" s="98">
        <f t="shared" si="361"/>
        <v>-975526.29999999981</v>
      </c>
      <c r="F118" s="35">
        <f t="shared" si="361"/>
        <v>250532.12000000011</v>
      </c>
      <c r="G118" s="98">
        <f t="shared" si="361"/>
        <v>-215453.20999999996</v>
      </c>
      <c r="H118" s="98">
        <f t="shared" si="361"/>
        <v>-85049.060000000056</v>
      </c>
      <c r="I118" s="98">
        <f t="shared" si="361"/>
        <v>-2503.6300000000047</v>
      </c>
      <c r="J118" s="98">
        <f t="shared" si="361"/>
        <v>127940.02000000002</v>
      </c>
      <c r="K118" s="98">
        <f t="shared" si="361"/>
        <v>536781.77</v>
      </c>
      <c r="L118" s="99">
        <f t="shared" si="361"/>
        <v>1157722.43</v>
      </c>
      <c r="M118" s="98">
        <f t="shared" si="361"/>
        <v>27743.979999999981</v>
      </c>
      <c r="N118" s="98">
        <f t="shared" si="361"/>
        <v>292919.37999999989</v>
      </c>
      <c r="O118" s="98">
        <f t="shared" si="361"/>
        <v>-442411.70000000019</v>
      </c>
      <c r="P118" s="98">
        <f t="shared" ref="P118:R118" si="369">P97-P104</f>
        <v>192033.72999999998</v>
      </c>
      <c r="Q118" s="98">
        <f t="shared" si="369"/>
        <v>-260180.35000000009</v>
      </c>
      <c r="R118" s="98">
        <f t="shared" si="369"/>
        <v>-827018.38</v>
      </c>
      <c r="S118" s="98">
        <f t="shared" ref="S118:T118" si="370">S97-S104</f>
        <v>-325603.08</v>
      </c>
      <c r="T118" s="98">
        <f t="shared" si="370"/>
        <v>-86385.510000000009</v>
      </c>
      <c r="U118" s="98">
        <f t="shared" ref="U118:V118" si="371">U97-U104</f>
        <v>37877.860000000044</v>
      </c>
      <c r="V118" s="98">
        <f t="shared" si="371"/>
        <v>298495</v>
      </c>
      <c r="W118" s="98">
        <f t="shared" ref="W118:AB118" si="372">W97-W104</f>
        <v>476662.69</v>
      </c>
      <c r="X118" s="99">
        <f t="shared" si="372"/>
        <v>807394.00000000023</v>
      </c>
      <c r="Y118" s="98">
        <f t="shared" si="372"/>
        <v>1027537</v>
      </c>
      <c r="Z118" s="98">
        <f t="shared" si="372"/>
        <v>528762</v>
      </c>
      <c r="AA118" s="98">
        <f t="shared" si="372"/>
        <v>-804756.7200000002</v>
      </c>
      <c r="AB118" s="98">
        <f t="shared" si="372"/>
        <v>-467298.16000000015</v>
      </c>
      <c r="AC118" s="98">
        <f t="shared" ref="AC118:AD118" si="373">AC97-AC104</f>
        <v>-476306.38000000012</v>
      </c>
      <c r="AD118" s="98">
        <f t="shared" si="373"/>
        <v>-279363.90000000002</v>
      </c>
      <c r="AE118" s="98">
        <f t="shared" ref="AE118:AF118" si="374">AE97-AE104</f>
        <v>-249287</v>
      </c>
      <c r="AF118" s="98">
        <f t="shared" si="374"/>
        <v>-83503.350000000035</v>
      </c>
      <c r="AG118" s="209">
        <v>67057</v>
      </c>
      <c r="AH118" s="209">
        <v>100889</v>
      </c>
      <c r="AI118" s="209">
        <v>526180</v>
      </c>
      <c r="AJ118" s="99">
        <v>1405704</v>
      </c>
      <c r="AK118" s="301">
        <v>1319175</v>
      </c>
      <c r="AL118" s="301">
        <v>-105925</v>
      </c>
      <c r="AM118" s="301">
        <v>-644577</v>
      </c>
      <c r="AN118" s="301">
        <v>-414112</v>
      </c>
      <c r="AO118" s="301">
        <v>-463649</v>
      </c>
      <c r="AP118" s="301">
        <v>-803590</v>
      </c>
      <c r="AQ118" s="35">
        <v>-82699</v>
      </c>
      <c r="AR118" s="301">
        <v>-120040</v>
      </c>
      <c r="AS118" s="301">
        <v>142533</v>
      </c>
      <c r="AT118" s="301">
        <v>237998</v>
      </c>
      <c r="AU118" s="301">
        <v>98024</v>
      </c>
      <c r="AV118" s="319">
        <v>245189</v>
      </c>
      <c r="AW118" s="35">
        <f t="shared" si="354"/>
        <v>-4365569.9400000004</v>
      </c>
      <c r="AX118" s="100">
        <f t="shared" si="354"/>
        <v>1359813.6500000001</v>
      </c>
      <c r="AY118" s="100">
        <f t="shared" si="354"/>
        <v>715345.94999999972</v>
      </c>
      <c r="AZ118" s="100">
        <f t="shared" si="354"/>
        <v>-1077550.5</v>
      </c>
      <c r="BA118" s="100">
        <f t="shared" si="354"/>
        <v>-110149.87000000005</v>
      </c>
      <c r="BB118" s="100">
        <f t="shared" si="354"/>
        <v>-1336.4499999999534</v>
      </c>
      <c r="BC118" s="100">
        <f t="shared" si="354"/>
        <v>40381.490000000049</v>
      </c>
      <c r="BD118" s="100">
        <f t="shared" si="354"/>
        <v>170554.97999999998</v>
      </c>
      <c r="BE118" s="100">
        <f t="shared" si="354"/>
        <v>-60119.080000000016</v>
      </c>
      <c r="BF118" s="100">
        <f t="shared" si="354"/>
        <v>-350328.4299999997</v>
      </c>
      <c r="BG118" s="100">
        <f t="shared" si="355"/>
        <v>999793.02</v>
      </c>
      <c r="BH118" s="100">
        <f t="shared" si="355"/>
        <v>235842.62000000011</v>
      </c>
      <c r="BI118" s="100">
        <f t="shared" si="355"/>
        <v>-362345.02</v>
      </c>
      <c r="BJ118" s="100">
        <f t="shared" si="355"/>
        <v>-659331.89000000013</v>
      </c>
      <c r="BK118" s="100">
        <f t="shared" si="355"/>
        <v>-216126.03000000003</v>
      </c>
      <c r="BL118" s="252">
        <f t="shared" si="355"/>
        <v>547654.48</v>
      </c>
      <c r="BM118" s="252">
        <f t="shared" si="355"/>
        <v>76316.080000000016</v>
      </c>
      <c r="BN118" s="252">
        <f t="shared" si="355"/>
        <v>2882.1599999999744</v>
      </c>
      <c r="BO118" s="252">
        <f t="shared" si="355"/>
        <v>29179.139999999956</v>
      </c>
      <c r="BP118" s="252">
        <f t="shared" si="355"/>
        <v>-197606</v>
      </c>
      <c r="BQ118" s="252">
        <f t="shared" si="356"/>
        <v>49517.31</v>
      </c>
      <c r="BR118" s="252">
        <f t="shared" si="356"/>
        <v>598309.99999999977</v>
      </c>
      <c r="BS118" s="252">
        <f t="shared" si="356"/>
        <v>291638</v>
      </c>
      <c r="BT118" s="252">
        <f t="shared" si="356"/>
        <v>-634687</v>
      </c>
      <c r="BU118" s="252">
        <f t="shared" si="356"/>
        <v>160179.7200000002</v>
      </c>
      <c r="BV118" s="252">
        <f t="shared" si="356"/>
        <v>53186.160000000149</v>
      </c>
      <c r="BW118" s="252">
        <f t="shared" si="356"/>
        <v>12657.380000000121</v>
      </c>
      <c r="BX118" s="252">
        <f t="shared" si="356"/>
        <v>-524226.1</v>
      </c>
      <c r="BY118" s="252">
        <f t="shared" si="356"/>
        <v>166588</v>
      </c>
      <c r="BZ118" s="252">
        <f t="shared" si="356"/>
        <v>-36536.649999999965</v>
      </c>
      <c r="CA118" s="252">
        <f t="shared" si="356"/>
        <v>75476</v>
      </c>
      <c r="CB118" s="252">
        <f t="shared" si="356"/>
        <v>137109</v>
      </c>
      <c r="CC118" s="252">
        <f t="shared" si="356"/>
        <v>-428156</v>
      </c>
      <c r="CD118" s="252">
        <f t="shared" si="356"/>
        <v>-1160515</v>
      </c>
      <c r="CE118" s="351"/>
      <c r="CF118" s="35">
        <f t="shared" ref="CF118" si="375">CF97-CF104</f>
        <v>245189</v>
      </c>
    </row>
    <row r="119" spans="1:84" s="38" customFormat="1" x14ac:dyDescent="0.3">
      <c r="A119" s="147"/>
      <c r="B119" s="39" t="s">
        <v>41</v>
      </c>
      <c r="C119" s="97">
        <f t="shared" si="361"/>
        <v>1471002.5900000003</v>
      </c>
      <c r="D119" s="98">
        <f t="shared" si="361"/>
        <v>-85817.190000000177</v>
      </c>
      <c r="E119" s="98">
        <f t="shared" si="361"/>
        <v>-113215.96999999997</v>
      </c>
      <c r="F119" s="35">
        <f t="shared" si="361"/>
        <v>-72104.989999999991</v>
      </c>
      <c r="G119" s="98">
        <f t="shared" si="361"/>
        <v>-197516</v>
      </c>
      <c r="H119" s="98">
        <f t="shared" si="361"/>
        <v>168877.42999999993</v>
      </c>
      <c r="I119" s="98">
        <f t="shared" si="361"/>
        <v>28831.520000000019</v>
      </c>
      <c r="J119" s="98">
        <f t="shared" si="361"/>
        <v>294259.96999999997</v>
      </c>
      <c r="K119" s="98">
        <f t="shared" si="361"/>
        <v>163742.45999999996</v>
      </c>
      <c r="L119" s="99">
        <f t="shared" si="361"/>
        <v>591395.08000000007</v>
      </c>
      <c r="M119" s="98">
        <f t="shared" si="361"/>
        <v>165108.02000000002</v>
      </c>
      <c r="N119" s="98">
        <f t="shared" si="361"/>
        <v>260844.57000000007</v>
      </c>
      <c r="O119" s="98">
        <f t="shared" si="361"/>
        <v>-144163.53000000003</v>
      </c>
      <c r="P119" s="98">
        <f t="shared" ref="P119:R119" si="376">P98-P105</f>
        <v>-96376.930000000168</v>
      </c>
      <c r="Q119" s="98">
        <f t="shared" si="376"/>
        <v>189027.49</v>
      </c>
      <c r="R119" s="98">
        <f t="shared" si="376"/>
        <v>-394543.82000000007</v>
      </c>
      <c r="S119" s="98">
        <f t="shared" ref="S119:T119" si="377">S98-S105</f>
        <v>-127058.04000000004</v>
      </c>
      <c r="T119" s="98">
        <f t="shared" si="377"/>
        <v>-24533.509999999893</v>
      </c>
      <c r="U119" s="98">
        <f t="shared" ref="U119:V119" si="378">U98-U105</f>
        <v>172012.11</v>
      </c>
      <c r="V119" s="98">
        <f t="shared" si="378"/>
        <v>85926</v>
      </c>
      <c r="W119" s="98">
        <f t="shared" ref="W119:AB119" si="379">W98-W105</f>
        <v>185141.94999999995</v>
      </c>
      <c r="X119" s="99">
        <f t="shared" si="379"/>
        <v>253307.47999999998</v>
      </c>
      <c r="Y119" s="98">
        <f t="shared" si="379"/>
        <v>419721</v>
      </c>
      <c r="Z119" s="98">
        <f t="shared" si="379"/>
        <v>294809</v>
      </c>
      <c r="AA119" s="98">
        <f t="shared" si="379"/>
        <v>-391927.85999999987</v>
      </c>
      <c r="AB119" s="98">
        <f t="shared" si="379"/>
        <v>-184665.37000000011</v>
      </c>
      <c r="AC119" s="98">
        <f t="shared" ref="AC119:AD119" si="380">AC98-AC105</f>
        <v>152272.80000000005</v>
      </c>
      <c r="AD119" s="98">
        <f t="shared" si="380"/>
        <v>-50261.650000000023</v>
      </c>
      <c r="AE119" s="98">
        <f t="shared" ref="AE119:AF119" si="381">AE98-AE105</f>
        <v>68631</v>
      </c>
      <c r="AF119" s="98">
        <f t="shared" si="381"/>
        <v>-125798.98999999999</v>
      </c>
      <c r="AG119" s="209">
        <v>-398179</v>
      </c>
      <c r="AH119" s="209">
        <v>281094</v>
      </c>
      <c r="AI119" s="209">
        <v>-127693</v>
      </c>
      <c r="AJ119" s="99">
        <v>694626</v>
      </c>
      <c r="AK119" s="301">
        <v>661350</v>
      </c>
      <c r="AL119" s="301">
        <v>-387383</v>
      </c>
      <c r="AM119" s="301">
        <v>-183505</v>
      </c>
      <c r="AN119" s="301">
        <v>333945</v>
      </c>
      <c r="AO119" s="301">
        <v>-423707</v>
      </c>
      <c r="AP119" s="301">
        <v>-26068</v>
      </c>
      <c r="AQ119" s="35">
        <v>54414</v>
      </c>
      <c r="AR119" s="301">
        <v>359333</v>
      </c>
      <c r="AS119" s="301">
        <v>171388</v>
      </c>
      <c r="AT119" s="301">
        <v>-109792</v>
      </c>
      <c r="AU119" s="301">
        <v>1214201</v>
      </c>
      <c r="AV119" s="319">
        <v>1096638</v>
      </c>
      <c r="AW119" s="35">
        <f t="shared" si="354"/>
        <v>-1615166.1200000003</v>
      </c>
      <c r="AX119" s="100">
        <f t="shared" si="354"/>
        <v>-10559.739999999991</v>
      </c>
      <c r="AY119" s="100">
        <f t="shared" si="354"/>
        <v>302243.45999999996</v>
      </c>
      <c r="AZ119" s="100">
        <f t="shared" si="354"/>
        <v>-322438.83000000007</v>
      </c>
      <c r="BA119" s="100">
        <f t="shared" si="354"/>
        <v>70457.959999999963</v>
      </c>
      <c r="BB119" s="100">
        <f t="shared" si="354"/>
        <v>-193410.93999999983</v>
      </c>
      <c r="BC119" s="100">
        <f t="shared" si="354"/>
        <v>143180.58999999997</v>
      </c>
      <c r="BD119" s="100">
        <f t="shared" si="354"/>
        <v>-208333.96999999997</v>
      </c>
      <c r="BE119" s="100">
        <f t="shared" si="354"/>
        <v>21399.489999999991</v>
      </c>
      <c r="BF119" s="100">
        <f t="shared" si="354"/>
        <v>-338087.60000000009</v>
      </c>
      <c r="BG119" s="100">
        <f t="shared" si="355"/>
        <v>254612.97999999998</v>
      </c>
      <c r="BH119" s="100">
        <f t="shared" si="355"/>
        <v>33964.429999999935</v>
      </c>
      <c r="BI119" s="100">
        <f t="shared" si="355"/>
        <v>-247764.32999999984</v>
      </c>
      <c r="BJ119" s="100">
        <f t="shared" si="355"/>
        <v>-88288.439999999944</v>
      </c>
      <c r="BK119" s="100">
        <f t="shared" si="355"/>
        <v>-36754.689999999944</v>
      </c>
      <c r="BL119" s="252">
        <f t="shared" si="355"/>
        <v>344282.17000000004</v>
      </c>
      <c r="BM119" s="252">
        <f t="shared" si="355"/>
        <v>195689.04000000004</v>
      </c>
      <c r="BN119" s="252">
        <f t="shared" si="355"/>
        <v>-101265.4800000001</v>
      </c>
      <c r="BO119" s="252">
        <f t="shared" si="355"/>
        <v>-570191.11</v>
      </c>
      <c r="BP119" s="252">
        <f t="shared" si="355"/>
        <v>195168</v>
      </c>
      <c r="BQ119" s="252">
        <f t="shared" si="356"/>
        <v>-312834.94999999995</v>
      </c>
      <c r="BR119" s="252">
        <f t="shared" si="356"/>
        <v>441318.52</v>
      </c>
      <c r="BS119" s="252">
        <f t="shared" si="356"/>
        <v>241629</v>
      </c>
      <c r="BT119" s="252">
        <f t="shared" si="356"/>
        <v>-682192</v>
      </c>
      <c r="BU119" s="252">
        <f t="shared" si="356"/>
        <v>208422.85999999987</v>
      </c>
      <c r="BV119" s="252">
        <f t="shared" si="356"/>
        <v>518610.37000000011</v>
      </c>
      <c r="BW119" s="252">
        <f t="shared" si="356"/>
        <v>-575979.80000000005</v>
      </c>
      <c r="BX119" s="252">
        <f t="shared" si="356"/>
        <v>24193.650000000023</v>
      </c>
      <c r="BY119" s="252">
        <f t="shared" si="356"/>
        <v>-14217</v>
      </c>
      <c r="BZ119" s="252">
        <f t="shared" si="356"/>
        <v>485131.99</v>
      </c>
      <c r="CA119" s="252">
        <f t="shared" si="356"/>
        <v>569567</v>
      </c>
      <c r="CB119" s="252">
        <f t="shared" si="356"/>
        <v>-390886</v>
      </c>
      <c r="CC119" s="252">
        <f t="shared" si="356"/>
        <v>1341894</v>
      </c>
      <c r="CD119" s="252">
        <f t="shared" si="356"/>
        <v>402012</v>
      </c>
      <c r="CE119" s="351"/>
      <c r="CF119" s="35">
        <f t="shared" ref="CF119" si="382">CF98-CF105</f>
        <v>1096638</v>
      </c>
    </row>
    <row r="120" spans="1:84" s="131" customFormat="1" ht="15" thickBot="1" x14ac:dyDescent="0.35">
      <c r="A120" s="148"/>
      <c r="B120" s="52" t="s">
        <v>42</v>
      </c>
      <c r="C120" s="127">
        <f>SUM(C115:C119)</f>
        <v>10239404.16</v>
      </c>
      <c r="D120" s="128">
        <f t="shared" ref="D120:U120" si="383">SUM(D115:D119)</f>
        <v>-4841759.5399999982</v>
      </c>
      <c r="E120" s="128">
        <f t="shared" si="383"/>
        <v>-7905476.9400000013</v>
      </c>
      <c r="F120" s="36">
        <f t="shared" si="383"/>
        <v>-5969706.2199999997</v>
      </c>
      <c r="G120" s="128">
        <f t="shared" si="383"/>
        <v>-6051817.5600000005</v>
      </c>
      <c r="H120" s="128">
        <f t="shared" si="383"/>
        <v>-4587687.34</v>
      </c>
      <c r="I120" s="128">
        <f t="shared" si="383"/>
        <v>-3283922.0599999996</v>
      </c>
      <c r="J120" s="128">
        <f t="shared" si="383"/>
        <v>-1688373.6399999994</v>
      </c>
      <c r="K120" s="128">
        <f t="shared" si="383"/>
        <v>3792734.6200000006</v>
      </c>
      <c r="L120" s="129">
        <f t="shared" si="383"/>
        <v>17524937.309999995</v>
      </c>
      <c r="M120" s="128">
        <f t="shared" si="383"/>
        <v>8676540.6500000004</v>
      </c>
      <c r="N120" s="128">
        <f t="shared" si="383"/>
        <v>7327239.4799999995</v>
      </c>
      <c r="O120" s="128">
        <f t="shared" si="383"/>
        <v>394291.96000000113</v>
      </c>
      <c r="P120" s="128">
        <f t="shared" si="383"/>
        <v>3148468.6699999985</v>
      </c>
      <c r="Q120" s="128">
        <f t="shared" si="383"/>
        <v>-3280283.4800000004</v>
      </c>
      <c r="R120" s="128">
        <f t="shared" si="383"/>
        <v>-8052168.379999999</v>
      </c>
      <c r="S120" s="128">
        <f t="shared" si="383"/>
        <v>-4824966.28</v>
      </c>
      <c r="T120" s="128">
        <f t="shared" si="383"/>
        <v>-4379392.4800000004</v>
      </c>
      <c r="U120" s="128">
        <f t="shared" si="383"/>
        <v>-2697496.6700000009</v>
      </c>
      <c r="V120" s="128">
        <f t="shared" ref="V120:W120" si="384">SUM(V115:V119)</f>
        <v>-1630818</v>
      </c>
      <c r="W120" s="128">
        <f t="shared" si="384"/>
        <v>2787653.8000000007</v>
      </c>
      <c r="X120" s="129">
        <f t="shared" ref="X120:AB120" si="385">SUM(X115:X119)</f>
        <v>10600870.940000003</v>
      </c>
      <c r="Y120" s="128">
        <f t="shared" si="385"/>
        <v>17436879</v>
      </c>
      <c r="Z120" s="128">
        <f t="shared" si="385"/>
        <v>13404695</v>
      </c>
      <c r="AA120" s="128">
        <f t="shared" si="385"/>
        <v>-231527.4000000013</v>
      </c>
      <c r="AB120" s="128">
        <f t="shared" si="385"/>
        <v>-1643746.4499999997</v>
      </c>
      <c r="AC120" s="128">
        <f t="shared" ref="AC120:AD120" si="386">SUM(AC115:AC119)</f>
        <v>-6108367.2499999991</v>
      </c>
      <c r="AD120" s="128">
        <f t="shared" si="386"/>
        <v>-6592127.2800000021</v>
      </c>
      <c r="AE120" s="128">
        <f t="shared" ref="AE120:AF120" si="387">SUM(AE115:AE119)</f>
        <v>-5117494</v>
      </c>
      <c r="AF120" s="128">
        <f t="shared" si="387"/>
        <v>-4679795.5699999994</v>
      </c>
      <c r="AG120" s="208">
        <v>-3151387</v>
      </c>
      <c r="AH120" s="208">
        <v>-1741305</v>
      </c>
      <c r="AI120" s="208">
        <v>2199897</v>
      </c>
      <c r="AJ120" s="129">
        <v>18813103</v>
      </c>
      <c r="AK120" s="219">
        <v>18394121</v>
      </c>
      <c r="AL120" s="219">
        <v>10429634</v>
      </c>
      <c r="AM120" s="219">
        <v>1291541</v>
      </c>
      <c r="AN120" s="219">
        <v>792811</v>
      </c>
      <c r="AO120" s="219">
        <v>-7059114</v>
      </c>
      <c r="AP120" s="219">
        <v>-8183008</v>
      </c>
      <c r="AQ120" s="36">
        <v>-4948308</v>
      </c>
      <c r="AR120" s="219">
        <v>-6520416</v>
      </c>
      <c r="AS120" s="219">
        <v>-2392322</v>
      </c>
      <c r="AT120" s="219">
        <v>-2272108</v>
      </c>
      <c r="AU120" s="219">
        <v>2992321</v>
      </c>
      <c r="AV120" s="318">
        <v>11342914</v>
      </c>
      <c r="AW120" s="36">
        <f t="shared" si="331"/>
        <v>-9845112.1999999993</v>
      </c>
      <c r="AX120" s="130">
        <f t="shared" ref="AX120:AZ120" si="388">SUM(AX115:AX119)</f>
        <v>7990228.2099999962</v>
      </c>
      <c r="AY120" s="130">
        <f t="shared" si="388"/>
        <v>4625193.46</v>
      </c>
      <c r="AZ120" s="130">
        <f t="shared" si="388"/>
        <v>-2082462.1599999995</v>
      </c>
      <c r="BA120" s="130">
        <f t="shared" ref="BA120" si="389">SUM(BA115:BA119)</f>
        <v>1226851.2800000003</v>
      </c>
      <c r="BB120" s="130">
        <f t="shared" ref="BB120:BJ120" si="390">SUM(BB115:BB119)</f>
        <v>208294.85999999905</v>
      </c>
      <c r="BC120" s="130">
        <f t="shared" si="390"/>
        <v>586425.38999999908</v>
      </c>
      <c r="BD120" s="130">
        <f t="shared" si="390"/>
        <v>57555.639999999607</v>
      </c>
      <c r="BE120" s="130">
        <f t="shared" si="390"/>
        <v>-1005080.8200000003</v>
      </c>
      <c r="BF120" s="130">
        <f t="shared" si="390"/>
        <v>-6924066.3699999955</v>
      </c>
      <c r="BG120" s="130">
        <f t="shared" si="390"/>
        <v>8760338.3499999996</v>
      </c>
      <c r="BH120" s="130">
        <f t="shared" si="390"/>
        <v>6077455.5200000005</v>
      </c>
      <c r="BI120" s="130">
        <f t="shared" si="390"/>
        <v>-625819.36000000231</v>
      </c>
      <c r="BJ120" s="130">
        <f t="shared" si="390"/>
        <v>-4792215.1199999973</v>
      </c>
      <c r="BK120" s="130">
        <f t="shared" ref="BK120:BL120" si="391">SUM(BK115:BK119)</f>
        <v>-2828083.7699999982</v>
      </c>
      <c r="BL120" s="251">
        <f t="shared" si="391"/>
        <v>1460041.0999999978</v>
      </c>
      <c r="BM120" s="251">
        <f t="shared" ref="BM120:BN120" si="392">SUM(BM115:BM119)</f>
        <v>-292527.71999999956</v>
      </c>
      <c r="BN120" s="251">
        <f t="shared" si="392"/>
        <v>-300403.08999999886</v>
      </c>
      <c r="BO120" s="251">
        <f t="shared" ref="BO120" si="393">SUM(BO115:BO119)</f>
        <v>-453890.32999999926</v>
      </c>
      <c r="BP120" s="251">
        <f t="shared" ref="BP120:BQ120" si="394">SUM(BP115:BP119)</f>
        <v>-110487</v>
      </c>
      <c r="BQ120" s="251">
        <f t="shared" si="394"/>
        <v>-587756.80000000051</v>
      </c>
      <c r="BR120" s="251">
        <f t="shared" ref="BR120:BS120" si="395">SUM(BR115:BR119)</f>
        <v>8212232.0599999968</v>
      </c>
      <c r="BS120" s="251">
        <f t="shared" si="395"/>
        <v>957242</v>
      </c>
      <c r="BT120" s="251">
        <f t="shared" ref="BT120" si="396">SUM(BT115:BT119)</f>
        <v>-2975061</v>
      </c>
      <c r="BU120" s="251">
        <f t="shared" ref="BU120" si="397">SUM(BU115:BU119)</f>
        <v>1523068.4000000011</v>
      </c>
      <c r="BV120" s="251">
        <f t="shared" ref="BV120" si="398">SUM(BV115:BV119)</f>
        <v>2436557.4499999997</v>
      </c>
      <c r="BW120" s="251">
        <f t="shared" ref="BW120" si="399">SUM(BW115:BW119)</f>
        <v>-950746.75000000105</v>
      </c>
      <c r="BX120" s="251">
        <f t="shared" ref="BX120" si="400">SUM(BX115:BX119)</f>
        <v>-1590880.7199999993</v>
      </c>
      <c r="BY120" s="251">
        <f t="shared" ref="BY120" si="401">SUM(BY115:BY119)</f>
        <v>169186</v>
      </c>
      <c r="BZ120" s="251">
        <f t="shared" ref="BZ120" si="402">SUM(BZ115:BZ119)</f>
        <v>-1840620.4300000004</v>
      </c>
      <c r="CA120" s="251">
        <f t="shared" ref="CA120" si="403">SUM(CA115:CA119)</f>
        <v>759065</v>
      </c>
      <c r="CB120" s="251">
        <f t="shared" ref="CB120:CD120" si="404">SUM(CB115:CB119)</f>
        <v>-530803</v>
      </c>
      <c r="CC120" s="251">
        <f t="shared" ref="CC120:CD120" si="405">SUM(CC115:CC119)</f>
        <v>792424</v>
      </c>
      <c r="CD120" s="251">
        <f t="shared" si="405"/>
        <v>-7470189</v>
      </c>
      <c r="CE120" s="352"/>
      <c r="CF120" s="36">
        <f t="shared" si="309"/>
        <v>11342914</v>
      </c>
    </row>
    <row r="121" spans="1:84" s="59" customFormat="1" x14ac:dyDescent="0.3">
      <c r="A121" s="147">
        <f>+A114+1</f>
        <v>17</v>
      </c>
      <c r="B121" s="106" t="s">
        <v>46</v>
      </c>
      <c r="C121" s="75"/>
      <c r="D121" s="76"/>
      <c r="E121" s="76"/>
      <c r="F121" s="76"/>
      <c r="G121" s="76"/>
      <c r="H121" s="76"/>
      <c r="I121" s="76"/>
      <c r="J121" s="76"/>
      <c r="K121" s="76"/>
      <c r="L121" s="77"/>
      <c r="M121" s="76"/>
      <c r="N121" s="76"/>
      <c r="O121" s="76"/>
      <c r="P121" s="76"/>
      <c r="Q121" s="76"/>
      <c r="R121" s="76"/>
      <c r="S121" s="76"/>
      <c r="T121" s="76"/>
      <c r="U121" s="200"/>
      <c r="V121" s="200"/>
      <c r="W121" s="200"/>
      <c r="X121" s="77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77"/>
      <c r="AK121" s="293"/>
      <c r="AL121" s="293"/>
      <c r="AM121" s="293"/>
      <c r="AN121" s="293"/>
      <c r="AO121" s="293"/>
      <c r="AP121" s="293"/>
      <c r="AQ121" s="78"/>
      <c r="AR121" s="293"/>
      <c r="AS121" s="293"/>
      <c r="AT121" s="293"/>
      <c r="AU121" s="293"/>
      <c r="AV121" s="310"/>
      <c r="AW121" s="78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349"/>
      <c r="CF121" s="78"/>
    </row>
    <row r="122" spans="1:84" s="59" customFormat="1" x14ac:dyDescent="0.3">
      <c r="A122" s="147"/>
      <c r="B122" s="60" t="s">
        <v>37</v>
      </c>
      <c r="C122" s="61">
        <v>14</v>
      </c>
      <c r="D122" s="62">
        <v>13</v>
      </c>
      <c r="E122" s="62">
        <v>15</v>
      </c>
      <c r="F122" s="64">
        <v>15</v>
      </c>
      <c r="G122" s="62">
        <v>15</v>
      </c>
      <c r="H122" s="64">
        <v>16</v>
      </c>
      <c r="I122" s="62">
        <v>16</v>
      </c>
      <c r="J122" s="64">
        <v>15</v>
      </c>
      <c r="K122" s="62">
        <v>13</v>
      </c>
      <c r="L122" s="107">
        <v>11</v>
      </c>
      <c r="M122" s="64">
        <v>11</v>
      </c>
      <c r="N122" s="64">
        <v>9</v>
      </c>
      <c r="O122" s="62">
        <v>8</v>
      </c>
      <c r="P122" s="64">
        <v>10</v>
      </c>
      <c r="Q122" s="62">
        <v>10</v>
      </c>
      <c r="R122" s="64">
        <v>10</v>
      </c>
      <c r="S122" s="62">
        <v>7</v>
      </c>
      <c r="T122" s="64">
        <v>6</v>
      </c>
      <c r="U122" s="211">
        <v>5</v>
      </c>
      <c r="V122" s="211">
        <v>3</v>
      </c>
      <c r="W122" s="211">
        <v>2</v>
      </c>
      <c r="X122" s="107">
        <v>2</v>
      </c>
      <c r="Y122" s="211">
        <v>4</v>
      </c>
      <c r="Z122" s="211">
        <v>6</v>
      </c>
      <c r="AA122" s="211">
        <v>6</v>
      </c>
      <c r="AB122" s="211">
        <v>5</v>
      </c>
      <c r="AC122" s="211">
        <v>5</v>
      </c>
      <c r="AD122" s="211">
        <v>7</v>
      </c>
      <c r="AE122" s="211">
        <v>8</v>
      </c>
      <c r="AF122" s="211">
        <v>9</v>
      </c>
      <c r="AG122" s="211">
        <v>11</v>
      </c>
      <c r="AH122" s="211">
        <v>13</v>
      </c>
      <c r="AI122" s="211">
        <v>10</v>
      </c>
      <c r="AJ122" s="107">
        <v>7</v>
      </c>
      <c r="AK122" s="211">
        <v>4</v>
      </c>
      <c r="AL122" s="211">
        <v>4</v>
      </c>
      <c r="AM122" s="211">
        <v>6</v>
      </c>
      <c r="AN122" s="211">
        <v>9</v>
      </c>
      <c r="AO122" s="211">
        <v>6</v>
      </c>
      <c r="AP122" s="211">
        <v>4</v>
      </c>
      <c r="AQ122" s="64">
        <v>8</v>
      </c>
      <c r="AR122" s="211">
        <v>6</v>
      </c>
      <c r="AS122" s="211">
        <v>7</v>
      </c>
      <c r="AT122" s="211">
        <v>6</v>
      </c>
      <c r="AU122" s="211">
        <v>2</v>
      </c>
      <c r="AV122" s="107">
        <v>2</v>
      </c>
      <c r="AW122" s="64">
        <f t="shared" ref="AW122:BF126" si="406">O122-C122</f>
        <v>-6</v>
      </c>
      <c r="AX122" s="108">
        <f t="shared" si="406"/>
        <v>-3</v>
      </c>
      <c r="AY122" s="108">
        <f t="shared" si="406"/>
        <v>-5</v>
      </c>
      <c r="AZ122" s="108">
        <f t="shared" si="406"/>
        <v>-5</v>
      </c>
      <c r="BA122" s="108">
        <f t="shared" si="406"/>
        <v>-8</v>
      </c>
      <c r="BB122" s="108">
        <f t="shared" si="406"/>
        <v>-10</v>
      </c>
      <c r="BC122" s="108">
        <f t="shared" si="406"/>
        <v>-11</v>
      </c>
      <c r="BD122" s="108">
        <f t="shared" si="406"/>
        <v>-12</v>
      </c>
      <c r="BE122" s="108">
        <f t="shared" si="406"/>
        <v>-11</v>
      </c>
      <c r="BF122" s="108">
        <f t="shared" si="406"/>
        <v>-9</v>
      </c>
      <c r="BG122" s="108">
        <f t="shared" ref="BG122:BP126" si="407">Y122-M122</f>
        <v>-7</v>
      </c>
      <c r="BH122" s="108">
        <f t="shared" si="407"/>
        <v>-3</v>
      </c>
      <c r="BI122" s="108">
        <f t="shared" si="407"/>
        <v>-2</v>
      </c>
      <c r="BJ122" s="108">
        <f t="shared" si="407"/>
        <v>-5</v>
      </c>
      <c r="BK122" s="108">
        <f t="shared" si="407"/>
        <v>-5</v>
      </c>
      <c r="BL122" s="255">
        <f t="shared" si="407"/>
        <v>-3</v>
      </c>
      <c r="BM122" s="255">
        <f t="shared" si="407"/>
        <v>1</v>
      </c>
      <c r="BN122" s="255">
        <f t="shared" si="407"/>
        <v>3</v>
      </c>
      <c r="BO122" s="255">
        <f t="shared" si="407"/>
        <v>6</v>
      </c>
      <c r="BP122" s="255">
        <f t="shared" si="407"/>
        <v>10</v>
      </c>
      <c r="BQ122" s="255">
        <f t="shared" ref="BQ122:CD126" si="408">AI122-W122</f>
        <v>8</v>
      </c>
      <c r="BR122" s="255">
        <f t="shared" si="408"/>
        <v>5</v>
      </c>
      <c r="BS122" s="255">
        <f t="shared" si="408"/>
        <v>0</v>
      </c>
      <c r="BT122" s="255">
        <f t="shared" si="408"/>
        <v>-2</v>
      </c>
      <c r="BU122" s="255">
        <f t="shared" si="408"/>
        <v>0</v>
      </c>
      <c r="BV122" s="255">
        <f t="shared" si="408"/>
        <v>4</v>
      </c>
      <c r="BW122" s="255">
        <f t="shared" si="408"/>
        <v>1</v>
      </c>
      <c r="BX122" s="255">
        <f t="shared" si="408"/>
        <v>-3</v>
      </c>
      <c r="BY122" s="255">
        <f t="shared" si="408"/>
        <v>0</v>
      </c>
      <c r="BZ122" s="255">
        <f t="shared" si="408"/>
        <v>-3</v>
      </c>
      <c r="CA122" s="255">
        <f t="shared" si="408"/>
        <v>-4</v>
      </c>
      <c r="CB122" s="255">
        <f t="shared" si="408"/>
        <v>-7</v>
      </c>
      <c r="CC122" s="255">
        <f t="shared" si="408"/>
        <v>-8</v>
      </c>
      <c r="CD122" s="255">
        <f t="shared" si="408"/>
        <v>-5</v>
      </c>
      <c r="CE122" s="349"/>
      <c r="CF122" s="64">
        <f>IF(ISERROR(GETPIVOTDATA("VALUE",'CRS WK pvt'!$I$2,"DT_FILE",CF$8,"CD_CO",CF$6,"TRIM_CAT",TRIM(B122),"TRIM_LINE",A121))=TRUE,0,GETPIVOTDATA("VALUE",'CRS WK pvt'!$I$2,"DT_FILE",CF$8,"CD_CO",CF$6,"TRIM_CAT",TRIM(B122),"TRIM_LINE",A121))</f>
        <v>2</v>
      </c>
    </row>
    <row r="123" spans="1:84" s="59" customFormat="1" x14ac:dyDescent="0.3">
      <c r="A123" s="147"/>
      <c r="B123" s="60" t="s">
        <v>38</v>
      </c>
      <c r="C123" s="61">
        <v>95</v>
      </c>
      <c r="D123" s="62">
        <v>91</v>
      </c>
      <c r="E123" s="62">
        <v>110</v>
      </c>
      <c r="F123" s="64">
        <v>126</v>
      </c>
      <c r="G123" s="62">
        <v>137</v>
      </c>
      <c r="H123" s="64">
        <v>139</v>
      </c>
      <c r="I123" s="62">
        <v>145</v>
      </c>
      <c r="J123" s="64">
        <v>139</v>
      </c>
      <c r="K123" s="62">
        <v>148</v>
      </c>
      <c r="L123" s="107">
        <v>141</v>
      </c>
      <c r="M123" s="64">
        <v>121</v>
      </c>
      <c r="N123" s="64">
        <v>117</v>
      </c>
      <c r="O123" s="62">
        <v>122</v>
      </c>
      <c r="P123" s="64">
        <v>121</v>
      </c>
      <c r="Q123" s="62">
        <v>129</v>
      </c>
      <c r="R123" s="64">
        <v>127</v>
      </c>
      <c r="S123" s="62">
        <v>128</v>
      </c>
      <c r="T123" s="64">
        <v>118</v>
      </c>
      <c r="U123" s="211">
        <v>104</v>
      </c>
      <c r="V123" s="211">
        <v>117</v>
      </c>
      <c r="W123" s="211">
        <v>126</v>
      </c>
      <c r="X123" s="107">
        <v>140</v>
      </c>
      <c r="Y123" s="211">
        <v>167</v>
      </c>
      <c r="Z123" s="211">
        <v>207</v>
      </c>
      <c r="AA123" s="211">
        <v>233</v>
      </c>
      <c r="AB123" s="211">
        <v>277</v>
      </c>
      <c r="AC123" s="211">
        <v>303</v>
      </c>
      <c r="AD123" s="211">
        <v>333</v>
      </c>
      <c r="AE123" s="211">
        <v>455</v>
      </c>
      <c r="AF123" s="211">
        <v>528</v>
      </c>
      <c r="AG123" s="211">
        <v>564</v>
      </c>
      <c r="AH123" s="211">
        <v>583</v>
      </c>
      <c r="AI123" s="211">
        <v>556</v>
      </c>
      <c r="AJ123" s="107">
        <v>546</v>
      </c>
      <c r="AK123" s="211">
        <v>513</v>
      </c>
      <c r="AL123" s="211">
        <v>468</v>
      </c>
      <c r="AM123" s="211">
        <v>418</v>
      </c>
      <c r="AN123" s="211">
        <v>387</v>
      </c>
      <c r="AO123" s="211">
        <v>347</v>
      </c>
      <c r="AP123" s="211">
        <v>336</v>
      </c>
      <c r="AQ123" s="64">
        <v>330</v>
      </c>
      <c r="AR123" s="211">
        <v>281</v>
      </c>
      <c r="AS123" s="211">
        <v>297</v>
      </c>
      <c r="AT123" s="211">
        <v>318</v>
      </c>
      <c r="AU123" s="211">
        <v>316</v>
      </c>
      <c r="AV123" s="107">
        <v>311</v>
      </c>
      <c r="AW123" s="64">
        <f t="shared" si="406"/>
        <v>27</v>
      </c>
      <c r="AX123" s="108">
        <f t="shared" si="406"/>
        <v>30</v>
      </c>
      <c r="AY123" s="108">
        <f t="shared" si="406"/>
        <v>19</v>
      </c>
      <c r="AZ123" s="108">
        <f t="shared" si="406"/>
        <v>1</v>
      </c>
      <c r="BA123" s="108">
        <f t="shared" si="406"/>
        <v>-9</v>
      </c>
      <c r="BB123" s="108">
        <f t="shared" si="406"/>
        <v>-21</v>
      </c>
      <c r="BC123" s="108">
        <f t="shared" si="406"/>
        <v>-41</v>
      </c>
      <c r="BD123" s="108">
        <f t="shared" si="406"/>
        <v>-22</v>
      </c>
      <c r="BE123" s="108">
        <f t="shared" si="406"/>
        <v>-22</v>
      </c>
      <c r="BF123" s="108">
        <f t="shared" si="406"/>
        <v>-1</v>
      </c>
      <c r="BG123" s="108">
        <f t="shared" si="407"/>
        <v>46</v>
      </c>
      <c r="BH123" s="108">
        <f t="shared" si="407"/>
        <v>90</v>
      </c>
      <c r="BI123" s="108">
        <f t="shared" si="407"/>
        <v>111</v>
      </c>
      <c r="BJ123" s="108">
        <f t="shared" si="407"/>
        <v>156</v>
      </c>
      <c r="BK123" s="108">
        <f t="shared" si="407"/>
        <v>174</v>
      </c>
      <c r="BL123" s="255">
        <f t="shared" si="407"/>
        <v>206</v>
      </c>
      <c r="BM123" s="255">
        <f t="shared" si="407"/>
        <v>327</v>
      </c>
      <c r="BN123" s="255">
        <f t="shared" si="407"/>
        <v>410</v>
      </c>
      <c r="BO123" s="255">
        <f t="shared" si="407"/>
        <v>460</v>
      </c>
      <c r="BP123" s="255">
        <f t="shared" si="407"/>
        <v>466</v>
      </c>
      <c r="BQ123" s="255">
        <f t="shared" si="408"/>
        <v>430</v>
      </c>
      <c r="BR123" s="255">
        <f t="shared" si="408"/>
        <v>406</v>
      </c>
      <c r="BS123" s="255">
        <f t="shared" si="408"/>
        <v>346</v>
      </c>
      <c r="BT123" s="255">
        <f t="shared" si="408"/>
        <v>261</v>
      </c>
      <c r="BU123" s="255">
        <f t="shared" si="408"/>
        <v>185</v>
      </c>
      <c r="BV123" s="255">
        <f t="shared" si="408"/>
        <v>110</v>
      </c>
      <c r="BW123" s="255">
        <f t="shared" si="408"/>
        <v>44</v>
      </c>
      <c r="BX123" s="255">
        <f t="shared" si="408"/>
        <v>3</v>
      </c>
      <c r="BY123" s="255">
        <f t="shared" si="408"/>
        <v>-125</v>
      </c>
      <c r="BZ123" s="255">
        <f t="shared" si="408"/>
        <v>-247</v>
      </c>
      <c r="CA123" s="255">
        <f t="shared" si="408"/>
        <v>-267</v>
      </c>
      <c r="CB123" s="255">
        <f t="shared" si="408"/>
        <v>-265</v>
      </c>
      <c r="CC123" s="255">
        <f t="shared" si="408"/>
        <v>-240</v>
      </c>
      <c r="CD123" s="255">
        <f t="shared" si="408"/>
        <v>-235</v>
      </c>
      <c r="CE123" s="349"/>
      <c r="CF123" s="64">
        <f>IF(ISERROR(GETPIVOTDATA("VALUE",'CRS WK pvt'!$I$2,"DT_FILE",CF$8,"CD_CO",CF$6,"TRIM_CAT",TRIM(B123),"TRIM_LINE",A121))=TRUE,0,GETPIVOTDATA("VALUE",'CRS WK pvt'!$I$2,"DT_FILE",CF$8,"CD_CO",CF$6,"TRIM_CAT",TRIM(B123),"TRIM_LINE",A121))</f>
        <v>311</v>
      </c>
    </row>
    <row r="124" spans="1:84" s="59" customFormat="1" x14ac:dyDescent="0.3">
      <c r="A124" s="147"/>
      <c r="B124" s="60" t="s">
        <v>39</v>
      </c>
      <c r="C124" s="61"/>
      <c r="D124" s="62"/>
      <c r="E124" s="62"/>
      <c r="F124" s="64"/>
      <c r="G124" s="62"/>
      <c r="H124" s="64"/>
      <c r="I124" s="62"/>
      <c r="J124" s="64"/>
      <c r="K124" s="62"/>
      <c r="L124" s="107"/>
      <c r="M124" s="64"/>
      <c r="N124" s="64"/>
      <c r="O124" s="62"/>
      <c r="P124" s="64">
        <v>0</v>
      </c>
      <c r="Q124" s="62">
        <v>0</v>
      </c>
      <c r="R124" s="64">
        <v>0</v>
      </c>
      <c r="S124" s="62">
        <v>0</v>
      </c>
      <c r="T124" s="64">
        <v>0</v>
      </c>
      <c r="U124" s="211">
        <v>0</v>
      </c>
      <c r="V124" s="211">
        <v>0</v>
      </c>
      <c r="W124" s="211">
        <v>0</v>
      </c>
      <c r="X124" s="107">
        <v>0</v>
      </c>
      <c r="Y124" s="211">
        <v>0</v>
      </c>
      <c r="Z124" s="211">
        <v>0</v>
      </c>
      <c r="AA124" s="211">
        <v>0</v>
      </c>
      <c r="AB124" s="211">
        <v>0</v>
      </c>
      <c r="AC124" s="211">
        <v>0</v>
      </c>
      <c r="AD124" s="211">
        <v>0</v>
      </c>
      <c r="AE124" s="211">
        <v>0</v>
      </c>
      <c r="AF124" s="211">
        <v>0</v>
      </c>
      <c r="AG124" s="211">
        <v>0</v>
      </c>
      <c r="AH124" s="211">
        <v>0</v>
      </c>
      <c r="AI124" s="211">
        <v>0</v>
      </c>
      <c r="AJ124" s="107">
        <v>0</v>
      </c>
      <c r="AK124" s="211">
        <v>0</v>
      </c>
      <c r="AL124" s="211">
        <v>0</v>
      </c>
      <c r="AM124" s="211">
        <v>0</v>
      </c>
      <c r="AN124" s="211">
        <v>0</v>
      </c>
      <c r="AO124" s="211">
        <v>0</v>
      </c>
      <c r="AP124" s="211">
        <v>0</v>
      </c>
      <c r="AQ124" s="64">
        <v>0</v>
      </c>
      <c r="AR124" s="211">
        <v>0</v>
      </c>
      <c r="AS124" s="211">
        <v>0</v>
      </c>
      <c r="AT124" s="211">
        <v>0</v>
      </c>
      <c r="AU124" s="211">
        <v>0</v>
      </c>
      <c r="AV124" s="107">
        <v>0</v>
      </c>
      <c r="AW124" s="64">
        <f t="shared" si="406"/>
        <v>0</v>
      </c>
      <c r="AX124" s="108">
        <f t="shared" si="406"/>
        <v>0</v>
      </c>
      <c r="AY124" s="108">
        <f t="shared" si="406"/>
        <v>0</v>
      </c>
      <c r="AZ124" s="108">
        <f t="shared" si="406"/>
        <v>0</v>
      </c>
      <c r="BA124" s="108">
        <f t="shared" si="406"/>
        <v>0</v>
      </c>
      <c r="BB124" s="108">
        <f t="shared" si="406"/>
        <v>0</v>
      </c>
      <c r="BC124" s="108">
        <f t="shared" si="406"/>
        <v>0</v>
      </c>
      <c r="BD124" s="108">
        <f t="shared" si="406"/>
        <v>0</v>
      </c>
      <c r="BE124" s="108">
        <f t="shared" si="406"/>
        <v>0</v>
      </c>
      <c r="BF124" s="108">
        <f t="shared" si="406"/>
        <v>0</v>
      </c>
      <c r="BG124" s="108">
        <f t="shared" si="407"/>
        <v>0</v>
      </c>
      <c r="BH124" s="108">
        <f t="shared" si="407"/>
        <v>0</v>
      </c>
      <c r="BI124" s="108">
        <f t="shared" si="407"/>
        <v>0</v>
      </c>
      <c r="BJ124" s="108">
        <f t="shared" si="407"/>
        <v>0</v>
      </c>
      <c r="BK124" s="108">
        <f t="shared" si="407"/>
        <v>0</v>
      </c>
      <c r="BL124" s="255">
        <f t="shared" si="407"/>
        <v>0</v>
      </c>
      <c r="BM124" s="255">
        <f t="shared" si="407"/>
        <v>0</v>
      </c>
      <c r="BN124" s="255">
        <f t="shared" si="407"/>
        <v>0</v>
      </c>
      <c r="BO124" s="255">
        <f t="shared" si="407"/>
        <v>0</v>
      </c>
      <c r="BP124" s="255">
        <f t="shared" si="407"/>
        <v>0</v>
      </c>
      <c r="BQ124" s="255">
        <f t="shared" si="408"/>
        <v>0</v>
      </c>
      <c r="BR124" s="255">
        <f t="shared" si="408"/>
        <v>0</v>
      </c>
      <c r="BS124" s="255">
        <f t="shared" si="408"/>
        <v>0</v>
      </c>
      <c r="BT124" s="255">
        <f t="shared" si="408"/>
        <v>0</v>
      </c>
      <c r="BU124" s="255">
        <f t="shared" si="408"/>
        <v>0</v>
      </c>
      <c r="BV124" s="255">
        <f t="shared" si="408"/>
        <v>0</v>
      </c>
      <c r="BW124" s="255">
        <f t="shared" si="408"/>
        <v>0</v>
      </c>
      <c r="BX124" s="255">
        <f t="shared" si="408"/>
        <v>0</v>
      </c>
      <c r="BY124" s="255">
        <f t="shared" si="408"/>
        <v>0</v>
      </c>
      <c r="BZ124" s="255">
        <f t="shared" si="408"/>
        <v>0</v>
      </c>
      <c r="CA124" s="255">
        <f t="shared" si="408"/>
        <v>0</v>
      </c>
      <c r="CB124" s="255">
        <f t="shared" si="408"/>
        <v>0</v>
      </c>
      <c r="CC124" s="255">
        <f t="shared" si="408"/>
        <v>0</v>
      </c>
      <c r="CD124" s="255">
        <f t="shared" si="408"/>
        <v>0</v>
      </c>
      <c r="CE124" s="349"/>
      <c r="CF124" s="64">
        <f>IF(ISERROR(GETPIVOTDATA("VALUE",'CRS WK pvt'!$I$2,"DT_FILE",CF$8,"CD_CO",CF$6,"TRIM_CAT",TRIM(B124),"TRIM_LINE",A121))=TRUE,0,GETPIVOTDATA("VALUE",'CRS WK pvt'!$I$2,"DT_FILE",CF$8,"CD_CO",CF$6,"TRIM_CAT",TRIM(B124),"TRIM_LINE",A121))</f>
        <v>0</v>
      </c>
    </row>
    <row r="125" spans="1:84" s="59" customFormat="1" x14ac:dyDescent="0.3">
      <c r="A125" s="147"/>
      <c r="B125" s="60" t="s">
        <v>40</v>
      </c>
      <c r="C125" s="61"/>
      <c r="D125" s="62"/>
      <c r="E125" s="62"/>
      <c r="F125" s="64"/>
      <c r="G125" s="62"/>
      <c r="H125" s="64"/>
      <c r="I125" s="62"/>
      <c r="J125" s="64"/>
      <c r="K125" s="62"/>
      <c r="L125" s="107"/>
      <c r="M125" s="64"/>
      <c r="N125" s="64"/>
      <c r="O125" s="62"/>
      <c r="P125" s="64">
        <v>0</v>
      </c>
      <c r="Q125" s="62">
        <v>0</v>
      </c>
      <c r="R125" s="64">
        <v>0</v>
      </c>
      <c r="S125" s="62">
        <v>0</v>
      </c>
      <c r="T125" s="64">
        <v>0</v>
      </c>
      <c r="U125" s="211">
        <v>0</v>
      </c>
      <c r="V125" s="211">
        <v>0</v>
      </c>
      <c r="W125" s="211">
        <v>0</v>
      </c>
      <c r="X125" s="107">
        <v>0</v>
      </c>
      <c r="Y125" s="211">
        <v>0</v>
      </c>
      <c r="Z125" s="211">
        <v>0</v>
      </c>
      <c r="AA125" s="211">
        <v>0</v>
      </c>
      <c r="AB125" s="211">
        <v>0</v>
      </c>
      <c r="AC125" s="211">
        <v>0</v>
      </c>
      <c r="AD125" s="211">
        <v>0</v>
      </c>
      <c r="AE125" s="211">
        <v>0</v>
      </c>
      <c r="AF125" s="211">
        <v>0</v>
      </c>
      <c r="AG125" s="211">
        <v>0</v>
      </c>
      <c r="AH125" s="211">
        <v>0</v>
      </c>
      <c r="AI125" s="211">
        <v>0</v>
      </c>
      <c r="AJ125" s="107">
        <v>0</v>
      </c>
      <c r="AK125" s="211">
        <v>0</v>
      </c>
      <c r="AL125" s="211">
        <v>0</v>
      </c>
      <c r="AM125" s="211">
        <v>0</v>
      </c>
      <c r="AN125" s="211">
        <v>0</v>
      </c>
      <c r="AO125" s="211">
        <v>0</v>
      </c>
      <c r="AP125" s="211">
        <v>0</v>
      </c>
      <c r="AQ125" s="64">
        <v>0</v>
      </c>
      <c r="AR125" s="211">
        <v>0</v>
      </c>
      <c r="AS125" s="211">
        <v>0</v>
      </c>
      <c r="AT125" s="211">
        <v>0</v>
      </c>
      <c r="AU125" s="211">
        <v>0</v>
      </c>
      <c r="AV125" s="107">
        <v>0</v>
      </c>
      <c r="AW125" s="64">
        <f t="shared" si="406"/>
        <v>0</v>
      </c>
      <c r="AX125" s="108">
        <f t="shared" si="406"/>
        <v>0</v>
      </c>
      <c r="AY125" s="108">
        <f t="shared" si="406"/>
        <v>0</v>
      </c>
      <c r="AZ125" s="108">
        <f t="shared" si="406"/>
        <v>0</v>
      </c>
      <c r="BA125" s="108">
        <f t="shared" si="406"/>
        <v>0</v>
      </c>
      <c r="BB125" s="108">
        <f t="shared" si="406"/>
        <v>0</v>
      </c>
      <c r="BC125" s="108">
        <f t="shared" si="406"/>
        <v>0</v>
      </c>
      <c r="BD125" s="108">
        <f t="shared" si="406"/>
        <v>0</v>
      </c>
      <c r="BE125" s="108">
        <f t="shared" si="406"/>
        <v>0</v>
      </c>
      <c r="BF125" s="108">
        <f t="shared" si="406"/>
        <v>0</v>
      </c>
      <c r="BG125" s="108">
        <f t="shared" si="407"/>
        <v>0</v>
      </c>
      <c r="BH125" s="108">
        <f t="shared" si="407"/>
        <v>0</v>
      </c>
      <c r="BI125" s="108">
        <f t="shared" si="407"/>
        <v>0</v>
      </c>
      <c r="BJ125" s="108">
        <f t="shared" si="407"/>
        <v>0</v>
      </c>
      <c r="BK125" s="108">
        <f t="shared" si="407"/>
        <v>0</v>
      </c>
      <c r="BL125" s="255">
        <f t="shared" si="407"/>
        <v>0</v>
      </c>
      <c r="BM125" s="255">
        <f t="shared" si="407"/>
        <v>0</v>
      </c>
      <c r="BN125" s="255">
        <f t="shared" si="407"/>
        <v>0</v>
      </c>
      <c r="BO125" s="255">
        <f t="shared" si="407"/>
        <v>0</v>
      </c>
      <c r="BP125" s="255">
        <f t="shared" si="407"/>
        <v>0</v>
      </c>
      <c r="BQ125" s="255">
        <f t="shared" si="408"/>
        <v>0</v>
      </c>
      <c r="BR125" s="255">
        <f t="shared" si="408"/>
        <v>0</v>
      </c>
      <c r="BS125" s="255">
        <f t="shared" si="408"/>
        <v>0</v>
      </c>
      <c r="BT125" s="255">
        <f t="shared" si="408"/>
        <v>0</v>
      </c>
      <c r="BU125" s="255">
        <f t="shared" si="408"/>
        <v>0</v>
      </c>
      <c r="BV125" s="255">
        <f t="shared" si="408"/>
        <v>0</v>
      </c>
      <c r="BW125" s="255">
        <f t="shared" si="408"/>
        <v>0</v>
      </c>
      <c r="BX125" s="255">
        <f t="shared" si="408"/>
        <v>0</v>
      </c>
      <c r="BY125" s="255">
        <f t="shared" si="408"/>
        <v>0</v>
      </c>
      <c r="BZ125" s="255">
        <f t="shared" si="408"/>
        <v>0</v>
      </c>
      <c r="CA125" s="255">
        <f t="shared" si="408"/>
        <v>0</v>
      </c>
      <c r="CB125" s="255">
        <f t="shared" si="408"/>
        <v>0</v>
      </c>
      <c r="CC125" s="255">
        <f t="shared" si="408"/>
        <v>0</v>
      </c>
      <c r="CD125" s="255">
        <f t="shared" si="408"/>
        <v>0</v>
      </c>
      <c r="CE125" s="349"/>
      <c r="CF125" s="64">
        <f>IF(ISERROR(GETPIVOTDATA("VALUE",'CRS WK pvt'!$I$2,"DT_FILE",CF$8,"CD_CO",CF$6,"TRIM_CAT",TRIM(B125),"TRIM_LINE",A121))=TRUE,0,GETPIVOTDATA("VALUE",'CRS WK pvt'!$I$2,"DT_FILE",CF$8,"CD_CO",CF$6,"TRIM_CAT",TRIM(B125),"TRIM_LINE",A121))</f>
        <v>0</v>
      </c>
    </row>
    <row r="126" spans="1:84" s="59" customFormat="1" x14ac:dyDescent="0.3">
      <c r="A126" s="147"/>
      <c r="B126" s="60" t="s">
        <v>41</v>
      </c>
      <c r="C126" s="61"/>
      <c r="D126" s="62"/>
      <c r="E126" s="62"/>
      <c r="F126" s="64"/>
      <c r="G126" s="62"/>
      <c r="H126" s="64"/>
      <c r="I126" s="62"/>
      <c r="J126" s="64"/>
      <c r="K126" s="62"/>
      <c r="L126" s="107"/>
      <c r="M126" s="64"/>
      <c r="N126" s="64"/>
      <c r="O126" s="62"/>
      <c r="P126" s="64">
        <v>0</v>
      </c>
      <c r="Q126" s="62">
        <v>0</v>
      </c>
      <c r="R126" s="64">
        <v>0</v>
      </c>
      <c r="S126" s="62">
        <v>0</v>
      </c>
      <c r="T126" s="64">
        <v>0</v>
      </c>
      <c r="U126" s="211">
        <v>0</v>
      </c>
      <c r="V126" s="211">
        <v>0</v>
      </c>
      <c r="W126" s="211">
        <v>0</v>
      </c>
      <c r="X126" s="107">
        <v>0</v>
      </c>
      <c r="Y126" s="211">
        <v>0</v>
      </c>
      <c r="Z126" s="211">
        <v>0</v>
      </c>
      <c r="AA126" s="211">
        <v>0</v>
      </c>
      <c r="AB126" s="211">
        <v>0</v>
      </c>
      <c r="AC126" s="211">
        <v>0</v>
      </c>
      <c r="AD126" s="211">
        <v>0</v>
      </c>
      <c r="AE126" s="211">
        <v>0</v>
      </c>
      <c r="AF126" s="211">
        <v>0</v>
      </c>
      <c r="AG126" s="211">
        <v>0</v>
      </c>
      <c r="AH126" s="211">
        <v>0</v>
      </c>
      <c r="AI126" s="211">
        <v>0</v>
      </c>
      <c r="AJ126" s="107">
        <v>0</v>
      </c>
      <c r="AK126" s="211">
        <v>0</v>
      </c>
      <c r="AL126" s="211">
        <v>0</v>
      </c>
      <c r="AM126" s="211">
        <v>0</v>
      </c>
      <c r="AN126" s="211">
        <v>0</v>
      </c>
      <c r="AO126" s="211">
        <v>0</v>
      </c>
      <c r="AP126" s="211">
        <v>0</v>
      </c>
      <c r="AQ126" s="64">
        <v>0</v>
      </c>
      <c r="AR126" s="211">
        <v>0</v>
      </c>
      <c r="AS126" s="211">
        <v>0</v>
      </c>
      <c r="AT126" s="211">
        <v>0</v>
      </c>
      <c r="AU126" s="211">
        <v>0</v>
      </c>
      <c r="AV126" s="107">
        <v>0</v>
      </c>
      <c r="AW126" s="64">
        <f t="shared" si="406"/>
        <v>0</v>
      </c>
      <c r="AX126" s="108">
        <f t="shared" si="406"/>
        <v>0</v>
      </c>
      <c r="AY126" s="108">
        <f t="shared" si="406"/>
        <v>0</v>
      </c>
      <c r="AZ126" s="108">
        <f t="shared" si="406"/>
        <v>0</v>
      </c>
      <c r="BA126" s="108">
        <f t="shared" si="406"/>
        <v>0</v>
      </c>
      <c r="BB126" s="108">
        <f t="shared" si="406"/>
        <v>0</v>
      </c>
      <c r="BC126" s="108">
        <f t="shared" si="406"/>
        <v>0</v>
      </c>
      <c r="BD126" s="108">
        <f t="shared" si="406"/>
        <v>0</v>
      </c>
      <c r="BE126" s="108">
        <f t="shared" si="406"/>
        <v>0</v>
      </c>
      <c r="BF126" s="108">
        <f t="shared" si="406"/>
        <v>0</v>
      </c>
      <c r="BG126" s="108">
        <f t="shared" si="407"/>
        <v>0</v>
      </c>
      <c r="BH126" s="108">
        <f t="shared" si="407"/>
        <v>0</v>
      </c>
      <c r="BI126" s="108">
        <f t="shared" si="407"/>
        <v>0</v>
      </c>
      <c r="BJ126" s="108">
        <f t="shared" si="407"/>
        <v>0</v>
      </c>
      <c r="BK126" s="108">
        <f t="shared" si="407"/>
        <v>0</v>
      </c>
      <c r="BL126" s="255">
        <f t="shared" si="407"/>
        <v>0</v>
      </c>
      <c r="BM126" s="255">
        <f t="shared" si="407"/>
        <v>0</v>
      </c>
      <c r="BN126" s="255">
        <f t="shared" si="407"/>
        <v>0</v>
      </c>
      <c r="BO126" s="255">
        <f t="shared" si="407"/>
        <v>0</v>
      </c>
      <c r="BP126" s="255">
        <f t="shared" si="407"/>
        <v>0</v>
      </c>
      <c r="BQ126" s="255">
        <f t="shared" si="408"/>
        <v>0</v>
      </c>
      <c r="BR126" s="255">
        <f t="shared" si="408"/>
        <v>0</v>
      </c>
      <c r="BS126" s="255">
        <f t="shared" si="408"/>
        <v>0</v>
      </c>
      <c r="BT126" s="255">
        <f t="shared" si="408"/>
        <v>0</v>
      </c>
      <c r="BU126" s="255">
        <f t="shared" si="408"/>
        <v>0</v>
      </c>
      <c r="BV126" s="255">
        <f t="shared" si="408"/>
        <v>0</v>
      </c>
      <c r="BW126" s="255">
        <f t="shared" si="408"/>
        <v>0</v>
      </c>
      <c r="BX126" s="255">
        <f t="shared" si="408"/>
        <v>0</v>
      </c>
      <c r="BY126" s="255">
        <f t="shared" si="408"/>
        <v>0</v>
      </c>
      <c r="BZ126" s="255">
        <f t="shared" si="408"/>
        <v>0</v>
      </c>
      <c r="CA126" s="255">
        <f t="shared" si="408"/>
        <v>0</v>
      </c>
      <c r="CB126" s="255">
        <f t="shared" si="408"/>
        <v>0</v>
      </c>
      <c r="CC126" s="255">
        <f t="shared" si="408"/>
        <v>0</v>
      </c>
      <c r="CD126" s="255">
        <f t="shared" si="408"/>
        <v>0</v>
      </c>
      <c r="CE126" s="349"/>
      <c r="CF126" s="64">
        <f>IF(ISERROR(GETPIVOTDATA("VALUE",'CRS WK pvt'!$I$2,"DT_FILE",CF$8,"CD_CO",CF$6,"TRIM_CAT",TRIM(B126),"TRIM_LINE",A121))=TRUE,0,GETPIVOTDATA("VALUE",'CRS WK pvt'!$I$2,"DT_FILE",CF$8,"CD_CO",CF$6,"TRIM_CAT",TRIM(B126),"TRIM_LINE",A121))</f>
        <v>0</v>
      </c>
    </row>
    <row r="127" spans="1:84" s="73" customFormat="1" x14ac:dyDescent="0.3">
      <c r="A127" s="148"/>
      <c r="B127" s="60" t="s">
        <v>42</v>
      </c>
      <c r="C127" s="122">
        <f t="shared" ref="C127:V127" si="409">SUM(C122:C126)</f>
        <v>109</v>
      </c>
      <c r="D127" s="123">
        <f t="shared" si="409"/>
        <v>104</v>
      </c>
      <c r="E127" s="123">
        <f t="shared" si="409"/>
        <v>125</v>
      </c>
      <c r="F127" s="124">
        <f t="shared" si="409"/>
        <v>141</v>
      </c>
      <c r="G127" s="123">
        <f t="shared" si="409"/>
        <v>152</v>
      </c>
      <c r="H127" s="124">
        <f t="shared" si="409"/>
        <v>155</v>
      </c>
      <c r="I127" s="123">
        <f t="shared" si="409"/>
        <v>161</v>
      </c>
      <c r="J127" s="124">
        <f t="shared" si="409"/>
        <v>154</v>
      </c>
      <c r="K127" s="123">
        <f t="shared" si="409"/>
        <v>161</v>
      </c>
      <c r="L127" s="125">
        <f t="shared" si="409"/>
        <v>152</v>
      </c>
      <c r="M127" s="124">
        <f t="shared" si="409"/>
        <v>132</v>
      </c>
      <c r="N127" s="124">
        <f t="shared" si="409"/>
        <v>126</v>
      </c>
      <c r="O127" s="124">
        <f t="shared" si="409"/>
        <v>130</v>
      </c>
      <c r="P127" s="124">
        <f t="shared" si="409"/>
        <v>131</v>
      </c>
      <c r="Q127" s="124">
        <f t="shared" si="409"/>
        <v>139</v>
      </c>
      <c r="R127" s="124">
        <f t="shared" si="409"/>
        <v>137</v>
      </c>
      <c r="S127" s="124">
        <f t="shared" si="409"/>
        <v>135</v>
      </c>
      <c r="T127" s="124">
        <f t="shared" si="409"/>
        <v>124</v>
      </c>
      <c r="U127" s="124">
        <f t="shared" si="409"/>
        <v>109</v>
      </c>
      <c r="V127" s="124">
        <f t="shared" si="409"/>
        <v>120</v>
      </c>
      <c r="W127" s="212">
        <f>SUM(W122+W123+W124+W125+W126)</f>
        <v>128</v>
      </c>
      <c r="X127" s="125">
        <f>SUM(X122+X123+X124+X125+X126)</f>
        <v>142</v>
      </c>
      <c r="Y127" s="212">
        <v>171</v>
      </c>
      <c r="Z127" s="212">
        <v>213</v>
      </c>
      <c r="AA127" s="212">
        <v>239</v>
      </c>
      <c r="AB127" s="212">
        <v>282</v>
      </c>
      <c r="AC127" s="212">
        <v>308</v>
      </c>
      <c r="AD127" s="212">
        <v>340</v>
      </c>
      <c r="AE127" s="212">
        <v>463</v>
      </c>
      <c r="AF127" s="212">
        <v>537</v>
      </c>
      <c r="AG127" s="212">
        <v>575</v>
      </c>
      <c r="AH127" s="212">
        <v>596</v>
      </c>
      <c r="AI127" s="212">
        <v>566</v>
      </c>
      <c r="AJ127" s="125">
        <v>553</v>
      </c>
      <c r="AK127" s="212">
        <v>517</v>
      </c>
      <c r="AL127" s="212">
        <v>472</v>
      </c>
      <c r="AM127" s="212">
        <v>424</v>
      </c>
      <c r="AN127" s="212">
        <v>396</v>
      </c>
      <c r="AO127" s="212">
        <v>353</v>
      </c>
      <c r="AP127" s="212">
        <v>340</v>
      </c>
      <c r="AQ127" s="85">
        <v>338</v>
      </c>
      <c r="AR127" s="212">
        <v>287</v>
      </c>
      <c r="AS127" s="212">
        <v>304</v>
      </c>
      <c r="AT127" s="212">
        <v>324</v>
      </c>
      <c r="AU127" s="212">
        <v>318</v>
      </c>
      <c r="AV127" s="125">
        <v>313</v>
      </c>
      <c r="AW127" s="124">
        <f t="shared" ref="AW127:BA127" si="410">SUM(AW122:AW126)</f>
        <v>21</v>
      </c>
      <c r="AX127" s="126">
        <f t="shared" si="410"/>
        <v>27</v>
      </c>
      <c r="AY127" s="126">
        <f t="shared" si="410"/>
        <v>14</v>
      </c>
      <c r="AZ127" s="126">
        <f t="shared" si="410"/>
        <v>-4</v>
      </c>
      <c r="BA127" s="126">
        <f t="shared" si="410"/>
        <v>-17</v>
      </c>
      <c r="BB127" s="126">
        <f t="shared" ref="BB127:BJ127" si="411">SUM(BB122:BB126)</f>
        <v>-31</v>
      </c>
      <c r="BC127" s="126">
        <f t="shared" si="411"/>
        <v>-52</v>
      </c>
      <c r="BD127" s="126">
        <f t="shared" si="411"/>
        <v>-34</v>
      </c>
      <c r="BE127" s="126">
        <f t="shared" si="411"/>
        <v>-33</v>
      </c>
      <c r="BF127" s="126">
        <f t="shared" si="411"/>
        <v>-10</v>
      </c>
      <c r="BG127" s="126">
        <f t="shared" si="411"/>
        <v>39</v>
      </c>
      <c r="BH127" s="126">
        <f t="shared" si="411"/>
        <v>87</v>
      </c>
      <c r="BI127" s="126">
        <f t="shared" si="411"/>
        <v>109</v>
      </c>
      <c r="BJ127" s="126">
        <f t="shared" si="411"/>
        <v>151</v>
      </c>
      <c r="BK127" s="126">
        <f t="shared" ref="BK127:BL127" si="412">SUM(BK122:BK126)</f>
        <v>169</v>
      </c>
      <c r="BL127" s="256">
        <f t="shared" si="412"/>
        <v>203</v>
      </c>
      <c r="BM127" s="256">
        <f t="shared" ref="BM127:BN127" si="413">SUM(BM122:BM126)</f>
        <v>328</v>
      </c>
      <c r="BN127" s="256">
        <f t="shared" si="413"/>
        <v>413</v>
      </c>
      <c r="BO127" s="256">
        <f t="shared" ref="BO127" si="414">SUM(BO122:BO126)</f>
        <v>466</v>
      </c>
      <c r="BP127" s="256">
        <f t="shared" ref="BP127:BQ127" si="415">SUM(BP122:BP126)</f>
        <v>476</v>
      </c>
      <c r="BQ127" s="256">
        <f t="shared" si="415"/>
        <v>438</v>
      </c>
      <c r="BR127" s="256">
        <f t="shared" ref="BR127:BS127" si="416">SUM(BR122:BR126)</f>
        <v>411</v>
      </c>
      <c r="BS127" s="256">
        <f t="shared" si="416"/>
        <v>346</v>
      </c>
      <c r="BT127" s="256">
        <f t="shared" ref="BT127" si="417">SUM(BT122:BT126)</f>
        <v>259</v>
      </c>
      <c r="BU127" s="256">
        <f t="shared" ref="BU127" si="418">SUM(BU122:BU126)</f>
        <v>185</v>
      </c>
      <c r="BV127" s="256">
        <f t="shared" ref="BV127" si="419">SUM(BV122:BV126)</f>
        <v>114</v>
      </c>
      <c r="BW127" s="256">
        <f t="shared" ref="BW127" si="420">SUM(BW122:BW126)</f>
        <v>45</v>
      </c>
      <c r="BX127" s="256">
        <f t="shared" ref="BX127" si="421">SUM(BX122:BX126)</f>
        <v>0</v>
      </c>
      <c r="BY127" s="256">
        <f t="shared" ref="BY127" si="422">SUM(BY122:BY126)</f>
        <v>-125</v>
      </c>
      <c r="BZ127" s="256">
        <f t="shared" ref="BZ127" si="423">SUM(BZ122:BZ126)</f>
        <v>-250</v>
      </c>
      <c r="CA127" s="256">
        <f t="shared" ref="CA127" si="424">SUM(CA122:CA126)</f>
        <v>-271</v>
      </c>
      <c r="CB127" s="256">
        <f t="shared" ref="CB127:CD127" si="425">SUM(CB122:CB126)</f>
        <v>-272</v>
      </c>
      <c r="CC127" s="256">
        <f t="shared" ref="CC127:CD127" si="426">SUM(CC122:CC126)</f>
        <v>-248</v>
      </c>
      <c r="CD127" s="256">
        <f t="shared" si="426"/>
        <v>-240</v>
      </c>
      <c r="CE127" s="350"/>
      <c r="CF127" s="85">
        <f>SUM(CF122:CF126)</f>
        <v>313</v>
      </c>
    </row>
    <row r="128" spans="1:84" s="59" customFormat="1" x14ac:dyDescent="0.3">
      <c r="A128" s="147">
        <f>+A121+1</f>
        <v>18</v>
      </c>
      <c r="B128" s="111" t="s">
        <v>22</v>
      </c>
      <c r="C128" s="87"/>
      <c r="D128" s="88"/>
      <c r="E128" s="88"/>
      <c r="F128" s="88"/>
      <c r="G128" s="88"/>
      <c r="H128" s="88"/>
      <c r="I128" s="88"/>
      <c r="J128" s="88"/>
      <c r="K128" s="88"/>
      <c r="L128" s="89"/>
      <c r="M128" s="88"/>
      <c r="N128" s="88"/>
      <c r="O128" s="88"/>
      <c r="P128" s="88"/>
      <c r="Q128" s="88"/>
      <c r="R128" s="88"/>
      <c r="S128" s="88"/>
      <c r="T128" s="88"/>
      <c r="U128" s="203"/>
      <c r="V128" s="203"/>
      <c r="W128" s="203"/>
      <c r="X128" s="89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89"/>
      <c r="AK128" s="296"/>
      <c r="AL128" s="296"/>
      <c r="AM128" s="296"/>
      <c r="AN128" s="296"/>
      <c r="AO128" s="296"/>
      <c r="AP128" s="296"/>
      <c r="AQ128" s="90"/>
      <c r="AR128" s="296"/>
      <c r="AS128" s="296"/>
      <c r="AT128" s="296"/>
      <c r="AU128" s="296"/>
      <c r="AV128" s="313"/>
      <c r="AW128" s="90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349"/>
      <c r="CF128" s="90"/>
    </row>
    <row r="129" spans="1:84" s="59" customFormat="1" x14ac:dyDescent="0.3">
      <c r="A129" s="147"/>
      <c r="B129" s="60" t="s">
        <v>37</v>
      </c>
      <c r="C129" s="112">
        <v>8</v>
      </c>
      <c r="D129" s="66">
        <v>21</v>
      </c>
      <c r="E129" s="66">
        <v>128</v>
      </c>
      <c r="F129" s="66">
        <v>158</v>
      </c>
      <c r="G129" s="66">
        <v>176</v>
      </c>
      <c r="H129" s="109">
        <v>195</v>
      </c>
      <c r="I129" s="66">
        <v>308</v>
      </c>
      <c r="J129" s="109">
        <v>271</v>
      </c>
      <c r="K129" s="66">
        <v>62</v>
      </c>
      <c r="L129" s="110">
        <v>9</v>
      </c>
      <c r="M129" s="109">
        <v>22</v>
      </c>
      <c r="N129" s="109">
        <v>17</v>
      </c>
      <c r="O129" s="66">
        <v>2</v>
      </c>
      <c r="P129" s="109"/>
      <c r="Q129" s="66"/>
      <c r="R129" s="109"/>
      <c r="S129" s="66"/>
      <c r="T129" s="109"/>
      <c r="U129" s="213"/>
      <c r="V129" s="213"/>
      <c r="W129" s="213"/>
      <c r="X129" s="110"/>
      <c r="Y129" s="213"/>
      <c r="Z129" s="213"/>
      <c r="AA129" s="213"/>
      <c r="AB129" s="213"/>
      <c r="AC129" s="213"/>
      <c r="AD129" s="213"/>
      <c r="AE129" s="213">
        <v>181</v>
      </c>
      <c r="AF129" s="213">
        <v>268</v>
      </c>
      <c r="AG129" s="213">
        <v>186</v>
      </c>
      <c r="AH129" s="213">
        <v>178</v>
      </c>
      <c r="AI129" s="213">
        <v>56</v>
      </c>
      <c r="AJ129" s="110">
        <v>3</v>
      </c>
      <c r="AK129" s="213">
        <v>0</v>
      </c>
      <c r="AL129" s="213">
        <v>0</v>
      </c>
      <c r="AM129" s="213">
        <v>1</v>
      </c>
      <c r="AN129" s="213">
        <v>10</v>
      </c>
      <c r="AO129" s="213">
        <v>117</v>
      </c>
      <c r="AP129" s="213">
        <v>89</v>
      </c>
      <c r="AQ129" s="64">
        <v>74</v>
      </c>
      <c r="AR129" s="213">
        <v>87</v>
      </c>
      <c r="AS129" s="213">
        <v>43</v>
      </c>
      <c r="AT129" s="213">
        <v>75</v>
      </c>
      <c r="AU129" s="213">
        <v>0</v>
      </c>
      <c r="AV129" s="110">
        <v>0</v>
      </c>
      <c r="AW129" s="109">
        <f t="shared" ref="AW129:BF133" si="427">O129-C129</f>
        <v>-6</v>
      </c>
      <c r="AX129" s="109">
        <f t="shared" si="427"/>
        <v>-21</v>
      </c>
      <c r="AY129" s="109">
        <f t="shared" si="427"/>
        <v>-128</v>
      </c>
      <c r="AZ129" s="109">
        <f t="shared" si="427"/>
        <v>-158</v>
      </c>
      <c r="BA129" s="109">
        <f t="shared" si="427"/>
        <v>-176</v>
      </c>
      <c r="BB129" s="109">
        <f t="shared" si="427"/>
        <v>-195</v>
      </c>
      <c r="BC129" s="109">
        <f t="shared" si="427"/>
        <v>-308</v>
      </c>
      <c r="BD129" s="109">
        <f t="shared" si="427"/>
        <v>-271</v>
      </c>
      <c r="BE129" s="109">
        <f t="shared" si="427"/>
        <v>-62</v>
      </c>
      <c r="BF129" s="109">
        <f t="shared" si="427"/>
        <v>-9</v>
      </c>
      <c r="BG129" s="109">
        <f t="shared" ref="BG129:BP133" si="428">Y129-M129</f>
        <v>-22</v>
      </c>
      <c r="BH129" s="109">
        <f t="shared" si="428"/>
        <v>-17</v>
      </c>
      <c r="BI129" s="109">
        <f t="shared" si="428"/>
        <v>-2</v>
      </c>
      <c r="BJ129" s="109">
        <f t="shared" si="428"/>
        <v>0</v>
      </c>
      <c r="BK129" s="109">
        <f t="shared" si="428"/>
        <v>0</v>
      </c>
      <c r="BL129" s="213">
        <f t="shared" si="428"/>
        <v>0</v>
      </c>
      <c r="BM129" s="213">
        <f t="shared" si="428"/>
        <v>181</v>
      </c>
      <c r="BN129" s="213">
        <f t="shared" si="428"/>
        <v>268</v>
      </c>
      <c r="BO129" s="213">
        <f t="shared" si="428"/>
        <v>186</v>
      </c>
      <c r="BP129" s="213">
        <f t="shared" si="428"/>
        <v>178</v>
      </c>
      <c r="BQ129" s="213">
        <f t="shared" ref="BQ129:CD133" si="429">AI129-W129</f>
        <v>56</v>
      </c>
      <c r="BR129" s="213">
        <f t="shared" si="429"/>
        <v>3</v>
      </c>
      <c r="BS129" s="213">
        <f t="shared" si="429"/>
        <v>0</v>
      </c>
      <c r="BT129" s="213">
        <f t="shared" si="429"/>
        <v>0</v>
      </c>
      <c r="BU129" s="213">
        <f t="shared" si="429"/>
        <v>1</v>
      </c>
      <c r="BV129" s="213">
        <f t="shared" si="429"/>
        <v>10</v>
      </c>
      <c r="BW129" s="213">
        <f t="shared" si="429"/>
        <v>117</v>
      </c>
      <c r="BX129" s="213">
        <f t="shared" si="429"/>
        <v>89</v>
      </c>
      <c r="BY129" s="213">
        <f t="shared" si="429"/>
        <v>-107</v>
      </c>
      <c r="BZ129" s="213">
        <f t="shared" si="429"/>
        <v>-181</v>
      </c>
      <c r="CA129" s="213">
        <f t="shared" si="429"/>
        <v>-143</v>
      </c>
      <c r="CB129" s="213">
        <f t="shared" si="429"/>
        <v>-103</v>
      </c>
      <c r="CC129" s="213">
        <f t="shared" si="429"/>
        <v>-56</v>
      </c>
      <c r="CD129" s="213">
        <f t="shared" si="429"/>
        <v>-3</v>
      </c>
      <c r="CE129" s="349"/>
      <c r="CF129" s="64">
        <f>IF(ISERROR(GETPIVOTDATA("VALUE",'CRS WK pvt'!$I$2,"DT_FILE",CF$8,"CD_CO",CF$6,"TRIM_CAT",TRIM(B129),"TRIM_LINE",A128))=TRUE,0,GETPIVOTDATA("VALUE",'CRS WK pvt'!$I$2,"DT_FILE",CF$8,"CD_CO",CF$6,"TRIM_CAT",TRIM(B129),"TRIM_LINE",A128))</f>
        <v>0</v>
      </c>
    </row>
    <row r="130" spans="1:84" s="59" customFormat="1" x14ac:dyDescent="0.3">
      <c r="A130" s="147"/>
      <c r="B130" s="60" t="s">
        <v>38</v>
      </c>
      <c r="C130" s="112">
        <v>1</v>
      </c>
      <c r="D130" s="66"/>
      <c r="E130" s="66">
        <v>22</v>
      </c>
      <c r="F130" s="66">
        <v>33</v>
      </c>
      <c r="G130" s="66">
        <v>32</v>
      </c>
      <c r="H130" s="109">
        <v>43</v>
      </c>
      <c r="I130" s="66">
        <v>71</v>
      </c>
      <c r="J130" s="109">
        <v>70</v>
      </c>
      <c r="K130" s="66">
        <v>2</v>
      </c>
      <c r="L130" s="110"/>
      <c r="M130" s="109"/>
      <c r="N130" s="109"/>
      <c r="O130" s="66"/>
      <c r="P130" s="109"/>
      <c r="Q130" s="66"/>
      <c r="R130" s="109"/>
      <c r="S130" s="66"/>
      <c r="T130" s="109"/>
      <c r="U130" s="213"/>
      <c r="V130" s="213"/>
      <c r="W130" s="213"/>
      <c r="X130" s="110"/>
      <c r="Y130" s="213"/>
      <c r="Z130" s="213"/>
      <c r="AA130" s="213"/>
      <c r="AB130" s="213"/>
      <c r="AC130" s="213"/>
      <c r="AD130" s="213"/>
      <c r="AE130" s="213"/>
      <c r="AF130" s="213">
        <v>63</v>
      </c>
      <c r="AG130" s="213">
        <v>93</v>
      </c>
      <c r="AH130" s="213">
        <v>71</v>
      </c>
      <c r="AI130" s="213">
        <v>18</v>
      </c>
      <c r="AJ130" s="110">
        <v>0</v>
      </c>
      <c r="AK130" s="213">
        <v>0</v>
      </c>
      <c r="AL130" s="213">
        <v>0</v>
      </c>
      <c r="AM130" s="213">
        <v>0</v>
      </c>
      <c r="AN130" s="213">
        <v>1</v>
      </c>
      <c r="AO130" s="213">
        <v>33</v>
      </c>
      <c r="AP130" s="213">
        <v>30</v>
      </c>
      <c r="AQ130" s="64">
        <v>26</v>
      </c>
      <c r="AR130" s="213">
        <v>27</v>
      </c>
      <c r="AS130" s="213">
        <v>24</v>
      </c>
      <c r="AT130" s="213">
        <v>23</v>
      </c>
      <c r="AU130" s="213">
        <v>0</v>
      </c>
      <c r="AV130" s="110">
        <v>0</v>
      </c>
      <c r="AW130" s="109">
        <f t="shared" si="427"/>
        <v>-1</v>
      </c>
      <c r="AX130" s="109">
        <f t="shared" si="427"/>
        <v>0</v>
      </c>
      <c r="AY130" s="109">
        <f t="shared" si="427"/>
        <v>-22</v>
      </c>
      <c r="AZ130" s="109">
        <f t="shared" si="427"/>
        <v>-33</v>
      </c>
      <c r="BA130" s="109">
        <f t="shared" si="427"/>
        <v>-32</v>
      </c>
      <c r="BB130" s="109">
        <f t="shared" si="427"/>
        <v>-43</v>
      </c>
      <c r="BC130" s="109">
        <f t="shared" si="427"/>
        <v>-71</v>
      </c>
      <c r="BD130" s="109">
        <f t="shared" si="427"/>
        <v>-70</v>
      </c>
      <c r="BE130" s="109">
        <f t="shared" si="427"/>
        <v>-2</v>
      </c>
      <c r="BF130" s="109">
        <f t="shared" si="427"/>
        <v>0</v>
      </c>
      <c r="BG130" s="109">
        <f t="shared" si="428"/>
        <v>0</v>
      </c>
      <c r="BH130" s="109">
        <f t="shared" si="428"/>
        <v>0</v>
      </c>
      <c r="BI130" s="109">
        <f t="shared" si="428"/>
        <v>0</v>
      </c>
      <c r="BJ130" s="109">
        <f t="shared" si="428"/>
        <v>0</v>
      </c>
      <c r="BK130" s="109">
        <f t="shared" si="428"/>
        <v>0</v>
      </c>
      <c r="BL130" s="213">
        <f t="shared" si="428"/>
        <v>0</v>
      </c>
      <c r="BM130" s="213">
        <f t="shared" si="428"/>
        <v>0</v>
      </c>
      <c r="BN130" s="213">
        <f t="shared" si="428"/>
        <v>63</v>
      </c>
      <c r="BO130" s="213">
        <f t="shared" si="428"/>
        <v>93</v>
      </c>
      <c r="BP130" s="213">
        <f t="shared" si="428"/>
        <v>71</v>
      </c>
      <c r="BQ130" s="213">
        <f t="shared" si="429"/>
        <v>18</v>
      </c>
      <c r="BR130" s="213">
        <f t="shared" si="429"/>
        <v>0</v>
      </c>
      <c r="BS130" s="213">
        <f t="shared" si="429"/>
        <v>0</v>
      </c>
      <c r="BT130" s="213">
        <f t="shared" si="429"/>
        <v>0</v>
      </c>
      <c r="BU130" s="213">
        <f t="shared" si="429"/>
        <v>0</v>
      </c>
      <c r="BV130" s="213">
        <f t="shared" si="429"/>
        <v>1</v>
      </c>
      <c r="BW130" s="213">
        <f t="shared" si="429"/>
        <v>33</v>
      </c>
      <c r="BX130" s="213">
        <f t="shared" si="429"/>
        <v>30</v>
      </c>
      <c r="BY130" s="213">
        <f t="shared" si="429"/>
        <v>26</v>
      </c>
      <c r="BZ130" s="213">
        <f t="shared" si="429"/>
        <v>-36</v>
      </c>
      <c r="CA130" s="213">
        <f t="shared" si="429"/>
        <v>-69</v>
      </c>
      <c r="CB130" s="213">
        <f t="shared" si="429"/>
        <v>-48</v>
      </c>
      <c r="CC130" s="213">
        <f t="shared" si="429"/>
        <v>-18</v>
      </c>
      <c r="CD130" s="213">
        <f t="shared" si="429"/>
        <v>0</v>
      </c>
      <c r="CE130" s="349"/>
      <c r="CF130" s="64">
        <f>IF(ISERROR(GETPIVOTDATA("VALUE",'CRS WK pvt'!$I$2,"DT_FILE",CF$8,"CD_CO",CF$6,"TRIM_CAT",TRIM(B130),"TRIM_LINE",A128))=TRUE,0,GETPIVOTDATA("VALUE",'CRS WK pvt'!$I$2,"DT_FILE",CF$8,"CD_CO",CF$6,"TRIM_CAT",TRIM(B130),"TRIM_LINE",A128))</f>
        <v>0</v>
      </c>
    </row>
    <row r="131" spans="1:84" s="59" customFormat="1" x14ac:dyDescent="0.3">
      <c r="A131" s="147"/>
      <c r="B131" s="60" t="s">
        <v>39</v>
      </c>
      <c r="C131" s="112">
        <v>22</v>
      </c>
      <c r="D131" s="66">
        <v>32</v>
      </c>
      <c r="E131" s="66">
        <v>33</v>
      </c>
      <c r="F131" s="66">
        <v>29</v>
      </c>
      <c r="G131" s="66">
        <v>46</v>
      </c>
      <c r="H131" s="109">
        <v>39</v>
      </c>
      <c r="I131" s="66">
        <v>21</v>
      </c>
      <c r="J131" s="109">
        <v>7</v>
      </c>
      <c r="K131" s="66">
        <v>7</v>
      </c>
      <c r="L131" s="110">
        <v>8</v>
      </c>
      <c r="M131" s="109">
        <v>15</v>
      </c>
      <c r="N131" s="109">
        <v>14</v>
      </c>
      <c r="O131" s="66">
        <v>11</v>
      </c>
      <c r="P131" s="109"/>
      <c r="Q131" s="66"/>
      <c r="R131" s="109"/>
      <c r="S131" s="66"/>
      <c r="T131" s="109"/>
      <c r="U131" s="213"/>
      <c r="V131" s="213"/>
      <c r="W131" s="213">
        <v>2</v>
      </c>
      <c r="X131" s="110">
        <v>0</v>
      </c>
      <c r="Y131" s="213">
        <v>8</v>
      </c>
      <c r="Z131" s="213">
        <v>8</v>
      </c>
      <c r="AA131" s="213">
        <v>13</v>
      </c>
      <c r="AB131" s="213">
        <v>14</v>
      </c>
      <c r="AC131" s="213">
        <v>15</v>
      </c>
      <c r="AD131" s="213">
        <v>22</v>
      </c>
      <c r="AE131" s="213">
        <v>21</v>
      </c>
      <c r="AF131" s="213">
        <v>30</v>
      </c>
      <c r="AG131" s="213">
        <v>50</v>
      </c>
      <c r="AH131" s="213">
        <v>20</v>
      </c>
      <c r="AI131" s="213">
        <v>16</v>
      </c>
      <c r="AJ131" s="110">
        <v>16</v>
      </c>
      <c r="AK131" s="213">
        <v>0</v>
      </c>
      <c r="AL131" s="213">
        <v>1</v>
      </c>
      <c r="AM131" s="213">
        <v>27</v>
      </c>
      <c r="AN131" s="213">
        <v>19</v>
      </c>
      <c r="AO131" s="213">
        <v>14</v>
      </c>
      <c r="AP131" s="213">
        <v>29</v>
      </c>
      <c r="AQ131" s="64">
        <v>14</v>
      </c>
      <c r="AR131" s="213">
        <v>11</v>
      </c>
      <c r="AS131" s="213">
        <v>13</v>
      </c>
      <c r="AT131" s="213">
        <v>11</v>
      </c>
      <c r="AU131" s="213">
        <v>0</v>
      </c>
      <c r="AV131" s="110">
        <v>0</v>
      </c>
      <c r="AW131" s="109">
        <f t="shared" si="427"/>
        <v>-11</v>
      </c>
      <c r="AX131" s="109">
        <f t="shared" si="427"/>
        <v>-32</v>
      </c>
      <c r="AY131" s="109">
        <f t="shared" si="427"/>
        <v>-33</v>
      </c>
      <c r="AZ131" s="109">
        <f t="shared" si="427"/>
        <v>-29</v>
      </c>
      <c r="BA131" s="109">
        <f t="shared" si="427"/>
        <v>-46</v>
      </c>
      <c r="BB131" s="109">
        <f t="shared" si="427"/>
        <v>-39</v>
      </c>
      <c r="BC131" s="109">
        <f t="shared" si="427"/>
        <v>-21</v>
      </c>
      <c r="BD131" s="109">
        <f t="shared" si="427"/>
        <v>-7</v>
      </c>
      <c r="BE131" s="109">
        <f t="shared" si="427"/>
        <v>-5</v>
      </c>
      <c r="BF131" s="109">
        <f t="shared" si="427"/>
        <v>-8</v>
      </c>
      <c r="BG131" s="109">
        <f t="shared" si="428"/>
        <v>-7</v>
      </c>
      <c r="BH131" s="109">
        <f t="shared" si="428"/>
        <v>-6</v>
      </c>
      <c r="BI131" s="109">
        <f t="shared" si="428"/>
        <v>2</v>
      </c>
      <c r="BJ131" s="109">
        <f t="shared" si="428"/>
        <v>14</v>
      </c>
      <c r="BK131" s="109">
        <f t="shared" si="428"/>
        <v>15</v>
      </c>
      <c r="BL131" s="213">
        <f t="shared" si="428"/>
        <v>22</v>
      </c>
      <c r="BM131" s="213">
        <f t="shared" si="428"/>
        <v>21</v>
      </c>
      <c r="BN131" s="213">
        <f t="shared" si="428"/>
        <v>30</v>
      </c>
      <c r="BO131" s="213">
        <f t="shared" si="428"/>
        <v>50</v>
      </c>
      <c r="BP131" s="213">
        <f t="shared" si="428"/>
        <v>20</v>
      </c>
      <c r="BQ131" s="213">
        <f t="shared" si="429"/>
        <v>14</v>
      </c>
      <c r="BR131" s="213">
        <f t="shared" si="429"/>
        <v>16</v>
      </c>
      <c r="BS131" s="213">
        <f t="shared" si="429"/>
        <v>-8</v>
      </c>
      <c r="BT131" s="213">
        <f t="shared" si="429"/>
        <v>-7</v>
      </c>
      <c r="BU131" s="213">
        <f t="shared" si="429"/>
        <v>14</v>
      </c>
      <c r="BV131" s="213">
        <f t="shared" si="429"/>
        <v>5</v>
      </c>
      <c r="BW131" s="213">
        <f t="shared" si="429"/>
        <v>-1</v>
      </c>
      <c r="BX131" s="213">
        <f t="shared" si="429"/>
        <v>7</v>
      </c>
      <c r="BY131" s="213">
        <f t="shared" si="429"/>
        <v>-7</v>
      </c>
      <c r="BZ131" s="213">
        <f t="shared" si="429"/>
        <v>-19</v>
      </c>
      <c r="CA131" s="213">
        <f t="shared" si="429"/>
        <v>-37</v>
      </c>
      <c r="CB131" s="213">
        <f t="shared" si="429"/>
        <v>-9</v>
      </c>
      <c r="CC131" s="213">
        <f t="shared" si="429"/>
        <v>-16</v>
      </c>
      <c r="CD131" s="213">
        <f t="shared" si="429"/>
        <v>-16</v>
      </c>
      <c r="CE131" s="349"/>
      <c r="CF131" s="64">
        <f>IF(ISERROR(GETPIVOTDATA("VALUE",'CRS WK pvt'!$I$2,"DT_FILE",CF$8,"CD_CO",CF$6,"TRIM_CAT",TRIM(B131),"TRIM_LINE",A128))=TRUE,0,GETPIVOTDATA("VALUE",'CRS WK pvt'!$I$2,"DT_FILE",CF$8,"CD_CO",CF$6,"TRIM_CAT",TRIM(B131),"TRIM_LINE",A128))</f>
        <v>0</v>
      </c>
    </row>
    <row r="132" spans="1:84" s="59" customFormat="1" x14ac:dyDescent="0.3">
      <c r="A132" s="147"/>
      <c r="B132" s="60" t="s">
        <v>40</v>
      </c>
      <c r="C132" s="112"/>
      <c r="D132" s="66"/>
      <c r="E132" s="66"/>
      <c r="F132" s="66">
        <v>1</v>
      </c>
      <c r="G132" s="66">
        <v>1</v>
      </c>
      <c r="H132" s="109"/>
      <c r="I132" s="66"/>
      <c r="J132" s="109"/>
      <c r="K132" s="66"/>
      <c r="L132" s="110"/>
      <c r="M132" s="109"/>
      <c r="N132" s="109"/>
      <c r="O132" s="66">
        <v>1</v>
      </c>
      <c r="P132" s="109"/>
      <c r="Q132" s="66"/>
      <c r="R132" s="109"/>
      <c r="S132" s="66"/>
      <c r="T132" s="109"/>
      <c r="U132" s="213"/>
      <c r="V132" s="213"/>
      <c r="W132" s="213">
        <v>0</v>
      </c>
      <c r="X132" s="110">
        <v>0</v>
      </c>
      <c r="Y132" s="213">
        <v>0</v>
      </c>
      <c r="Z132" s="213">
        <v>0</v>
      </c>
      <c r="AA132" s="213">
        <v>0</v>
      </c>
      <c r="AB132" s="213">
        <v>0</v>
      </c>
      <c r="AC132" s="213">
        <v>0</v>
      </c>
      <c r="AD132" s="213">
        <v>0</v>
      </c>
      <c r="AE132" s="213">
        <v>0</v>
      </c>
      <c r="AF132" s="213">
        <v>0</v>
      </c>
      <c r="AG132" s="213">
        <v>2</v>
      </c>
      <c r="AH132" s="213">
        <v>1</v>
      </c>
      <c r="AI132" s="213">
        <v>0</v>
      </c>
      <c r="AJ132" s="110">
        <v>0</v>
      </c>
      <c r="AK132" s="213">
        <v>0</v>
      </c>
      <c r="AL132" s="213">
        <v>0</v>
      </c>
      <c r="AM132" s="213">
        <v>0</v>
      </c>
      <c r="AN132" s="213">
        <v>0</v>
      </c>
      <c r="AO132" s="213">
        <v>1</v>
      </c>
      <c r="AP132" s="213">
        <v>0</v>
      </c>
      <c r="AQ132" s="64">
        <v>0</v>
      </c>
      <c r="AR132" s="213">
        <v>0</v>
      </c>
      <c r="AS132" s="213">
        <v>0</v>
      </c>
      <c r="AT132" s="213">
        <v>1</v>
      </c>
      <c r="AU132" s="213">
        <v>0</v>
      </c>
      <c r="AV132" s="110">
        <v>0</v>
      </c>
      <c r="AW132" s="109">
        <f t="shared" si="427"/>
        <v>1</v>
      </c>
      <c r="AX132" s="109">
        <f t="shared" si="427"/>
        <v>0</v>
      </c>
      <c r="AY132" s="109">
        <f t="shared" si="427"/>
        <v>0</v>
      </c>
      <c r="AZ132" s="109">
        <f t="shared" si="427"/>
        <v>-1</v>
      </c>
      <c r="BA132" s="109">
        <f t="shared" si="427"/>
        <v>-1</v>
      </c>
      <c r="BB132" s="109">
        <f t="shared" si="427"/>
        <v>0</v>
      </c>
      <c r="BC132" s="109">
        <f t="shared" si="427"/>
        <v>0</v>
      </c>
      <c r="BD132" s="109">
        <f t="shared" si="427"/>
        <v>0</v>
      </c>
      <c r="BE132" s="109">
        <f t="shared" si="427"/>
        <v>0</v>
      </c>
      <c r="BF132" s="109">
        <f t="shared" si="427"/>
        <v>0</v>
      </c>
      <c r="BG132" s="109">
        <f t="shared" si="428"/>
        <v>0</v>
      </c>
      <c r="BH132" s="109">
        <f t="shared" si="428"/>
        <v>0</v>
      </c>
      <c r="BI132" s="109">
        <f t="shared" si="428"/>
        <v>-1</v>
      </c>
      <c r="BJ132" s="109">
        <f t="shared" si="428"/>
        <v>0</v>
      </c>
      <c r="BK132" s="109">
        <f t="shared" si="428"/>
        <v>0</v>
      </c>
      <c r="BL132" s="213">
        <f t="shared" si="428"/>
        <v>0</v>
      </c>
      <c r="BM132" s="213">
        <f t="shared" si="428"/>
        <v>0</v>
      </c>
      <c r="BN132" s="213">
        <f t="shared" si="428"/>
        <v>0</v>
      </c>
      <c r="BO132" s="213">
        <f t="shared" si="428"/>
        <v>2</v>
      </c>
      <c r="BP132" s="213">
        <f t="shared" si="428"/>
        <v>1</v>
      </c>
      <c r="BQ132" s="213">
        <f t="shared" si="429"/>
        <v>0</v>
      </c>
      <c r="BR132" s="213">
        <f t="shared" si="429"/>
        <v>0</v>
      </c>
      <c r="BS132" s="213">
        <f t="shared" si="429"/>
        <v>0</v>
      </c>
      <c r="BT132" s="213">
        <f t="shared" si="429"/>
        <v>0</v>
      </c>
      <c r="BU132" s="213">
        <f t="shared" si="429"/>
        <v>0</v>
      </c>
      <c r="BV132" s="213">
        <f t="shared" si="429"/>
        <v>0</v>
      </c>
      <c r="BW132" s="213">
        <f t="shared" si="429"/>
        <v>1</v>
      </c>
      <c r="BX132" s="213">
        <f t="shared" si="429"/>
        <v>0</v>
      </c>
      <c r="BY132" s="213">
        <f t="shared" si="429"/>
        <v>0</v>
      </c>
      <c r="BZ132" s="213">
        <f t="shared" si="429"/>
        <v>0</v>
      </c>
      <c r="CA132" s="213">
        <f t="shared" si="429"/>
        <v>-2</v>
      </c>
      <c r="CB132" s="213">
        <f t="shared" si="429"/>
        <v>0</v>
      </c>
      <c r="CC132" s="213">
        <f t="shared" si="429"/>
        <v>0</v>
      </c>
      <c r="CD132" s="213">
        <f t="shared" si="429"/>
        <v>0</v>
      </c>
      <c r="CE132" s="349"/>
      <c r="CF132" s="64">
        <f>IF(ISERROR(GETPIVOTDATA("VALUE",'CRS WK pvt'!$I$2,"DT_FILE",CF$8,"CD_CO",CF$6,"TRIM_CAT",TRIM(B132),"TRIM_LINE",A128))=TRUE,0,GETPIVOTDATA("VALUE",'CRS WK pvt'!$I$2,"DT_FILE",CF$8,"CD_CO",CF$6,"TRIM_CAT",TRIM(B132),"TRIM_LINE",A128))</f>
        <v>0</v>
      </c>
    </row>
    <row r="133" spans="1:84" s="59" customFormat="1" x14ac:dyDescent="0.3">
      <c r="A133" s="147"/>
      <c r="B133" s="60" t="s">
        <v>41</v>
      </c>
      <c r="C133" s="112"/>
      <c r="D133" s="66"/>
      <c r="E133" s="66"/>
      <c r="F133" s="66"/>
      <c r="G133" s="66"/>
      <c r="H133" s="109"/>
      <c r="I133" s="66"/>
      <c r="J133" s="109"/>
      <c r="K133" s="66"/>
      <c r="L133" s="110"/>
      <c r="M133" s="109"/>
      <c r="N133" s="109"/>
      <c r="O133" s="66"/>
      <c r="P133" s="109"/>
      <c r="Q133" s="66"/>
      <c r="R133" s="109"/>
      <c r="S133" s="66"/>
      <c r="T133" s="109"/>
      <c r="U133" s="213"/>
      <c r="V133" s="213"/>
      <c r="W133" s="213">
        <v>0</v>
      </c>
      <c r="X133" s="110">
        <v>0</v>
      </c>
      <c r="Y133" s="213">
        <v>0</v>
      </c>
      <c r="Z133" s="213">
        <v>0</v>
      </c>
      <c r="AA133" s="213">
        <v>0</v>
      </c>
      <c r="AB133" s="213">
        <v>0</v>
      </c>
      <c r="AC133" s="213">
        <v>0</v>
      </c>
      <c r="AD133" s="213">
        <v>0</v>
      </c>
      <c r="AE133" s="213">
        <v>0</v>
      </c>
      <c r="AF133" s="213">
        <v>0</v>
      </c>
      <c r="AG133" s="213">
        <v>0</v>
      </c>
      <c r="AH133" s="213">
        <v>0</v>
      </c>
      <c r="AI133" s="213">
        <v>0</v>
      </c>
      <c r="AJ133" s="110">
        <v>0</v>
      </c>
      <c r="AK133" s="213">
        <v>0</v>
      </c>
      <c r="AL133" s="213">
        <v>0</v>
      </c>
      <c r="AM133" s="213">
        <v>0</v>
      </c>
      <c r="AN133" s="213">
        <v>0</v>
      </c>
      <c r="AO133" s="213">
        <v>0</v>
      </c>
      <c r="AP133" s="213">
        <v>0</v>
      </c>
      <c r="AQ133" s="64">
        <v>0</v>
      </c>
      <c r="AR133" s="213">
        <v>0</v>
      </c>
      <c r="AS133" s="213">
        <v>0</v>
      </c>
      <c r="AT133" s="213">
        <v>0</v>
      </c>
      <c r="AU133" s="213">
        <v>0</v>
      </c>
      <c r="AV133" s="110">
        <v>0</v>
      </c>
      <c r="AW133" s="109">
        <f t="shared" si="427"/>
        <v>0</v>
      </c>
      <c r="AX133" s="109">
        <f t="shared" si="427"/>
        <v>0</v>
      </c>
      <c r="AY133" s="109">
        <f t="shared" si="427"/>
        <v>0</v>
      </c>
      <c r="AZ133" s="109">
        <f t="shared" si="427"/>
        <v>0</v>
      </c>
      <c r="BA133" s="109">
        <f t="shared" si="427"/>
        <v>0</v>
      </c>
      <c r="BB133" s="109">
        <f t="shared" si="427"/>
        <v>0</v>
      </c>
      <c r="BC133" s="109">
        <f t="shared" si="427"/>
        <v>0</v>
      </c>
      <c r="BD133" s="109">
        <f t="shared" si="427"/>
        <v>0</v>
      </c>
      <c r="BE133" s="109">
        <f t="shared" si="427"/>
        <v>0</v>
      </c>
      <c r="BF133" s="109">
        <f t="shared" si="427"/>
        <v>0</v>
      </c>
      <c r="BG133" s="109">
        <f t="shared" si="428"/>
        <v>0</v>
      </c>
      <c r="BH133" s="109">
        <f t="shared" si="428"/>
        <v>0</v>
      </c>
      <c r="BI133" s="109">
        <f t="shared" si="428"/>
        <v>0</v>
      </c>
      <c r="BJ133" s="109">
        <f t="shared" si="428"/>
        <v>0</v>
      </c>
      <c r="BK133" s="109">
        <f t="shared" si="428"/>
        <v>0</v>
      </c>
      <c r="BL133" s="213">
        <f t="shared" si="428"/>
        <v>0</v>
      </c>
      <c r="BM133" s="213">
        <f t="shared" si="428"/>
        <v>0</v>
      </c>
      <c r="BN133" s="213">
        <f t="shared" si="428"/>
        <v>0</v>
      </c>
      <c r="BO133" s="213">
        <f t="shared" si="428"/>
        <v>0</v>
      </c>
      <c r="BP133" s="213">
        <f t="shared" si="428"/>
        <v>0</v>
      </c>
      <c r="BQ133" s="213">
        <f t="shared" si="429"/>
        <v>0</v>
      </c>
      <c r="BR133" s="213">
        <f t="shared" si="429"/>
        <v>0</v>
      </c>
      <c r="BS133" s="213">
        <f t="shared" si="429"/>
        <v>0</v>
      </c>
      <c r="BT133" s="213">
        <f t="shared" si="429"/>
        <v>0</v>
      </c>
      <c r="BU133" s="213">
        <f t="shared" si="429"/>
        <v>0</v>
      </c>
      <c r="BV133" s="213">
        <f t="shared" si="429"/>
        <v>0</v>
      </c>
      <c r="BW133" s="213">
        <f t="shared" si="429"/>
        <v>0</v>
      </c>
      <c r="BX133" s="213">
        <f t="shared" si="429"/>
        <v>0</v>
      </c>
      <c r="BY133" s="213">
        <f t="shared" si="429"/>
        <v>0</v>
      </c>
      <c r="BZ133" s="213">
        <f t="shared" si="429"/>
        <v>0</v>
      </c>
      <c r="CA133" s="213">
        <f t="shared" si="429"/>
        <v>0</v>
      </c>
      <c r="CB133" s="213">
        <f t="shared" si="429"/>
        <v>0</v>
      </c>
      <c r="CC133" s="213">
        <f t="shared" si="429"/>
        <v>0</v>
      </c>
      <c r="CD133" s="213">
        <f t="shared" si="429"/>
        <v>0</v>
      </c>
      <c r="CE133" s="349"/>
      <c r="CF133" s="64">
        <f>IF(ISERROR(GETPIVOTDATA("VALUE",'CRS WK pvt'!$I$2,"DT_FILE",CF$8,"CD_CO",CF$6,"TRIM_CAT",TRIM(B133),"TRIM_LINE",A128))=TRUE,0,GETPIVOTDATA("VALUE",'CRS WK pvt'!$I$2,"DT_FILE",CF$8,"CD_CO",CF$6,"TRIM_CAT",TRIM(B133),"TRIM_LINE",A128))</f>
        <v>0</v>
      </c>
    </row>
    <row r="134" spans="1:84" s="73" customFormat="1" x14ac:dyDescent="0.3">
      <c r="A134" s="148"/>
      <c r="B134" s="60" t="s">
        <v>42</v>
      </c>
      <c r="C134" s="118">
        <f t="shared" ref="C134:AF134" si="430">SUM(C129:C133)</f>
        <v>31</v>
      </c>
      <c r="D134" s="119">
        <f t="shared" si="430"/>
        <v>53</v>
      </c>
      <c r="E134" s="119">
        <f t="shared" si="430"/>
        <v>183</v>
      </c>
      <c r="F134" s="119">
        <f t="shared" si="430"/>
        <v>221</v>
      </c>
      <c r="G134" s="119">
        <f t="shared" si="430"/>
        <v>255</v>
      </c>
      <c r="H134" s="120">
        <f t="shared" si="430"/>
        <v>277</v>
      </c>
      <c r="I134" s="119">
        <f t="shared" si="430"/>
        <v>400</v>
      </c>
      <c r="J134" s="120">
        <f t="shared" si="430"/>
        <v>348</v>
      </c>
      <c r="K134" s="119">
        <f t="shared" si="430"/>
        <v>71</v>
      </c>
      <c r="L134" s="121">
        <f t="shared" si="430"/>
        <v>17</v>
      </c>
      <c r="M134" s="120">
        <f t="shared" si="430"/>
        <v>37</v>
      </c>
      <c r="N134" s="124">
        <f t="shared" si="430"/>
        <v>31</v>
      </c>
      <c r="O134" s="124">
        <f t="shared" si="430"/>
        <v>14</v>
      </c>
      <c r="P134" s="124">
        <f t="shared" si="430"/>
        <v>0</v>
      </c>
      <c r="Q134" s="124">
        <f t="shared" si="430"/>
        <v>0</v>
      </c>
      <c r="R134" s="124">
        <f t="shared" si="430"/>
        <v>0</v>
      </c>
      <c r="S134" s="124">
        <f t="shared" si="430"/>
        <v>0</v>
      </c>
      <c r="T134" s="124">
        <f t="shared" si="430"/>
        <v>0</v>
      </c>
      <c r="U134" s="124">
        <f t="shared" si="430"/>
        <v>0</v>
      </c>
      <c r="V134" s="124">
        <f t="shared" si="430"/>
        <v>0</v>
      </c>
      <c r="W134" s="124">
        <f t="shared" si="430"/>
        <v>2</v>
      </c>
      <c r="X134" s="121">
        <f t="shared" si="430"/>
        <v>0</v>
      </c>
      <c r="Y134" s="124">
        <f t="shared" si="430"/>
        <v>8</v>
      </c>
      <c r="Z134" s="124">
        <f t="shared" si="430"/>
        <v>8</v>
      </c>
      <c r="AA134" s="124">
        <f t="shared" si="430"/>
        <v>13</v>
      </c>
      <c r="AB134" s="124">
        <f t="shared" si="430"/>
        <v>14</v>
      </c>
      <c r="AC134" s="124">
        <f t="shared" si="430"/>
        <v>15</v>
      </c>
      <c r="AD134" s="124">
        <f t="shared" si="430"/>
        <v>22</v>
      </c>
      <c r="AE134" s="124">
        <f t="shared" si="430"/>
        <v>202</v>
      </c>
      <c r="AF134" s="124">
        <f t="shared" si="430"/>
        <v>361</v>
      </c>
      <c r="AG134" s="212">
        <v>331</v>
      </c>
      <c r="AH134" s="212">
        <v>270</v>
      </c>
      <c r="AI134" s="212">
        <v>90</v>
      </c>
      <c r="AJ134" s="121">
        <v>19</v>
      </c>
      <c r="AK134" s="214">
        <v>0</v>
      </c>
      <c r="AL134" s="214">
        <v>1</v>
      </c>
      <c r="AM134" s="214">
        <v>28</v>
      </c>
      <c r="AN134" s="214">
        <v>30</v>
      </c>
      <c r="AO134" s="214">
        <v>165</v>
      </c>
      <c r="AP134" s="214">
        <v>148</v>
      </c>
      <c r="AQ134" s="85">
        <v>114</v>
      </c>
      <c r="AR134" s="214">
        <v>125</v>
      </c>
      <c r="AS134" s="214">
        <v>80</v>
      </c>
      <c r="AT134" s="214">
        <v>110</v>
      </c>
      <c r="AU134" s="214">
        <v>0</v>
      </c>
      <c r="AV134" s="121">
        <v>0</v>
      </c>
      <c r="AW134" s="120">
        <f t="shared" ref="AW134:BA134" si="431">SUM(AW129:AW133)</f>
        <v>-17</v>
      </c>
      <c r="AX134" s="120">
        <f t="shared" si="431"/>
        <v>-53</v>
      </c>
      <c r="AY134" s="120">
        <f t="shared" si="431"/>
        <v>-183</v>
      </c>
      <c r="AZ134" s="120">
        <f t="shared" si="431"/>
        <v>-221</v>
      </c>
      <c r="BA134" s="120">
        <f t="shared" si="431"/>
        <v>-255</v>
      </c>
      <c r="BB134" s="120">
        <f t="shared" ref="BB134:BJ134" si="432">SUM(BB129:BB133)</f>
        <v>-277</v>
      </c>
      <c r="BC134" s="120">
        <f t="shared" si="432"/>
        <v>-400</v>
      </c>
      <c r="BD134" s="120">
        <f t="shared" si="432"/>
        <v>-348</v>
      </c>
      <c r="BE134" s="120">
        <f t="shared" si="432"/>
        <v>-69</v>
      </c>
      <c r="BF134" s="120">
        <f t="shared" si="432"/>
        <v>-17</v>
      </c>
      <c r="BG134" s="120">
        <f t="shared" si="432"/>
        <v>-29</v>
      </c>
      <c r="BH134" s="120">
        <f t="shared" si="432"/>
        <v>-23</v>
      </c>
      <c r="BI134" s="120">
        <f t="shared" si="432"/>
        <v>-1</v>
      </c>
      <c r="BJ134" s="120">
        <f t="shared" si="432"/>
        <v>14</v>
      </c>
      <c r="BK134" s="120">
        <f t="shared" ref="BK134:BL134" si="433">SUM(BK129:BK133)</f>
        <v>15</v>
      </c>
      <c r="BL134" s="214">
        <f t="shared" si="433"/>
        <v>22</v>
      </c>
      <c r="BM134" s="214">
        <f t="shared" ref="BM134:BN134" si="434">SUM(BM129:BM133)</f>
        <v>202</v>
      </c>
      <c r="BN134" s="214">
        <f t="shared" si="434"/>
        <v>361</v>
      </c>
      <c r="BO134" s="214">
        <f t="shared" ref="BO134" si="435">SUM(BO129:BO133)</f>
        <v>331</v>
      </c>
      <c r="BP134" s="214">
        <f t="shared" ref="BP134:BQ134" si="436">SUM(BP129:BP133)</f>
        <v>270</v>
      </c>
      <c r="BQ134" s="214">
        <f t="shared" si="436"/>
        <v>88</v>
      </c>
      <c r="BR134" s="214">
        <f t="shared" ref="BR134:BS134" si="437">SUM(BR129:BR133)</f>
        <v>19</v>
      </c>
      <c r="BS134" s="214">
        <f t="shared" si="437"/>
        <v>-8</v>
      </c>
      <c r="BT134" s="214">
        <f t="shared" ref="BT134" si="438">SUM(BT129:BT133)</f>
        <v>-7</v>
      </c>
      <c r="BU134" s="214">
        <f t="shared" ref="BU134" si="439">SUM(BU129:BU133)</f>
        <v>15</v>
      </c>
      <c r="BV134" s="214">
        <f t="shared" ref="BV134" si="440">SUM(BV129:BV133)</f>
        <v>16</v>
      </c>
      <c r="BW134" s="214">
        <f t="shared" ref="BW134" si="441">SUM(BW129:BW133)</f>
        <v>150</v>
      </c>
      <c r="BX134" s="214">
        <f t="shared" ref="BX134" si="442">SUM(BX129:BX133)</f>
        <v>126</v>
      </c>
      <c r="BY134" s="214">
        <f t="shared" ref="BY134" si="443">SUM(BY129:BY133)</f>
        <v>-88</v>
      </c>
      <c r="BZ134" s="214">
        <f t="shared" ref="BZ134" si="444">SUM(BZ129:BZ133)</f>
        <v>-236</v>
      </c>
      <c r="CA134" s="214">
        <f t="shared" ref="CA134" si="445">SUM(CA129:CA133)</f>
        <v>-251</v>
      </c>
      <c r="CB134" s="214">
        <f t="shared" ref="CB134:CD134" si="446">SUM(CB129:CB133)</f>
        <v>-160</v>
      </c>
      <c r="CC134" s="214">
        <f t="shared" ref="CC134:CD134" si="447">SUM(CC129:CC133)</f>
        <v>-90</v>
      </c>
      <c r="CD134" s="214">
        <f t="shared" si="447"/>
        <v>-19</v>
      </c>
      <c r="CE134" s="350"/>
      <c r="CF134" s="85">
        <f>SUM(CF129:CF133)</f>
        <v>0</v>
      </c>
    </row>
    <row r="135" spans="1:84" s="59" customFormat="1" x14ac:dyDescent="0.3">
      <c r="A135" s="147" t="s">
        <v>654</v>
      </c>
      <c r="B135" s="111" t="s">
        <v>655</v>
      </c>
      <c r="C135" s="87"/>
      <c r="D135" s="88"/>
      <c r="E135" s="88"/>
      <c r="F135" s="88"/>
      <c r="G135" s="88"/>
      <c r="H135" s="88"/>
      <c r="I135" s="88"/>
      <c r="J135" s="88"/>
      <c r="K135" s="88"/>
      <c r="L135" s="89"/>
      <c r="M135" s="88"/>
      <c r="N135" s="88"/>
      <c r="O135" s="88"/>
      <c r="P135" s="88"/>
      <c r="Q135" s="88"/>
      <c r="R135" s="88"/>
      <c r="S135" s="88"/>
      <c r="T135" s="88"/>
      <c r="U135" s="203"/>
      <c r="V135" s="203"/>
      <c r="W135" s="203"/>
      <c r="X135" s="89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89"/>
      <c r="AK135" s="296"/>
      <c r="AL135" s="296"/>
      <c r="AM135" s="296"/>
      <c r="AN135" s="296"/>
      <c r="AO135" s="296"/>
      <c r="AP135" s="296"/>
      <c r="AQ135" s="90"/>
      <c r="AR135" s="296"/>
      <c r="AS135" s="296"/>
      <c r="AT135" s="296"/>
      <c r="AU135" s="296"/>
      <c r="AV135" s="313"/>
      <c r="AW135" s="90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349"/>
      <c r="CF135" s="90"/>
    </row>
    <row r="136" spans="1:84" s="73" customFormat="1" x14ac:dyDescent="0.3">
      <c r="A136" s="148"/>
      <c r="B136" s="60" t="s">
        <v>37</v>
      </c>
      <c r="C136" s="118"/>
      <c r="D136" s="119"/>
      <c r="E136" s="119"/>
      <c r="F136" s="119"/>
      <c r="G136" s="119"/>
      <c r="H136" s="120"/>
      <c r="I136" s="119"/>
      <c r="J136" s="120"/>
      <c r="K136" s="119"/>
      <c r="L136" s="121"/>
      <c r="M136" s="120"/>
      <c r="N136" s="124"/>
      <c r="O136" s="124"/>
      <c r="P136" s="124"/>
      <c r="Q136" s="124"/>
      <c r="R136" s="124"/>
      <c r="S136" s="124"/>
      <c r="T136" s="124"/>
      <c r="U136" s="212"/>
      <c r="V136" s="212"/>
      <c r="W136" s="212"/>
      <c r="X136" s="121"/>
      <c r="Y136" s="212"/>
      <c r="Z136" s="212"/>
      <c r="AA136" s="212"/>
      <c r="AB136" s="212"/>
      <c r="AC136" s="212"/>
      <c r="AD136" s="212"/>
      <c r="AE136" s="212"/>
      <c r="AF136" s="211">
        <v>159</v>
      </c>
      <c r="AG136" s="211">
        <v>137</v>
      </c>
      <c r="AH136" s="211">
        <v>163</v>
      </c>
      <c r="AI136" s="211">
        <v>83</v>
      </c>
      <c r="AJ136" s="121">
        <v>19</v>
      </c>
      <c r="AK136" s="214">
        <v>11</v>
      </c>
      <c r="AL136" s="214">
        <v>5</v>
      </c>
      <c r="AM136" s="214">
        <v>3</v>
      </c>
      <c r="AN136" s="214">
        <v>7</v>
      </c>
      <c r="AO136" s="214">
        <v>72</v>
      </c>
      <c r="AP136" s="214">
        <v>47</v>
      </c>
      <c r="AQ136" s="64">
        <v>42</v>
      </c>
      <c r="AR136" s="214">
        <v>44</v>
      </c>
      <c r="AS136" s="214">
        <v>31</v>
      </c>
      <c r="AT136" s="214">
        <v>61</v>
      </c>
      <c r="AU136" s="214">
        <v>0</v>
      </c>
      <c r="AV136" s="121">
        <v>1</v>
      </c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350"/>
      <c r="CF136" s="64">
        <f>IF(ISERROR(GETPIVOTDATA("VALUE",'CRS WK pvt'!$I$2,"DT_FILE",CF$8,"CD_CO",CF$6,"TRIM_CAT",TRIM(B136),"TRIM_LINE","99"))=TRUE,0,GETPIVOTDATA("VALUE",'CRS WK pvt'!$I$2,"DT_FILE",CF$8,"CD_CO",CF$6,"TRIM_CAT",TRIM(B136),"TRIM_LINE","99"))</f>
        <v>1</v>
      </c>
    </row>
    <row r="137" spans="1:84" s="73" customFormat="1" x14ac:dyDescent="0.3">
      <c r="A137" s="148"/>
      <c r="B137" s="60" t="s">
        <v>38</v>
      </c>
      <c r="C137" s="118"/>
      <c r="D137" s="119"/>
      <c r="E137" s="119"/>
      <c r="F137" s="119"/>
      <c r="G137" s="119"/>
      <c r="H137" s="120"/>
      <c r="I137" s="119"/>
      <c r="J137" s="120"/>
      <c r="K137" s="119"/>
      <c r="L137" s="121"/>
      <c r="M137" s="120"/>
      <c r="N137" s="124"/>
      <c r="O137" s="124"/>
      <c r="P137" s="124"/>
      <c r="Q137" s="124"/>
      <c r="R137" s="124"/>
      <c r="S137" s="124"/>
      <c r="T137" s="124"/>
      <c r="U137" s="212"/>
      <c r="V137" s="212"/>
      <c r="W137" s="212"/>
      <c r="X137" s="121"/>
      <c r="Y137" s="212"/>
      <c r="Z137" s="212"/>
      <c r="AA137" s="212"/>
      <c r="AB137" s="212"/>
      <c r="AC137" s="212"/>
      <c r="AD137" s="212"/>
      <c r="AE137" s="212"/>
      <c r="AF137" s="211">
        <v>38</v>
      </c>
      <c r="AG137" s="211">
        <v>69</v>
      </c>
      <c r="AH137" s="211">
        <v>57</v>
      </c>
      <c r="AI137" s="211">
        <v>28</v>
      </c>
      <c r="AJ137" s="121">
        <v>6</v>
      </c>
      <c r="AK137" s="214">
        <v>6</v>
      </c>
      <c r="AL137" s="214">
        <v>0</v>
      </c>
      <c r="AM137" s="214">
        <v>0</v>
      </c>
      <c r="AN137" s="214">
        <v>2</v>
      </c>
      <c r="AO137" s="214">
        <v>15</v>
      </c>
      <c r="AP137" s="214">
        <v>19</v>
      </c>
      <c r="AQ137" s="64">
        <v>21</v>
      </c>
      <c r="AR137" s="214">
        <v>19</v>
      </c>
      <c r="AS137" s="214">
        <v>21</v>
      </c>
      <c r="AT137" s="214">
        <v>14</v>
      </c>
      <c r="AU137" s="214">
        <v>0</v>
      </c>
      <c r="AV137" s="121">
        <v>0</v>
      </c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214"/>
      <c r="BM137" s="214"/>
      <c r="BN137" s="214"/>
      <c r="BO137" s="214"/>
      <c r="BP137" s="214"/>
      <c r="BQ137" s="214"/>
      <c r="BR137" s="214"/>
      <c r="BS137" s="214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350"/>
      <c r="CF137" s="64">
        <f>IF(ISERROR(GETPIVOTDATA("VALUE",'CRS WK pvt'!$I$2,"DT_FILE",CF$8,"CD_CO",CF$6,"TRIM_CAT",TRIM(B137),"TRIM_LINE","99"))=TRUE,0,GETPIVOTDATA("VALUE",'CRS WK pvt'!$I$2,"DT_FILE",CF$8,"CD_CO",CF$6,"TRIM_CAT",TRIM(B137),"TRIM_LINE","99"))</f>
        <v>0</v>
      </c>
    </row>
    <row r="138" spans="1:84" s="73" customFormat="1" x14ac:dyDescent="0.3">
      <c r="A138" s="148"/>
      <c r="B138" s="60" t="s">
        <v>39</v>
      </c>
      <c r="C138" s="118"/>
      <c r="D138" s="119"/>
      <c r="E138" s="119"/>
      <c r="F138" s="119"/>
      <c r="G138" s="119"/>
      <c r="H138" s="120"/>
      <c r="I138" s="119"/>
      <c r="J138" s="120"/>
      <c r="K138" s="119"/>
      <c r="L138" s="121"/>
      <c r="M138" s="120"/>
      <c r="N138" s="124"/>
      <c r="O138" s="124"/>
      <c r="P138" s="124"/>
      <c r="Q138" s="124"/>
      <c r="R138" s="124"/>
      <c r="S138" s="124"/>
      <c r="T138" s="124"/>
      <c r="U138" s="212"/>
      <c r="V138" s="212"/>
      <c r="W138" s="212"/>
      <c r="X138" s="121"/>
      <c r="Y138" s="212"/>
      <c r="Z138" s="212"/>
      <c r="AA138" s="212"/>
      <c r="AB138" s="212"/>
      <c r="AC138" s="212"/>
      <c r="AD138" s="212"/>
      <c r="AE138" s="212"/>
      <c r="AF138" s="211">
        <v>3</v>
      </c>
      <c r="AG138" s="211">
        <v>17</v>
      </c>
      <c r="AH138" s="211">
        <v>23</v>
      </c>
      <c r="AI138" s="211">
        <v>28</v>
      </c>
      <c r="AJ138" s="121">
        <v>24</v>
      </c>
      <c r="AK138" s="214">
        <v>9</v>
      </c>
      <c r="AL138" s="214">
        <v>3</v>
      </c>
      <c r="AM138" s="214">
        <v>4</v>
      </c>
      <c r="AN138" s="214">
        <v>7</v>
      </c>
      <c r="AO138" s="214">
        <v>3</v>
      </c>
      <c r="AP138" s="214">
        <v>2</v>
      </c>
      <c r="AQ138" s="64">
        <v>3</v>
      </c>
      <c r="AR138" s="214">
        <v>0</v>
      </c>
      <c r="AS138" s="214">
        <v>2</v>
      </c>
      <c r="AT138" s="214">
        <v>10</v>
      </c>
      <c r="AU138" s="214">
        <v>2</v>
      </c>
      <c r="AV138" s="121">
        <v>0</v>
      </c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214"/>
      <c r="BM138" s="214"/>
      <c r="BN138" s="214"/>
      <c r="BO138" s="214"/>
      <c r="BP138" s="214"/>
      <c r="BQ138" s="214"/>
      <c r="BR138" s="214"/>
      <c r="BS138" s="214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350"/>
      <c r="CF138" s="64">
        <f>IF(ISERROR(GETPIVOTDATA("VALUE",'CRS WK pvt'!$I$2,"DT_FILE",CF$8,"CD_CO",CF$6,"TRIM_CAT",TRIM(B138),"TRIM_LINE","99"))=TRUE,0,GETPIVOTDATA("VALUE",'CRS WK pvt'!$I$2,"DT_FILE",CF$8,"CD_CO",CF$6,"TRIM_CAT",TRIM(B138),"TRIM_LINE","99"))</f>
        <v>0</v>
      </c>
    </row>
    <row r="139" spans="1:84" s="73" customFormat="1" x14ac:dyDescent="0.3">
      <c r="A139" s="148"/>
      <c r="B139" s="60" t="s">
        <v>40</v>
      </c>
      <c r="C139" s="118"/>
      <c r="D139" s="119"/>
      <c r="E139" s="119"/>
      <c r="F139" s="119"/>
      <c r="G139" s="119"/>
      <c r="H139" s="120"/>
      <c r="I139" s="119"/>
      <c r="J139" s="120"/>
      <c r="K139" s="119"/>
      <c r="L139" s="121"/>
      <c r="M139" s="120"/>
      <c r="N139" s="124"/>
      <c r="O139" s="124"/>
      <c r="P139" s="124"/>
      <c r="Q139" s="124"/>
      <c r="R139" s="124"/>
      <c r="S139" s="124"/>
      <c r="T139" s="124"/>
      <c r="U139" s="212"/>
      <c r="V139" s="212"/>
      <c r="W139" s="212"/>
      <c r="X139" s="121"/>
      <c r="Y139" s="212"/>
      <c r="Z139" s="212"/>
      <c r="AA139" s="212"/>
      <c r="AB139" s="212"/>
      <c r="AC139" s="212"/>
      <c r="AD139" s="212"/>
      <c r="AE139" s="212"/>
      <c r="AF139" s="213">
        <v>0</v>
      </c>
      <c r="AG139" s="211">
        <v>1</v>
      </c>
      <c r="AH139" s="212">
        <v>1</v>
      </c>
      <c r="AI139" s="212">
        <v>1</v>
      </c>
      <c r="AJ139" s="121">
        <v>0</v>
      </c>
      <c r="AK139" s="214">
        <v>0</v>
      </c>
      <c r="AL139" s="214">
        <v>0</v>
      </c>
      <c r="AM139" s="214">
        <v>0</v>
      </c>
      <c r="AN139" s="214">
        <v>0</v>
      </c>
      <c r="AO139" s="214">
        <v>1</v>
      </c>
      <c r="AP139" s="214">
        <v>0</v>
      </c>
      <c r="AQ139" s="64">
        <v>0</v>
      </c>
      <c r="AR139" s="214">
        <v>0</v>
      </c>
      <c r="AS139" s="214">
        <v>0</v>
      </c>
      <c r="AT139" s="214">
        <v>1</v>
      </c>
      <c r="AU139" s="214">
        <v>0</v>
      </c>
      <c r="AV139" s="121">
        <v>0</v>
      </c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214"/>
      <c r="BM139" s="214"/>
      <c r="BN139" s="214"/>
      <c r="BO139" s="214"/>
      <c r="BP139" s="214"/>
      <c r="BQ139" s="214"/>
      <c r="BR139" s="214"/>
      <c r="BS139" s="214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350"/>
      <c r="CF139" s="64">
        <f>IF(ISERROR(GETPIVOTDATA("VALUE",'CRS WK pvt'!$I$2,"DT_FILE",CF$8,"CD_CO",CF$6,"TRIM_CAT",TRIM(B139),"TRIM_LINE","99"))=TRUE,0,GETPIVOTDATA("VALUE",'CRS WK pvt'!$I$2,"DT_FILE",CF$8,"CD_CO",CF$6,"TRIM_CAT",TRIM(B139),"TRIM_LINE","99"))</f>
        <v>0</v>
      </c>
    </row>
    <row r="140" spans="1:84" s="73" customFormat="1" x14ac:dyDescent="0.3">
      <c r="A140" s="148"/>
      <c r="B140" s="60" t="s">
        <v>41</v>
      </c>
      <c r="C140" s="118"/>
      <c r="D140" s="119"/>
      <c r="E140" s="119"/>
      <c r="F140" s="119"/>
      <c r="G140" s="119"/>
      <c r="H140" s="120"/>
      <c r="I140" s="119"/>
      <c r="J140" s="120"/>
      <c r="K140" s="119"/>
      <c r="L140" s="121"/>
      <c r="M140" s="120"/>
      <c r="N140" s="124"/>
      <c r="O140" s="124"/>
      <c r="P140" s="124"/>
      <c r="Q140" s="124"/>
      <c r="R140" s="124"/>
      <c r="S140" s="124"/>
      <c r="T140" s="124"/>
      <c r="U140" s="212"/>
      <c r="V140" s="212"/>
      <c r="W140" s="212"/>
      <c r="X140" s="121"/>
      <c r="Y140" s="212"/>
      <c r="Z140" s="212"/>
      <c r="AA140" s="212"/>
      <c r="AB140" s="212"/>
      <c r="AC140" s="212"/>
      <c r="AD140" s="212"/>
      <c r="AE140" s="212"/>
      <c r="AF140" s="213">
        <v>0</v>
      </c>
      <c r="AG140" s="211">
        <v>0</v>
      </c>
      <c r="AH140" s="212">
        <v>0</v>
      </c>
      <c r="AI140" s="212">
        <v>0</v>
      </c>
      <c r="AJ140" s="121">
        <v>0</v>
      </c>
      <c r="AK140" s="214">
        <v>0</v>
      </c>
      <c r="AL140" s="214">
        <v>0</v>
      </c>
      <c r="AM140" s="214">
        <v>0</v>
      </c>
      <c r="AN140" s="214">
        <v>0</v>
      </c>
      <c r="AO140" s="214">
        <v>0</v>
      </c>
      <c r="AP140" s="214">
        <v>0</v>
      </c>
      <c r="AQ140" s="64">
        <v>0</v>
      </c>
      <c r="AR140" s="214">
        <v>0</v>
      </c>
      <c r="AS140" s="214">
        <v>0</v>
      </c>
      <c r="AT140" s="214">
        <v>0</v>
      </c>
      <c r="AU140" s="214">
        <v>0</v>
      </c>
      <c r="AV140" s="121">
        <v>0</v>
      </c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214"/>
      <c r="BM140" s="214"/>
      <c r="BN140" s="214"/>
      <c r="BO140" s="214"/>
      <c r="BP140" s="214"/>
      <c r="BQ140" s="214"/>
      <c r="BR140" s="214"/>
      <c r="BS140" s="214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350"/>
      <c r="CF140" s="64">
        <f>IF(ISERROR(GETPIVOTDATA("VALUE",'CRS WK pvt'!$I$2,"DT_FILE",CF$8,"CD_CO",CF$6,"TRIM_CAT",TRIM(B140),"TRIM_LINE","99"))=TRUE,0,GETPIVOTDATA("VALUE",'CRS WK pvt'!$I$2,"DT_FILE",CF$8,"CD_CO",CF$6,"TRIM_CAT",TRIM(B140),"TRIM_LINE","99"))</f>
        <v>0</v>
      </c>
    </row>
    <row r="141" spans="1:84" s="73" customFormat="1" x14ac:dyDescent="0.3">
      <c r="A141" s="148"/>
      <c r="B141" s="60" t="s">
        <v>42</v>
      </c>
      <c r="C141" s="118"/>
      <c r="D141" s="119"/>
      <c r="E141" s="119"/>
      <c r="F141" s="119"/>
      <c r="G141" s="119"/>
      <c r="H141" s="120"/>
      <c r="I141" s="119"/>
      <c r="J141" s="120"/>
      <c r="K141" s="119"/>
      <c r="L141" s="121"/>
      <c r="M141" s="120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1"/>
      <c r="Y141" s="124"/>
      <c r="Z141" s="124"/>
      <c r="AA141" s="124"/>
      <c r="AB141" s="124"/>
      <c r="AC141" s="124"/>
      <c r="AD141" s="124"/>
      <c r="AE141" s="124"/>
      <c r="AF141" s="124">
        <f t="shared" ref="AF141" si="448">SUM(AF136:AF140)</f>
        <v>200</v>
      </c>
      <c r="AG141" s="212">
        <v>224</v>
      </c>
      <c r="AH141" s="212">
        <v>244</v>
      </c>
      <c r="AI141" s="212">
        <v>140</v>
      </c>
      <c r="AJ141" s="121">
        <v>49</v>
      </c>
      <c r="AK141" s="214">
        <v>26</v>
      </c>
      <c r="AL141" s="214">
        <v>8</v>
      </c>
      <c r="AM141" s="214">
        <v>7</v>
      </c>
      <c r="AN141" s="214">
        <v>16</v>
      </c>
      <c r="AO141" s="214">
        <v>91</v>
      </c>
      <c r="AP141" s="214">
        <v>68</v>
      </c>
      <c r="AQ141" s="85">
        <v>66</v>
      </c>
      <c r="AR141" s="214">
        <v>63</v>
      </c>
      <c r="AS141" s="214">
        <v>54</v>
      </c>
      <c r="AT141" s="214">
        <v>86</v>
      </c>
      <c r="AU141" s="214">
        <v>2</v>
      </c>
      <c r="AV141" s="121">
        <v>1</v>
      </c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214"/>
      <c r="BM141" s="214"/>
      <c r="BN141" s="214"/>
      <c r="BO141" s="214"/>
      <c r="BP141" s="214"/>
      <c r="BQ141" s="214"/>
      <c r="BR141" s="214"/>
      <c r="BS141" s="214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350"/>
      <c r="CF141" s="85">
        <f>SUM(CF136:CF140)</f>
        <v>1</v>
      </c>
    </row>
    <row r="142" spans="1:84" s="59" customFormat="1" x14ac:dyDescent="0.3">
      <c r="A142" s="147">
        <f>+A128+1</f>
        <v>19</v>
      </c>
      <c r="B142" s="111" t="s">
        <v>21</v>
      </c>
      <c r="C142" s="87"/>
      <c r="D142" s="88"/>
      <c r="E142" s="88"/>
      <c r="F142" s="88"/>
      <c r="G142" s="88"/>
      <c r="H142" s="88"/>
      <c r="I142" s="88"/>
      <c r="J142" s="88"/>
      <c r="K142" s="88"/>
      <c r="L142" s="89"/>
      <c r="M142" s="88"/>
      <c r="N142" s="88"/>
      <c r="O142" s="88"/>
      <c r="P142" s="88"/>
      <c r="Q142" s="88"/>
      <c r="R142" s="88"/>
      <c r="S142" s="88"/>
      <c r="T142" s="88"/>
      <c r="U142" s="203"/>
      <c r="V142" s="203"/>
      <c r="W142" s="203"/>
      <c r="X142" s="89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89"/>
      <c r="AK142" s="296"/>
      <c r="AL142" s="296"/>
      <c r="AM142" s="296"/>
      <c r="AN142" s="296"/>
      <c r="AO142" s="296"/>
      <c r="AP142" s="296"/>
      <c r="AQ142" s="90"/>
      <c r="AR142" s="296"/>
      <c r="AS142" s="296"/>
      <c r="AT142" s="296"/>
      <c r="AU142" s="296"/>
      <c r="AV142" s="313"/>
      <c r="AW142" s="90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349"/>
      <c r="CF142" s="90"/>
    </row>
    <row r="143" spans="1:84" s="59" customFormat="1" x14ac:dyDescent="0.3">
      <c r="A143" s="147"/>
      <c r="B143" s="60" t="s">
        <v>37</v>
      </c>
      <c r="C143" s="112">
        <v>1476</v>
      </c>
      <c r="D143" s="66">
        <v>2071</v>
      </c>
      <c r="E143" s="66">
        <v>3086</v>
      </c>
      <c r="F143" s="66">
        <v>3249</v>
      </c>
      <c r="G143" s="66">
        <v>3127</v>
      </c>
      <c r="H143" s="109">
        <v>2949</v>
      </c>
      <c r="I143" s="66">
        <v>2736</v>
      </c>
      <c r="J143" s="109">
        <v>2571</v>
      </c>
      <c r="K143" s="66">
        <v>2037</v>
      </c>
      <c r="L143" s="110">
        <v>1508</v>
      </c>
      <c r="M143" s="109">
        <v>1031</v>
      </c>
      <c r="N143" s="109">
        <v>941</v>
      </c>
      <c r="O143" s="66">
        <v>872</v>
      </c>
      <c r="P143" s="109">
        <v>721</v>
      </c>
      <c r="Q143" s="66">
        <v>614</v>
      </c>
      <c r="R143" s="109">
        <v>636</v>
      </c>
      <c r="S143" s="66">
        <v>557</v>
      </c>
      <c r="T143" s="109">
        <v>504</v>
      </c>
      <c r="U143" s="213">
        <v>526</v>
      </c>
      <c r="V143" s="213">
        <v>498</v>
      </c>
      <c r="W143" s="213">
        <v>496</v>
      </c>
      <c r="X143" s="110">
        <v>476</v>
      </c>
      <c r="Y143" s="213">
        <v>515</v>
      </c>
      <c r="Z143" s="213">
        <v>580</v>
      </c>
      <c r="AA143" s="213">
        <v>670</v>
      </c>
      <c r="AB143" s="213">
        <v>785</v>
      </c>
      <c r="AC143" s="213">
        <v>1104</v>
      </c>
      <c r="AD143" s="213">
        <v>1676</v>
      </c>
      <c r="AE143" s="213">
        <v>2769</v>
      </c>
      <c r="AF143" s="213">
        <v>3137</v>
      </c>
      <c r="AG143" s="213">
        <v>3223</v>
      </c>
      <c r="AH143" s="213">
        <v>3080</v>
      </c>
      <c r="AI143" s="213">
        <v>2785</v>
      </c>
      <c r="AJ143" s="110">
        <v>2465</v>
      </c>
      <c r="AK143" s="213">
        <v>2000</v>
      </c>
      <c r="AL143" s="213">
        <v>1909</v>
      </c>
      <c r="AM143" s="213">
        <v>2047</v>
      </c>
      <c r="AN143" s="213">
        <v>2264</v>
      </c>
      <c r="AO143" s="213">
        <v>2634</v>
      </c>
      <c r="AP143" s="213">
        <v>2652</v>
      </c>
      <c r="AQ143" s="64">
        <v>2473</v>
      </c>
      <c r="AR143" s="213">
        <v>2541</v>
      </c>
      <c r="AS143" s="213">
        <v>2470</v>
      </c>
      <c r="AT143" s="213">
        <v>2358</v>
      </c>
      <c r="AU143" s="213">
        <v>2005</v>
      </c>
      <c r="AV143" s="110">
        <v>1620</v>
      </c>
      <c r="AW143" s="109">
        <f t="shared" ref="AW143:BF147" si="449">O143-C143</f>
        <v>-604</v>
      </c>
      <c r="AX143" s="109">
        <f t="shared" si="449"/>
        <v>-1350</v>
      </c>
      <c r="AY143" s="109">
        <f t="shared" si="449"/>
        <v>-2472</v>
      </c>
      <c r="AZ143" s="109">
        <f t="shared" si="449"/>
        <v>-2613</v>
      </c>
      <c r="BA143" s="109">
        <f t="shared" si="449"/>
        <v>-2570</v>
      </c>
      <c r="BB143" s="109">
        <f t="shared" si="449"/>
        <v>-2445</v>
      </c>
      <c r="BC143" s="109">
        <f t="shared" si="449"/>
        <v>-2210</v>
      </c>
      <c r="BD143" s="109">
        <f t="shared" si="449"/>
        <v>-2073</v>
      </c>
      <c r="BE143" s="109">
        <f t="shared" si="449"/>
        <v>-1541</v>
      </c>
      <c r="BF143" s="109">
        <f t="shared" si="449"/>
        <v>-1032</v>
      </c>
      <c r="BG143" s="109">
        <f t="shared" ref="BG143:BP147" si="450">Y143-M143</f>
        <v>-516</v>
      </c>
      <c r="BH143" s="109">
        <f t="shared" si="450"/>
        <v>-361</v>
      </c>
      <c r="BI143" s="109">
        <f t="shared" si="450"/>
        <v>-202</v>
      </c>
      <c r="BJ143" s="109">
        <f t="shared" si="450"/>
        <v>64</v>
      </c>
      <c r="BK143" s="109">
        <f t="shared" si="450"/>
        <v>490</v>
      </c>
      <c r="BL143" s="213">
        <f t="shared" si="450"/>
        <v>1040</v>
      </c>
      <c r="BM143" s="213">
        <f t="shared" si="450"/>
        <v>2212</v>
      </c>
      <c r="BN143" s="213">
        <f t="shared" si="450"/>
        <v>2633</v>
      </c>
      <c r="BO143" s="213">
        <f t="shared" si="450"/>
        <v>2697</v>
      </c>
      <c r="BP143" s="213">
        <f t="shared" si="450"/>
        <v>2582</v>
      </c>
      <c r="BQ143" s="213">
        <f t="shared" ref="BQ143:CD147" si="451">AI143-W143</f>
        <v>2289</v>
      </c>
      <c r="BR143" s="213">
        <f t="shared" si="451"/>
        <v>1989</v>
      </c>
      <c r="BS143" s="213">
        <f t="shared" si="451"/>
        <v>1485</v>
      </c>
      <c r="BT143" s="213">
        <f t="shared" si="451"/>
        <v>1329</v>
      </c>
      <c r="BU143" s="213">
        <f t="shared" si="451"/>
        <v>1377</v>
      </c>
      <c r="BV143" s="213">
        <f t="shared" si="451"/>
        <v>1479</v>
      </c>
      <c r="BW143" s="213">
        <f t="shared" si="451"/>
        <v>1530</v>
      </c>
      <c r="BX143" s="213">
        <f t="shared" si="451"/>
        <v>976</v>
      </c>
      <c r="BY143" s="213">
        <f t="shared" si="451"/>
        <v>-296</v>
      </c>
      <c r="BZ143" s="213">
        <f t="shared" si="451"/>
        <v>-596</v>
      </c>
      <c r="CA143" s="213">
        <f t="shared" si="451"/>
        <v>-753</v>
      </c>
      <c r="CB143" s="213">
        <f t="shared" si="451"/>
        <v>-722</v>
      </c>
      <c r="CC143" s="213">
        <f t="shared" si="451"/>
        <v>-780</v>
      </c>
      <c r="CD143" s="213">
        <f t="shared" si="451"/>
        <v>-845</v>
      </c>
      <c r="CE143" s="349"/>
      <c r="CF143" s="64">
        <f>IF(ISERROR(GETPIVOTDATA("VALUE",'CRS WK pvt'!$I$2,"DT_FILE",CF$8,"CD_CO",CF$6,"TRIM_CAT",TRIM(B143),"TRIM_LINE",A142))=TRUE,0,GETPIVOTDATA("VALUE",'CRS WK pvt'!$I$2,"DT_FILE",CF$8,"CD_CO",CF$6,"TRIM_CAT",TRIM(B143),"TRIM_LINE",A142))</f>
        <v>1620</v>
      </c>
    </row>
    <row r="144" spans="1:84" s="59" customFormat="1" x14ac:dyDescent="0.3">
      <c r="A144" s="147"/>
      <c r="B144" s="60" t="s">
        <v>38</v>
      </c>
      <c r="C144" s="112">
        <v>380</v>
      </c>
      <c r="D144" s="66">
        <v>447</v>
      </c>
      <c r="E144" s="66">
        <v>680</v>
      </c>
      <c r="F144" s="66">
        <v>758</v>
      </c>
      <c r="G144" s="66">
        <v>759</v>
      </c>
      <c r="H144" s="109">
        <v>778</v>
      </c>
      <c r="I144" s="66">
        <v>779</v>
      </c>
      <c r="J144" s="109">
        <v>760</v>
      </c>
      <c r="K144" s="66">
        <v>638</v>
      </c>
      <c r="L144" s="110">
        <v>447</v>
      </c>
      <c r="M144" s="109">
        <v>285</v>
      </c>
      <c r="N144" s="109">
        <v>263</v>
      </c>
      <c r="O144" s="66">
        <v>235</v>
      </c>
      <c r="P144" s="109">
        <v>193</v>
      </c>
      <c r="Q144" s="66">
        <v>158</v>
      </c>
      <c r="R144" s="109">
        <v>174</v>
      </c>
      <c r="S144" s="66">
        <v>171</v>
      </c>
      <c r="T144" s="109">
        <v>164</v>
      </c>
      <c r="U144" s="213">
        <v>160</v>
      </c>
      <c r="V144" s="213">
        <v>155</v>
      </c>
      <c r="W144" s="213">
        <v>161</v>
      </c>
      <c r="X144" s="110">
        <v>136</v>
      </c>
      <c r="Y144" s="213">
        <v>135</v>
      </c>
      <c r="Z144" s="213">
        <v>151</v>
      </c>
      <c r="AA144" s="213">
        <v>176</v>
      </c>
      <c r="AB144" s="213">
        <v>201</v>
      </c>
      <c r="AC144" s="213">
        <v>229</v>
      </c>
      <c r="AD144" s="213">
        <v>347</v>
      </c>
      <c r="AE144" s="213">
        <v>630</v>
      </c>
      <c r="AF144" s="213">
        <v>787</v>
      </c>
      <c r="AG144" s="213">
        <v>903</v>
      </c>
      <c r="AH144" s="213">
        <v>974</v>
      </c>
      <c r="AI144" s="213">
        <v>841</v>
      </c>
      <c r="AJ144" s="110">
        <v>762</v>
      </c>
      <c r="AK144" s="213">
        <v>580</v>
      </c>
      <c r="AL144" s="213">
        <v>516</v>
      </c>
      <c r="AM144" s="213">
        <v>578</v>
      </c>
      <c r="AN144" s="213">
        <v>623</v>
      </c>
      <c r="AO144" s="213">
        <v>748</v>
      </c>
      <c r="AP144" s="213">
        <v>802</v>
      </c>
      <c r="AQ144" s="64">
        <v>751</v>
      </c>
      <c r="AR144" s="213">
        <v>802</v>
      </c>
      <c r="AS144" s="213">
        <v>812</v>
      </c>
      <c r="AT144" s="213">
        <v>827</v>
      </c>
      <c r="AU144" s="213">
        <v>761</v>
      </c>
      <c r="AV144" s="110">
        <v>616</v>
      </c>
      <c r="AW144" s="109">
        <f t="shared" si="449"/>
        <v>-145</v>
      </c>
      <c r="AX144" s="109">
        <f t="shared" si="449"/>
        <v>-254</v>
      </c>
      <c r="AY144" s="109">
        <f t="shared" si="449"/>
        <v>-522</v>
      </c>
      <c r="AZ144" s="109">
        <f t="shared" si="449"/>
        <v>-584</v>
      </c>
      <c r="BA144" s="109">
        <f t="shared" si="449"/>
        <v>-588</v>
      </c>
      <c r="BB144" s="109">
        <f t="shared" si="449"/>
        <v>-614</v>
      </c>
      <c r="BC144" s="109">
        <f t="shared" si="449"/>
        <v>-619</v>
      </c>
      <c r="BD144" s="109">
        <f t="shared" si="449"/>
        <v>-605</v>
      </c>
      <c r="BE144" s="109">
        <f t="shared" si="449"/>
        <v>-477</v>
      </c>
      <c r="BF144" s="109">
        <f t="shared" si="449"/>
        <v>-311</v>
      </c>
      <c r="BG144" s="109">
        <f t="shared" si="450"/>
        <v>-150</v>
      </c>
      <c r="BH144" s="109">
        <f t="shared" si="450"/>
        <v>-112</v>
      </c>
      <c r="BI144" s="109">
        <f t="shared" si="450"/>
        <v>-59</v>
      </c>
      <c r="BJ144" s="109">
        <f t="shared" si="450"/>
        <v>8</v>
      </c>
      <c r="BK144" s="109">
        <f t="shared" si="450"/>
        <v>71</v>
      </c>
      <c r="BL144" s="213">
        <f t="shared" si="450"/>
        <v>173</v>
      </c>
      <c r="BM144" s="213">
        <f t="shared" si="450"/>
        <v>459</v>
      </c>
      <c r="BN144" s="213">
        <f t="shared" si="450"/>
        <v>623</v>
      </c>
      <c r="BO144" s="213">
        <f t="shared" si="450"/>
        <v>743</v>
      </c>
      <c r="BP144" s="213">
        <f t="shared" si="450"/>
        <v>819</v>
      </c>
      <c r="BQ144" s="213">
        <f t="shared" si="451"/>
        <v>680</v>
      </c>
      <c r="BR144" s="213">
        <f t="shared" si="451"/>
        <v>626</v>
      </c>
      <c r="BS144" s="213">
        <f t="shared" si="451"/>
        <v>445</v>
      </c>
      <c r="BT144" s="213">
        <f t="shared" si="451"/>
        <v>365</v>
      </c>
      <c r="BU144" s="213">
        <f t="shared" si="451"/>
        <v>402</v>
      </c>
      <c r="BV144" s="213">
        <f t="shared" si="451"/>
        <v>422</v>
      </c>
      <c r="BW144" s="213">
        <f t="shared" si="451"/>
        <v>519</v>
      </c>
      <c r="BX144" s="213">
        <f t="shared" si="451"/>
        <v>455</v>
      </c>
      <c r="BY144" s="213">
        <f t="shared" si="451"/>
        <v>121</v>
      </c>
      <c r="BZ144" s="213">
        <f t="shared" si="451"/>
        <v>15</v>
      </c>
      <c r="CA144" s="213">
        <f t="shared" si="451"/>
        <v>-91</v>
      </c>
      <c r="CB144" s="213">
        <f t="shared" si="451"/>
        <v>-147</v>
      </c>
      <c r="CC144" s="213">
        <f t="shared" si="451"/>
        <v>-80</v>
      </c>
      <c r="CD144" s="213">
        <f t="shared" si="451"/>
        <v>-146</v>
      </c>
      <c r="CE144" s="349"/>
      <c r="CF144" s="64">
        <f>IF(ISERROR(GETPIVOTDATA("VALUE",'CRS WK pvt'!$I$2,"DT_FILE",CF$8,"CD_CO",CF$6,"TRIM_CAT",TRIM(B144),"TRIM_LINE",A142))=TRUE,0,GETPIVOTDATA("VALUE",'CRS WK pvt'!$I$2,"DT_FILE",CF$8,"CD_CO",CF$6,"TRIM_CAT",TRIM(B144),"TRIM_LINE",A142))</f>
        <v>616</v>
      </c>
    </row>
    <row r="145" spans="1:84" s="59" customFormat="1" x14ac:dyDescent="0.3">
      <c r="A145" s="147"/>
      <c r="B145" s="60" t="s">
        <v>39</v>
      </c>
      <c r="C145" s="112">
        <v>52</v>
      </c>
      <c r="D145" s="66">
        <v>85</v>
      </c>
      <c r="E145" s="66">
        <v>101</v>
      </c>
      <c r="F145" s="66">
        <v>93</v>
      </c>
      <c r="G145" s="66">
        <v>73</v>
      </c>
      <c r="H145" s="109">
        <v>65</v>
      </c>
      <c r="I145" s="66">
        <v>50</v>
      </c>
      <c r="J145" s="109">
        <v>49</v>
      </c>
      <c r="K145" s="66">
        <v>38</v>
      </c>
      <c r="L145" s="110">
        <v>38</v>
      </c>
      <c r="M145" s="109">
        <v>35</v>
      </c>
      <c r="N145" s="109">
        <v>38</v>
      </c>
      <c r="O145" s="66">
        <v>39</v>
      </c>
      <c r="P145" s="109">
        <v>28</v>
      </c>
      <c r="Q145" s="66">
        <v>24</v>
      </c>
      <c r="R145" s="109">
        <v>25</v>
      </c>
      <c r="S145" s="66">
        <v>30</v>
      </c>
      <c r="T145" s="109">
        <v>39</v>
      </c>
      <c r="U145" s="213">
        <v>55</v>
      </c>
      <c r="V145" s="213">
        <v>73</v>
      </c>
      <c r="W145" s="213">
        <v>87</v>
      </c>
      <c r="X145" s="110">
        <v>107</v>
      </c>
      <c r="Y145" s="213">
        <v>96</v>
      </c>
      <c r="Z145" s="213">
        <v>94</v>
      </c>
      <c r="AA145" s="213">
        <v>86</v>
      </c>
      <c r="AB145" s="213">
        <v>86</v>
      </c>
      <c r="AC145" s="213">
        <v>98</v>
      </c>
      <c r="AD145" s="213">
        <v>92</v>
      </c>
      <c r="AE145" s="213">
        <v>88</v>
      </c>
      <c r="AF145" s="213">
        <v>92</v>
      </c>
      <c r="AG145" s="213">
        <v>105</v>
      </c>
      <c r="AH145" s="213">
        <v>112</v>
      </c>
      <c r="AI145" s="213">
        <v>101</v>
      </c>
      <c r="AJ145" s="110">
        <v>99</v>
      </c>
      <c r="AK145" s="213">
        <v>83</v>
      </c>
      <c r="AL145" s="213">
        <v>81</v>
      </c>
      <c r="AM145" s="213">
        <v>102</v>
      </c>
      <c r="AN145" s="213">
        <v>119</v>
      </c>
      <c r="AO145" s="213">
        <v>119</v>
      </c>
      <c r="AP145" s="213">
        <v>108</v>
      </c>
      <c r="AQ145" s="64">
        <v>82</v>
      </c>
      <c r="AR145" s="213">
        <v>74</v>
      </c>
      <c r="AS145" s="213">
        <v>75</v>
      </c>
      <c r="AT145" s="213">
        <v>75</v>
      </c>
      <c r="AU145" s="213">
        <v>61</v>
      </c>
      <c r="AV145" s="110">
        <v>58</v>
      </c>
      <c r="AW145" s="109">
        <f t="shared" si="449"/>
        <v>-13</v>
      </c>
      <c r="AX145" s="109">
        <f t="shared" si="449"/>
        <v>-57</v>
      </c>
      <c r="AY145" s="109">
        <f t="shared" si="449"/>
        <v>-77</v>
      </c>
      <c r="AZ145" s="109">
        <f t="shared" si="449"/>
        <v>-68</v>
      </c>
      <c r="BA145" s="109">
        <f t="shared" si="449"/>
        <v>-43</v>
      </c>
      <c r="BB145" s="109">
        <f t="shared" si="449"/>
        <v>-26</v>
      </c>
      <c r="BC145" s="109">
        <f t="shared" si="449"/>
        <v>5</v>
      </c>
      <c r="BD145" s="109">
        <f t="shared" si="449"/>
        <v>24</v>
      </c>
      <c r="BE145" s="109">
        <f t="shared" si="449"/>
        <v>49</v>
      </c>
      <c r="BF145" s="109">
        <f t="shared" si="449"/>
        <v>69</v>
      </c>
      <c r="BG145" s="109">
        <f t="shared" si="450"/>
        <v>61</v>
      </c>
      <c r="BH145" s="109">
        <f t="shared" si="450"/>
        <v>56</v>
      </c>
      <c r="BI145" s="109">
        <f t="shared" si="450"/>
        <v>47</v>
      </c>
      <c r="BJ145" s="109">
        <f t="shared" si="450"/>
        <v>58</v>
      </c>
      <c r="BK145" s="109">
        <f t="shared" si="450"/>
        <v>74</v>
      </c>
      <c r="BL145" s="213">
        <f t="shared" si="450"/>
        <v>67</v>
      </c>
      <c r="BM145" s="213">
        <f t="shared" si="450"/>
        <v>58</v>
      </c>
      <c r="BN145" s="213">
        <f t="shared" si="450"/>
        <v>53</v>
      </c>
      <c r="BO145" s="213">
        <f t="shared" si="450"/>
        <v>50</v>
      </c>
      <c r="BP145" s="213">
        <f t="shared" si="450"/>
        <v>39</v>
      </c>
      <c r="BQ145" s="213">
        <f t="shared" si="451"/>
        <v>14</v>
      </c>
      <c r="BR145" s="213">
        <f t="shared" si="451"/>
        <v>-8</v>
      </c>
      <c r="BS145" s="213">
        <f t="shared" si="451"/>
        <v>-13</v>
      </c>
      <c r="BT145" s="213">
        <f t="shared" si="451"/>
        <v>-13</v>
      </c>
      <c r="BU145" s="213">
        <f t="shared" si="451"/>
        <v>16</v>
      </c>
      <c r="BV145" s="213">
        <f t="shared" si="451"/>
        <v>33</v>
      </c>
      <c r="BW145" s="213">
        <f t="shared" si="451"/>
        <v>21</v>
      </c>
      <c r="BX145" s="213">
        <f t="shared" si="451"/>
        <v>16</v>
      </c>
      <c r="BY145" s="213">
        <f t="shared" si="451"/>
        <v>-6</v>
      </c>
      <c r="BZ145" s="213">
        <f t="shared" si="451"/>
        <v>-18</v>
      </c>
      <c r="CA145" s="213">
        <f t="shared" si="451"/>
        <v>-30</v>
      </c>
      <c r="CB145" s="213">
        <f t="shared" si="451"/>
        <v>-37</v>
      </c>
      <c r="CC145" s="213">
        <f t="shared" si="451"/>
        <v>-40</v>
      </c>
      <c r="CD145" s="213">
        <f t="shared" si="451"/>
        <v>-41</v>
      </c>
      <c r="CE145" s="349"/>
      <c r="CF145" s="64">
        <f>IF(ISERROR(GETPIVOTDATA("VALUE",'CRS WK pvt'!$I$2,"DT_FILE",CF$8,"CD_CO",CF$6,"TRIM_CAT",TRIM(B145),"TRIM_LINE",A142))=TRUE,0,GETPIVOTDATA("VALUE",'CRS WK pvt'!$I$2,"DT_FILE",CF$8,"CD_CO",CF$6,"TRIM_CAT",TRIM(B145),"TRIM_LINE",A142))</f>
        <v>58</v>
      </c>
    </row>
    <row r="146" spans="1:84" s="59" customFormat="1" ht="15" thickBot="1" x14ac:dyDescent="0.35">
      <c r="A146" s="147"/>
      <c r="B146" s="60" t="s">
        <v>40</v>
      </c>
      <c r="C146" s="112">
        <v>3</v>
      </c>
      <c r="D146" s="66">
        <v>5</v>
      </c>
      <c r="E146" s="66">
        <v>4</v>
      </c>
      <c r="F146" s="66">
        <v>3</v>
      </c>
      <c r="G146" s="66">
        <v>2</v>
      </c>
      <c r="H146" s="109">
        <v>2</v>
      </c>
      <c r="I146" s="66"/>
      <c r="J146" s="109"/>
      <c r="K146" s="66"/>
      <c r="L146" s="110"/>
      <c r="M146" s="109"/>
      <c r="N146" s="109"/>
      <c r="O146" s="66"/>
      <c r="P146" s="109">
        <v>0</v>
      </c>
      <c r="Q146" s="66">
        <v>1</v>
      </c>
      <c r="R146" s="109">
        <v>1</v>
      </c>
      <c r="S146" s="66">
        <v>1</v>
      </c>
      <c r="T146" s="109">
        <v>3</v>
      </c>
      <c r="U146" s="213">
        <v>3</v>
      </c>
      <c r="V146" s="213">
        <v>3</v>
      </c>
      <c r="W146" s="213">
        <v>3</v>
      </c>
      <c r="X146" s="110">
        <v>3</v>
      </c>
      <c r="Y146" s="213">
        <v>3</v>
      </c>
      <c r="Z146" s="213">
        <v>3</v>
      </c>
      <c r="AA146" s="213">
        <v>3</v>
      </c>
      <c r="AB146" s="213">
        <v>3</v>
      </c>
      <c r="AC146" s="213">
        <v>2</v>
      </c>
      <c r="AD146" s="213">
        <v>3</v>
      </c>
      <c r="AE146" s="213">
        <v>1</v>
      </c>
      <c r="AF146" s="213">
        <v>1</v>
      </c>
      <c r="AG146" s="213">
        <v>1</v>
      </c>
      <c r="AH146" s="213">
        <v>3</v>
      </c>
      <c r="AI146" s="213">
        <v>3</v>
      </c>
      <c r="AJ146" s="110">
        <v>2</v>
      </c>
      <c r="AK146" s="213">
        <v>2</v>
      </c>
      <c r="AL146" s="213">
        <v>2</v>
      </c>
      <c r="AM146" s="213">
        <v>2</v>
      </c>
      <c r="AN146" s="213">
        <v>3</v>
      </c>
      <c r="AO146" s="213">
        <v>2</v>
      </c>
      <c r="AP146" s="213">
        <v>1</v>
      </c>
      <c r="AQ146" s="64">
        <v>1</v>
      </c>
      <c r="AR146" s="213">
        <v>1</v>
      </c>
      <c r="AS146" s="213">
        <v>0</v>
      </c>
      <c r="AT146" s="213">
        <v>0</v>
      </c>
      <c r="AU146" s="213">
        <v>1</v>
      </c>
      <c r="AV146" s="322">
        <v>1</v>
      </c>
      <c r="AW146" s="109">
        <f t="shared" si="449"/>
        <v>-3</v>
      </c>
      <c r="AX146" s="109">
        <f t="shared" si="449"/>
        <v>-5</v>
      </c>
      <c r="AY146" s="109">
        <f t="shared" si="449"/>
        <v>-3</v>
      </c>
      <c r="AZ146" s="109">
        <f t="shared" si="449"/>
        <v>-2</v>
      </c>
      <c r="BA146" s="109">
        <f t="shared" si="449"/>
        <v>-1</v>
      </c>
      <c r="BB146" s="109">
        <f t="shared" si="449"/>
        <v>1</v>
      </c>
      <c r="BC146" s="109">
        <f t="shared" si="449"/>
        <v>3</v>
      </c>
      <c r="BD146" s="109">
        <f t="shared" si="449"/>
        <v>3</v>
      </c>
      <c r="BE146" s="109">
        <f t="shared" si="449"/>
        <v>3</v>
      </c>
      <c r="BF146" s="109">
        <f t="shared" si="449"/>
        <v>3</v>
      </c>
      <c r="BG146" s="109">
        <f t="shared" si="450"/>
        <v>3</v>
      </c>
      <c r="BH146" s="109">
        <f t="shared" si="450"/>
        <v>3</v>
      </c>
      <c r="BI146" s="109">
        <f t="shared" si="450"/>
        <v>3</v>
      </c>
      <c r="BJ146" s="109">
        <f t="shared" si="450"/>
        <v>3</v>
      </c>
      <c r="BK146" s="109">
        <f t="shared" si="450"/>
        <v>1</v>
      </c>
      <c r="BL146" s="213">
        <f t="shared" si="450"/>
        <v>2</v>
      </c>
      <c r="BM146" s="213">
        <f t="shared" si="450"/>
        <v>0</v>
      </c>
      <c r="BN146" s="213">
        <f t="shared" si="450"/>
        <v>-2</v>
      </c>
      <c r="BO146" s="213">
        <f t="shared" si="450"/>
        <v>-2</v>
      </c>
      <c r="BP146" s="213">
        <f t="shared" si="450"/>
        <v>0</v>
      </c>
      <c r="BQ146" s="213">
        <f t="shared" si="451"/>
        <v>0</v>
      </c>
      <c r="BR146" s="213">
        <f t="shared" si="451"/>
        <v>-1</v>
      </c>
      <c r="BS146" s="213">
        <f t="shared" si="451"/>
        <v>-1</v>
      </c>
      <c r="BT146" s="213">
        <f t="shared" si="451"/>
        <v>-1</v>
      </c>
      <c r="BU146" s="213">
        <f t="shared" si="451"/>
        <v>-1</v>
      </c>
      <c r="BV146" s="213">
        <f t="shared" si="451"/>
        <v>0</v>
      </c>
      <c r="BW146" s="213">
        <f t="shared" si="451"/>
        <v>0</v>
      </c>
      <c r="BX146" s="213">
        <f t="shared" si="451"/>
        <v>-2</v>
      </c>
      <c r="BY146" s="213">
        <f t="shared" si="451"/>
        <v>0</v>
      </c>
      <c r="BZ146" s="213">
        <f t="shared" si="451"/>
        <v>0</v>
      </c>
      <c r="CA146" s="213">
        <f t="shared" si="451"/>
        <v>-1</v>
      </c>
      <c r="CB146" s="213">
        <f t="shared" si="451"/>
        <v>-3</v>
      </c>
      <c r="CC146" s="213">
        <f t="shared" si="451"/>
        <v>-2</v>
      </c>
      <c r="CD146" s="213">
        <f t="shared" si="451"/>
        <v>-1</v>
      </c>
      <c r="CE146" s="349"/>
      <c r="CF146" s="64">
        <f>IF(ISERROR(GETPIVOTDATA("VALUE",'CRS WK pvt'!$I$2,"DT_FILE",CF$8,"CD_CO",CF$6,"TRIM_CAT",TRIM(B146),"TRIM_LINE",A142))=TRUE,0,GETPIVOTDATA("VALUE",'CRS WK pvt'!$I$2,"DT_FILE",CF$8,"CD_CO",CF$6,"TRIM_CAT",TRIM(B146),"TRIM_LINE",A142))</f>
        <v>1</v>
      </c>
    </row>
    <row r="147" spans="1:84" s="59" customFormat="1" x14ac:dyDescent="0.3">
      <c r="A147" s="147"/>
      <c r="B147" s="60" t="s">
        <v>41</v>
      </c>
      <c r="C147" s="112"/>
      <c r="D147" s="66"/>
      <c r="E147" s="66"/>
      <c r="F147" s="66"/>
      <c r="G147" s="66">
        <v>1</v>
      </c>
      <c r="H147" s="109">
        <v>1</v>
      </c>
      <c r="I147" s="66">
        <v>1</v>
      </c>
      <c r="J147" s="109">
        <v>1</v>
      </c>
      <c r="K147" s="66">
        <v>2</v>
      </c>
      <c r="L147" s="110">
        <v>2</v>
      </c>
      <c r="M147" s="109">
        <v>2</v>
      </c>
      <c r="N147" s="109">
        <v>2</v>
      </c>
      <c r="O147" s="66">
        <v>2</v>
      </c>
      <c r="P147" s="109">
        <v>1</v>
      </c>
      <c r="Q147" s="66">
        <v>1</v>
      </c>
      <c r="R147" s="109">
        <v>0</v>
      </c>
      <c r="S147" s="66">
        <v>0</v>
      </c>
      <c r="T147" s="109">
        <v>0</v>
      </c>
      <c r="U147" s="213">
        <v>0</v>
      </c>
      <c r="V147" s="213">
        <v>0</v>
      </c>
      <c r="W147" s="213">
        <v>0</v>
      </c>
      <c r="X147" s="110">
        <v>0</v>
      </c>
      <c r="Y147" s="213">
        <v>0</v>
      </c>
      <c r="Z147" s="213">
        <v>0</v>
      </c>
      <c r="AA147" s="213">
        <v>0</v>
      </c>
      <c r="AB147" s="213">
        <v>0</v>
      </c>
      <c r="AC147" s="213">
        <v>0</v>
      </c>
      <c r="AD147" s="213">
        <v>1</v>
      </c>
      <c r="AE147" s="213">
        <v>1</v>
      </c>
      <c r="AF147" s="213">
        <v>0</v>
      </c>
      <c r="AG147" s="213">
        <v>1</v>
      </c>
      <c r="AH147" s="213">
        <v>1</v>
      </c>
      <c r="AI147" s="213">
        <v>0</v>
      </c>
      <c r="AJ147" s="110">
        <v>1</v>
      </c>
      <c r="AK147" s="213">
        <v>1</v>
      </c>
      <c r="AL147" s="213">
        <v>1</v>
      </c>
      <c r="AM147" s="213">
        <v>1</v>
      </c>
      <c r="AN147" s="213">
        <v>0</v>
      </c>
      <c r="AO147" s="213">
        <v>0</v>
      </c>
      <c r="AP147" s="213">
        <v>0</v>
      </c>
      <c r="AQ147" s="64">
        <v>0</v>
      </c>
      <c r="AR147" s="213">
        <v>0</v>
      </c>
      <c r="AS147" s="213">
        <v>0</v>
      </c>
      <c r="AT147" s="213">
        <v>0</v>
      </c>
      <c r="AU147" s="213">
        <v>0</v>
      </c>
      <c r="AV147" s="323">
        <v>0</v>
      </c>
      <c r="AW147" s="109">
        <f t="shared" si="449"/>
        <v>2</v>
      </c>
      <c r="AX147" s="109">
        <f t="shared" si="449"/>
        <v>1</v>
      </c>
      <c r="AY147" s="109">
        <f t="shared" si="449"/>
        <v>1</v>
      </c>
      <c r="AZ147" s="109">
        <f t="shared" si="449"/>
        <v>0</v>
      </c>
      <c r="BA147" s="109">
        <f t="shared" si="449"/>
        <v>-1</v>
      </c>
      <c r="BB147" s="109">
        <f t="shared" si="449"/>
        <v>-1</v>
      </c>
      <c r="BC147" s="109">
        <f t="shared" si="449"/>
        <v>-1</v>
      </c>
      <c r="BD147" s="109">
        <f t="shared" si="449"/>
        <v>-1</v>
      </c>
      <c r="BE147" s="109">
        <f t="shared" si="449"/>
        <v>-2</v>
      </c>
      <c r="BF147" s="109">
        <f t="shared" si="449"/>
        <v>-2</v>
      </c>
      <c r="BG147" s="109">
        <f t="shared" si="450"/>
        <v>-2</v>
      </c>
      <c r="BH147" s="109">
        <f t="shared" si="450"/>
        <v>-2</v>
      </c>
      <c r="BI147" s="109">
        <f t="shared" si="450"/>
        <v>-2</v>
      </c>
      <c r="BJ147" s="109">
        <f t="shared" si="450"/>
        <v>-1</v>
      </c>
      <c r="BK147" s="109">
        <f t="shared" si="450"/>
        <v>-1</v>
      </c>
      <c r="BL147" s="213">
        <f t="shared" si="450"/>
        <v>1</v>
      </c>
      <c r="BM147" s="213">
        <f t="shared" si="450"/>
        <v>1</v>
      </c>
      <c r="BN147" s="213">
        <f t="shared" si="450"/>
        <v>0</v>
      </c>
      <c r="BO147" s="213">
        <f t="shared" si="450"/>
        <v>1</v>
      </c>
      <c r="BP147" s="213">
        <f t="shared" si="450"/>
        <v>1</v>
      </c>
      <c r="BQ147" s="213">
        <f t="shared" si="451"/>
        <v>0</v>
      </c>
      <c r="BR147" s="213">
        <f t="shared" si="451"/>
        <v>1</v>
      </c>
      <c r="BS147" s="213">
        <f t="shared" si="451"/>
        <v>1</v>
      </c>
      <c r="BT147" s="213">
        <f t="shared" si="451"/>
        <v>1</v>
      </c>
      <c r="BU147" s="213">
        <f t="shared" si="451"/>
        <v>1</v>
      </c>
      <c r="BV147" s="213">
        <f t="shared" si="451"/>
        <v>0</v>
      </c>
      <c r="BW147" s="213">
        <f t="shared" si="451"/>
        <v>0</v>
      </c>
      <c r="BX147" s="213">
        <f t="shared" si="451"/>
        <v>-1</v>
      </c>
      <c r="BY147" s="213">
        <f t="shared" si="451"/>
        <v>-1</v>
      </c>
      <c r="BZ147" s="213">
        <f t="shared" si="451"/>
        <v>0</v>
      </c>
      <c r="CA147" s="213">
        <f t="shared" si="451"/>
        <v>-1</v>
      </c>
      <c r="CB147" s="213">
        <f t="shared" si="451"/>
        <v>-1</v>
      </c>
      <c r="CC147" s="213">
        <f t="shared" si="451"/>
        <v>0</v>
      </c>
      <c r="CD147" s="213">
        <f t="shared" si="451"/>
        <v>-1</v>
      </c>
      <c r="CE147" s="349"/>
      <c r="CF147" s="64">
        <f>IF(ISERROR(GETPIVOTDATA("VALUE",'CRS WK pvt'!$I$2,"DT_FILE",CF$8,"CD_CO",CF$6,"TRIM_CAT",TRIM(B147),"TRIM_LINE",A142))=TRUE,0,GETPIVOTDATA("VALUE",'CRS WK pvt'!$I$2,"DT_FILE",CF$8,"CD_CO",CF$6,"TRIM_CAT",TRIM(B147),"TRIM_LINE",A142))</f>
        <v>0</v>
      </c>
    </row>
    <row r="148" spans="1:84" s="73" customFormat="1" ht="15" thickBot="1" x14ac:dyDescent="0.35">
      <c r="A148" s="148"/>
      <c r="B148" s="113" t="s">
        <v>42</v>
      </c>
      <c r="C148" s="114">
        <f t="shared" ref="C148:V148" si="452">SUM(C143:C147)</f>
        <v>1911</v>
      </c>
      <c r="D148" s="115">
        <f t="shared" si="452"/>
        <v>2608</v>
      </c>
      <c r="E148" s="115">
        <f t="shared" si="452"/>
        <v>3871</v>
      </c>
      <c r="F148" s="115">
        <f t="shared" si="452"/>
        <v>4103</v>
      </c>
      <c r="G148" s="115">
        <f t="shared" si="452"/>
        <v>3962</v>
      </c>
      <c r="H148" s="116">
        <f t="shared" si="452"/>
        <v>3795</v>
      </c>
      <c r="I148" s="115">
        <f t="shared" si="452"/>
        <v>3566</v>
      </c>
      <c r="J148" s="116">
        <f t="shared" si="452"/>
        <v>3381</v>
      </c>
      <c r="K148" s="115">
        <f t="shared" si="452"/>
        <v>2715</v>
      </c>
      <c r="L148" s="117">
        <f t="shared" si="452"/>
        <v>1995</v>
      </c>
      <c r="M148" s="116">
        <f t="shared" si="452"/>
        <v>1353</v>
      </c>
      <c r="N148" s="116">
        <f t="shared" si="452"/>
        <v>1244</v>
      </c>
      <c r="O148" s="116">
        <f t="shared" si="452"/>
        <v>1148</v>
      </c>
      <c r="P148" s="116">
        <f t="shared" si="452"/>
        <v>943</v>
      </c>
      <c r="Q148" s="116">
        <f t="shared" si="452"/>
        <v>798</v>
      </c>
      <c r="R148" s="116">
        <f t="shared" si="452"/>
        <v>836</v>
      </c>
      <c r="S148" s="116">
        <f t="shared" si="452"/>
        <v>759</v>
      </c>
      <c r="T148" s="116">
        <f t="shared" si="452"/>
        <v>710</v>
      </c>
      <c r="U148" s="116">
        <f t="shared" si="452"/>
        <v>744</v>
      </c>
      <c r="V148" s="116">
        <f t="shared" si="452"/>
        <v>729</v>
      </c>
      <c r="W148" s="215">
        <f>SUM(W143+W144+W145+W146+W147)</f>
        <v>747</v>
      </c>
      <c r="X148" s="117">
        <f>SUM(X143+X144+X145+X146+X147)</f>
        <v>722</v>
      </c>
      <c r="Y148" s="215">
        <v>749</v>
      </c>
      <c r="Z148" s="215">
        <v>828</v>
      </c>
      <c r="AA148" s="215">
        <v>935</v>
      </c>
      <c r="AB148" s="215">
        <v>1075</v>
      </c>
      <c r="AC148" s="215">
        <v>1433</v>
      </c>
      <c r="AD148" s="215">
        <v>2119</v>
      </c>
      <c r="AE148" s="215">
        <v>3489</v>
      </c>
      <c r="AF148" s="215">
        <v>4017</v>
      </c>
      <c r="AG148" s="215">
        <v>4233</v>
      </c>
      <c r="AH148" s="215">
        <v>4170</v>
      </c>
      <c r="AI148" s="215">
        <v>3730</v>
      </c>
      <c r="AJ148" s="117">
        <v>3329</v>
      </c>
      <c r="AK148" s="215">
        <v>2666</v>
      </c>
      <c r="AL148" s="215">
        <v>2509</v>
      </c>
      <c r="AM148" s="215">
        <v>2730</v>
      </c>
      <c r="AN148" s="215">
        <v>3009</v>
      </c>
      <c r="AO148" s="215">
        <v>3503</v>
      </c>
      <c r="AP148" s="215">
        <v>3563</v>
      </c>
      <c r="AQ148" s="116">
        <v>3307</v>
      </c>
      <c r="AR148" s="215">
        <v>3418</v>
      </c>
      <c r="AS148" s="215">
        <v>3357</v>
      </c>
      <c r="AT148" s="215">
        <v>3260</v>
      </c>
      <c r="AU148" s="215">
        <v>2828</v>
      </c>
      <c r="AV148" s="117">
        <v>2295</v>
      </c>
      <c r="AW148" s="116">
        <f t="shared" ref="AW148:BA148" si="453">SUM(AW143:AW147)</f>
        <v>-763</v>
      </c>
      <c r="AX148" s="116">
        <f t="shared" si="453"/>
        <v>-1665</v>
      </c>
      <c r="AY148" s="116">
        <f t="shared" si="453"/>
        <v>-3073</v>
      </c>
      <c r="AZ148" s="116">
        <f t="shared" si="453"/>
        <v>-3267</v>
      </c>
      <c r="BA148" s="116">
        <f t="shared" si="453"/>
        <v>-3203</v>
      </c>
      <c r="BB148" s="116">
        <f t="shared" ref="BB148:BJ148" si="454">SUM(BB143:BB147)</f>
        <v>-3085</v>
      </c>
      <c r="BC148" s="116">
        <f t="shared" si="454"/>
        <v>-2822</v>
      </c>
      <c r="BD148" s="116">
        <f t="shared" si="454"/>
        <v>-2652</v>
      </c>
      <c r="BE148" s="116">
        <f t="shared" si="454"/>
        <v>-1968</v>
      </c>
      <c r="BF148" s="116">
        <f t="shared" si="454"/>
        <v>-1273</v>
      </c>
      <c r="BG148" s="116">
        <f t="shared" si="454"/>
        <v>-604</v>
      </c>
      <c r="BH148" s="116">
        <f t="shared" si="454"/>
        <v>-416</v>
      </c>
      <c r="BI148" s="116">
        <f t="shared" si="454"/>
        <v>-213</v>
      </c>
      <c r="BJ148" s="116">
        <f t="shared" si="454"/>
        <v>132</v>
      </c>
      <c r="BK148" s="116">
        <f t="shared" ref="BK148:BL148" si="455">SUM(BK143:BK147)</f>
        <v>635</v>
      </c>
      <c r="BL148" s="215">
        <f t="shared" si="455"/>
        <v>1283</v>
      </c>
      <c r="BM148" s="215">
        <f t="shared" ref="BM148:BN148" si="456">SUM(BM143:BM147)</f>
        <v>2730</v>
      </c>
      <c r="BN148" s="215">
        <f t="shared" si="456"/>
        <v>3307</v>
      </c>
      <c r="BO148" s="215">
        <f t="shared" ref="BO148" si="457">SUM(BO143:BO147)</f>
        <v>3489</v>
      </c>
      <c r="BP148" s="215">
        <f t="shared" ref="BP148:BQ148" si="458">SUM(BP143:BP147)</f>
        <v>3441</v>
      </c>
      <c r="BQ148" s="215">
        <f t="shared" si="458"/>
        <v>2983</v>
      </c>
      <c r="BR148" s="215">
        <f t="shared" ref="BR148:BS148" si="459">SUM(BR143:BR147)</f>
        <v>2607</v>
      </c>
      <c r="BS148" s="215">
        <f t="shared" si="459"/>
        <v>1917</v>
      </c>
      <c r="BT148" s="215">
        <f t="shared" ref="BT148" si="460">SUM(BT143:BT147)</f>
        <v>1681</v>
      </c>
      <c r="BU148" s="215">
        <f t="shared" ref="BU148" si="461">SUM(BU143:BU147)</f>
        <v>1795</v>
      </c>
      <c r="BV148" s="215">
        <f t="shared" ref="BV148" si="462">SUM(BV143:BV147)</f>
        <v>1934</v>
      </c>
      <c r="BW148" s="215">
        <f t="shared" ref="BW148" si="463">SUM(BW143:BW147)</f>
        <v>2070</v>
      </c>
      <c r="BX148" s="215">
        <f t="shared" ref="BX148" si="464">SUM(BX143:BX147)</f>
        <v>1444</v>
      </c>
      <c r="BY148" s="215">
        <f t="shared" ref="BY148" si="465">SUM(BY143:BY147)</f>
        <v>-182</v>
      </c>
      <c r="BZ148" s="215">
        <f t="shared" ref="BZ148" si="466">SUM(BZ143:BZ147)</f>
        <v>-599</v>
      </c>
      <c r="CA148" s="215">
        <f t="shared" ref="CA148" si="467">SUM(CA143:CA147)</f>
        <v>-876</v>
      </c>
      <c r="CB148" s="215">
        <f t="shared" ref="CB148:CD148" si="468">SUM(CB143:CB147)</f>
        <v>-910</v>
      </c>
      <c r="CC148" s="215">
        <f t="shared" ref="CC148:CD148" si="469">SUM(CC143:CC147)</f>
        <v>-902</v>
      </c>
      <c r="CD148" s="215">
        <f t="shared" si="469"/>
        <v>-1034</v>
      </c>
      <c r="CE148" s="350"/>
      <c r="CF148" s="116">
        <f>SUM(CF143:CF147)</f>
        <v>2295</v>
      </c>
    </row>
    <row r="149" spans="1:84" s="59" customFormat="1" ht="15" thickTop="1" x14ac:dyDescent="0.3">
      <c r="A149" s="147">
        <f>+A142+1</f>
        <v>20</v>
      </c>
      <c r="B149" s="106" t="s">
        <v>344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77"/>
      <c r="M149" s="76"/>
      <c r="N149" s="76"/>
      <c r="O149" s="76"/>
      <c r="P149" s="76"/>
      <c r="Q149" s="76"/>
      <c r="R149" s="76"/>
      <c r="S149" s="76"/>
      <c r="T149" s="76"/>
      <c r="U149" s="200"/>
      <c r="V149" s="200"/>
      <c r="W149" s="200"/>
      <c r="X149" s="77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77"/>
      <c r="AK149" s="293"/>
      <c r="AL149" s="293"/>
      <c r="AM149" s="293"/>
      <c r="AN149" s="293"/>
      <c r="AO149" s="293"/>
      <c r="AP149" s="293"/>
      <c r="AQ149" s="78"/>
      <c r="AR149" s="293"/>
      <c r="AS149" s="293"/>
      <c r="AT149" s="293"/>
      <c r="AU149" s="293"/>
      <c r="AV149" s="310"/>
      <c r="AW149" s="78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349"/>
      <c r="CF149" s="78"/>
    </row>
    <row r="150" spans="1:84" s="59" customFormat="1" x14ac:dyDescent="0.3">
      <c r="A150" s="147"/>
      <c r="B150" s="60" t="s">
        <v>37</v>
      </c>
      <c r="C150" s="220">
        <v>14846696.24</v>
      </c>
      <c r="D150" s="221">
        <v>10962028.220000001</v>
      </c>
      <c r="E150" s="221">
        <v>6253703.0800000001</v>
      </c>
      <c r="F150" s="222">
        <v>4899055.96</v>
      </c>
      <c r="G150" s="221">
        <v>4386200.05</v>
      </c>
      <c r="H150" s="222">
        <v>3571338.52</v>
      </c>
      <c r="I150" s="221">
        <v>3707648.8</v>
      </c>
      <c r="J150" s="222">
        <v>4461976.79</v>
      </c>
      <c r="K150" s="221">
        <v>5991737.3300000001</v>
      </c>
      <c r="L150" s="223">
        <v>12776033.640000001</v>
      </c>
      <c r="M150" s="222">
        <v>13098091.560000001</v>
      </c>
      <c r="N150" s="222">
        <v>13691663.630000001</v>
      </c>
      <c r="O150" s="221">
        <v>11289668.02</v>
      </c>
      <c r="P150" s="222">
        <v>11703643.75</v>
      </c>
      <c r="Q150" s="221">
        <v>6989138</v>
      </c>
      <c r="R150" s="222">
        <v>4405951</v>
      </c>
      <c r="S150" s="221">
        <v>3379718</v>
      </c>
      <c r="T150" s="222">
        <v>3229458</v>
      </c>
      <c r="U150" s="224">
        <v>3634956</v>
      </c>
      <c r="V150" s="224">
        <v>3842422</v>
      </c>
      <c r="W150" s="224">
        <v>6011359</v>
      </c>
      <c r="X150" s="223">
        <v>12194215</v>
      </c>
      <c r="Y150" s="224">
        <v>14773039</v>
      </c>
      <c r="Z150" s="224">
        <v>17547542</v>
      </c>
      <c r="AA150" s="224">
        <v>14826295</v>
      </c>
      <c r="AB150" s="224">
        <v>9345126</v>
      </c>
      <c r="AC150" s="224">
        <v>5655320</v>
      </c>
      <c r="AD150" s="224">
        <v>4555833</v>
      </c>
      <c r="AE150" s="224">
        <v>3489434</v>
      </c>
      <c r="AF150" s="224">
        <v>3609761</v>
      </c>
      <c r="AG150" s="224">
        <v>3941910</v>
      </c>
      <c r="AH150" s="224">
        <v>3528731</v>
      </c>
      <c r="AI150" s="224">
        <v>6992879</v>
      </c>
      <c r="AJ150" s="239">
        <v>15396265</v>
      </c>
      <c r="AK150" s="304">
        <v>18656533</v>
      </c>
      <c r="AL150" s="304">
        <v>19955174</v>
      </c>
      <c r="AM150" s="304">
        <v>18306268</v>
      </c>
      <c r="AN150" s="304">
        <v>12994268</v>
      </c>
      <c r="AO150" s="304">
        <v>9013400</v>
      </c>
      <c r="AP150" s="304">
        <v>6559280</v>
      </c>
      <c r="AQ150" s="64">
        <v>5393272</v>
      </c>
      <c r="AR150" s="304">
        <v>5312814</v>
      </c>
      <c r="AS150" s="304">
        <v>5750134</v>
      </c>
      <c r="AT150" s="304">
        <v>6073878</v>
      </c>
      <c r="AU150" s="304">
        <v>8268976</v>
      </c>
      <c r="AV150" s="239">
        <v>19742439</v>
      </c>
      <c r="AW150" s="230">
        <f t="shared" ref="AW150:BF154" si="470">O150-C150</f>
        <v>-3557028.2200000007</v>
      </c>
      <c r="AX150" s="231">
        <f t="shared" si="470"/>
        <v>741615.52999999933</v>
      </c>
      <c r="AY150" s="231">
        <f t="shared" si="470"/>
        <v>735434.91999999993</v>
      </c>
      <c r="AZ150" s="231">
        <f t="shared" si="470"/>
        <v>-493104.95999999996</v>
      </c>
      <c r="BA150" s="231">
        <f t="shared" si="470"/>
        <v>-1006482.0499999998</v>
      </c>
      <c r="BB150" s="231">
        <f t="shared" si="470"/>
        <v>-341880.52</v>
      </c>
      <c r="BC150" s="231">
        <f t="shared" si="470"/>
        <v>-72692.799999999814</v>
      </c>
      <c r="BD150" s="231">
        <f t="shared" si="470"/>
        <v>-619554.79</v>
      </c>
      <c r="BE150" s="231">
        <f t="shared" si="470"/>
        <v>19621.669999999925</v>
      </c>
      <c r="BF150" s="231">
        <f t="shared" si="470"/>
        <v>-581818.6400000006</v>
      </c>
      <c r="BG150" s="231">
        <f t="shared" ref="BG150:BP154" si="471">Y150-M150</f>
        <v>1674947.4399999995</v>
      </c>
      <c r="BH150" s="231">
        <f t="shared" si="471"/>
        <v>3855878.3699999992</v>
      </c>
      <c r="BI150" s="231">
        <f t="shared" si="471"/>
        <v>3536626.9800000004</v>
      </c>
      <c r="BJ150" s="231">
        <f t="shared" si="471"/>
        <v>-2358517.75</v>
      </c>
      <c r="BK150" s="231">
        <f t="shared" si="471"/>
        <v>-1333818</v>
      </c>
      <c r="BL150" s="257">
        <f t="shared" si="471"/>
        <v>149882</v>
      </c>
      <c r="BM150" s="257">
        <f t="shared" si="471"/>
        <v>109716</v>
      </c>
      <c r="BN150" s="257">
        <f t="shared" si="471"/>
        <v>380303</v>
      </c>
      <c r="BO150" s="257">
        <f t="shared" si="471"/>
        <v>306954</v>
      </c>
      <c r="BP150" s="257">
        <f t="shared" si="471"/>
        <v>-313691</v>
      </c>
      <c r="BQ150" s="257">
        <f t="shared" ref="BQ150:CD154" si="472">AI150-W150</f>
        <v>981520</v>
      </c>
      <c r="BR150" s="257">
        <f t="shared" si="472"/>
        <v>3202050</v>
      </c>
      <c r="BS150" s="257">
        <f t="shared" si="472"/>
        <v>3883494</v>
      </c>
      <c r="BT150" s="257">
        <f t="shared" si="472"/>
        <v>2407632</v>
      </c>
      <c r="BU150" s="257">
        <f t="shared" si="472"/>
        <v>3479973</v>
      </c>
      <c r="BV150" s="257">
        <f t="shared" si="472"/>
        <v>3649142</v>
      </c>
      <c r="BW150" s="257">
        <f t="shared" si="472"/>
        <v>3358080</v>
      </c>
      <c r="BX150" s="257">
        <f t="shared" si="472"/>
        <v>2003447</v>
      </c>
      <c r="BY150" s="257">
        <f t="shared" si="472"/>
        <v>1903838</v>
      </c>
      <c r="BZ150" s="257">
        <f t="shared" si="472"/>
        <v>1703053</v>
      </c>
      <c r="CA150" s="257">
        <f t="shared" si="472"/>
        <v>1808224</v>
      </c>
      <c r="CB150" s="257">
        <f t="shared" si="472"/>
        <v>2545147</v>
      </c>
      <c r="CC150" s="257">
        <f t="shared" si="472"/>
        <v>1276097</v>
      </c>
      <c r="CD150" s="257">
        <f t="shared" si="472"/>
        <v>4346174</v>
      </c>
      <c r="CE150" s="349"/>
      <c r="CF150" s="64">
        <f>IF(ISERROR(GETPIVOTDATA("VALUE",'CRS WK pvt'!$I$2,"DT_FILE",CF$8,"CD_CO",CF$6,"TRIM_CAT",TRIM(B150),"TRIM_LINE",A149))=TRUE,0,GETPIVOTDATA("VALUE",'CRS WK pvt'!$I$2,"DT_FILE",CF$8,"CD_CO",CF$6,"TRIM_CAT",TRIM(B150),"TRIM_LINE",A149))</f>
        <v>19742439</v>
      </c>
    </row>
    <row r="151" spans="1:84" s="59" customFormat="1" x14ac:dyDescent="0.3">
      <c r="A151" s="147"/>
      <c r="B151" s="60" t="s">
        <v>38</v>
      </c>
      <c r="C151" s="220">
        <v>1078358.7</v>
      </c>
      <c r="D151" s="221">
        <v>877535.45</v>
      </c>
      <c r="E151" s="221">
        <v>486027.16</v>
      </c>
      <c r="F151" s="222">
        <v>362719.1</v>
      </c>
      <c r="G151" s="221">
        <v>249897.31</v>
      </c>
      <c r="H151" s="222">
        <v>260376.52</v>
      </c>
      <c r="I151" s="221">
        <v>254593.89</v>
      </c>
      <c r="J151" s="222">
        <v>276814.67</v>
      </c>
      <c r="K151" s="221">
        <v>433603.14</v>
      </c>
      <c r="L151" s="223">
        <v>1028700.94</v>
      </c>
      <c r="M151" s="222">
        <v>955733.57</v>
      </c>
      <c r="N151" s="222">
        <v>955992.45</v>
      </c>
      <c r="O151" s="221">
        <v>788096.06</v>
      </c>
      <c r="P151" s="222">
        <v>713039.59</v>
      </c>
      <c r="Q151" s="221">
        <v>471004</v>
      </c>
      <c r="R151" s="222">
        <v>293772</v>
      </c>
      <c r="S151" s="221">
        <v>231262</v>
      </c>
      <c r="T151" s="222">
        <v>218650</v>
      </c>
      <c r="U151" s="224">
        <v>214528</v>
      </c>
      <c r="V151" s="224">
        <v>249137</v>
      </c>
      <c r="W151" s="224">
        <v>438132</v>
      </c>
      <c r="X151" s="223">
        <v>905959</v>
      </c>
      <c r="Y151" s="224">
        <v>1164607</v>
      </c>
      <c r="Z151" s="224">
        <v>1292714</v>
      </c>
      <c r="AA151" s="224">
        <v>1148017</v>
      </c>
      <c r="AB151" s="224">
        <v>939124</v>
      </c>
      <c r="AC151" s="224">
        <v>601304</v>
      </c>
      <c r="AD151" s="224">
        <v>450551</v>
      </c>
      <c r="AE151" s="224">
        <v>275907</v>
      </c>
      <c r="AF151" s="224">
        <v>265946</v>
      </c>
      <c r="AG151" s="224">
        <v>278839</v>
      </c>
      <c r="AH151" s="224">
        <v>323327</v>
      </c>
      <c r="AI151" s="224">
        <v>470493</v>
      </c>
      <c r="AJ151" s="239">
        <v>956247</v>
      </c>
      <c r="AK151" s="304">
        <v>1363112</v>
      </c>
      <c r="AL151" s="304">
        <v>1552561</v>
      </c>
      <c r="AM151" s="304">
        <v>1409017</v>
      </c>
      <c r="AN151" s="304">
        <v>1165940</v>
      </c>
      <c r="AO151" s="304">
        <v>750707</v>
      </c>
      <c r="AP151" s="304">
        <v>527451</v>
      </c>
      <c r="AQ151" s="64">
        <v>431549</v>
      </c>
      <c r="AR151" s="304">
        <v>396348</v>
      </c>
      <c r="AS151" s="304">
        <v>384811</v>
      </c>
      <c r="AT151" s="304">
        <v>467063</v>
      </c>
      <c r="AU151" s="304">
        <v>670652</v>
      </c>
      <c r="AV151" s="239">
        <v>1813580</v>
      </c>
      <c r="AW151" s="230">
        <f t="shared" si="470"/>
        <v>-290262.6399999999</v>
      </c>
      <c r="AX151" s="231">
        <f t="shared" si="470"/>
        <v>-164495.85999999999</v>
      </c>
      <c r="AY151" s="231">
        <f t="shared" si="470"/>
        <v>-15023.159999999974</v>
      </c>
      <c r="AZ151" s="231">
        <f t="shared" si="470"/>
        <v>-68947.099999999977</v>
      </c>
      <c r="BA151" s="231">
        <f t="shared" si="470"/>
        <v>-18635.309999999998</v>
      </c>
      <c r="BB151" s="231">
        <f t="shared" si="470"/>
        <v>-41726.51999999999</v>
      </c>
      <c r="BC151" s="231">
        <f t="shared" si="470"/>
        <v>-40065.890000000014</v>
      </c>
      <c r="BD151" s="231">
        <f t="shared" si="470"/>
        <v>-27677.669999999984</v>
      </c>
      <c r="BE151" s="231">
        <f t="shared" si="470"/>
        <v>4528.859999999986</v>
      </c>
      <c r="BF151" s="231">
        <f t="shared" si="470"/>
        <v>-122741.93999999994</v>
      </c>
      <c r="BG151" s="231">
        <f t="shared" si="471"/>
        <v>208873.43000000005</v>
      </c>
      <c r="BH151" s="231">
        <f t="shared" si="471"/>
        <v>336721.55000000005</v>
      </c>
      <c r="BI151" s="231">
        <f t="shared" si="471"/>
        <v>359920.93999999994</v>
      </c>
      <c r="BJ151" s="231">
        <f t="shared" si="471"/>
        <v>226084.41000000003</v>
      </c>
      <c r="BK151" s="231">
        <f t="shared" si="471"/>
        <v>130300</v>
      </c>
      <c r="BL151" s="257">
        <f t="shared" si="471"/>
        <v>156779</v>
      </c>
      <c r="BM151" s="257">
        <f t="shared" si="471"/>
        <v>44645</v>
      </c>
      <c r="BN151" s="257">
        <f t="shared" si="471"/>
        <v>47296</v>
      </c>
      <c r="BO151" s="257">
        <f t="shared" si="471"/>
        <v>64311</v>
      </c>
      <c r="BP151" s="257">
        <f t="shared" si="471"/>
        <v>74190</v>
      </c>
      <c r="BQ151" s="257">
        <f t="shared" si="472"/>
        <v>32361</v>
      </c>
      <c r="BR151" s="257">
        <f t="shared" si="472"/>
        <v>50288</v>
      </c>
      <c r="BS151" s="257">
        <f t="shared" si="472"/>
        <v>198505</v>
      </c>
      <c r="BT151" s="257">
        <f t="shared" si="472"/>
        <v>259847</v>
      </c>
      <c r="BU151" s="257">
        <f t="shared" si="472"/>
        <v>261000</v>
      </c>
      <c r="BV151" s="257">
        <f t="shared" si="472"/>
        <v>226816</v>
      </c>
      <c r="BW151" s="257">
        <f t="shared" si="472"/>
        <v>149403</v>
      </c>
      <c r="BX151" s="257">
        <f t="shared" si="472"/>
        <v>76900</v>
      </c>
      <c r="BY151" s="257">
        <f t="shared" si="472"/>
        <v>155642</v>
      </c>
      <c r="BZ151" s="257">
        <f t="shared" si="472"/>
        <v>130402</v>
      </c>
      <c r="CA151" s="257">
        <f t="shared" si="472"/>
        <v>105972</v>
      </c>
      <c r="CB151" s="257">
        <f t="shared" si="472"/>
        <v>143736</v>
      </c>
      <c r="CC151" s="257">
        <f t="shared" si="472"/>
        <v>200159</v>
      </c>
      <c r="CD151" s="257">
        <f t="shared" si="472"/>
        <v>857333</v>
      </c>
      <c r="CE151" s="349"/>
      <c r="CF151" s="64">
        <f>IF(ISERROR(GETPIVOTDATA("VALUE",'CRS WK pvt'!$I$2,"DT_FILE",CF$8,"CD_CO",CF$6,"TRIM_CAT",TRIM(B151),"TRIM_LINE",A149))=TRUE,0,GETPIVOTDATA("VALUE",'CRS WK pvt'!$I$2,"DT_FILE",CF$8,"CD_CO",CF$6,"TRIM_CAT",TRIM(B151),"TRIM_LINE",A149))</f>
        <v>1813580</v>
      </c>
    </row>
    <row r="152" spans="1:84" s="59" customFormat="1" x14ac:dyDescent="0.3">
      <c r="A152" s="147"/>
      <c r="B152" s="60" t="s">
        <v>39</v>
      </c>
      <c r="C152" s="220">
        <v>5043542.8499999996</v>
      </c>
      <c r="D152" s="221">
        <v>3293201.55</v>
      </c>
      <c r="E152" s="221">
        <v>1674029.8</v>
      </c>
      <c r="F152" s="222">
        <v>1179371.94</v>
      </c>
      <c r="G152" s="221">
        <v>904191.49</v>
      </c>
      <c r="H152" s="222">
        <v>810935.18</v>
      </c>
      <c r="I152" s="221">
        <v>790495.12</v>
      </c>
      <c r="J152" s="222">
        <v>945449.86</v>
      </c>
      <c r="K152" s="221">
        <v>1758428.22</v>
      </c>
      <c r="L152" s="223">
        <v>4054819.26</v>
      </c>
      <c r="M152" s="222">
        <v>4227079.5599999996</v>
      </c>
      <c r="N152" s="222">
        <v>4443744.6100000003</v>
      </c>
      <c r="O152" s="221">
        <v>3591303.57</v>
      </c>
      <c r="P152" s="222">
        <v>3439566.27</v>
      </c>
      <c r="Q152" s="221">
        <v>1954089</v>
      </c>
      <c r="R152" s="222">
        <v>900771</v>
      </c>
      <c r="S152" s="221">
        <v>636679</v>
      </c>
      <c r="T152" s="222">
        <v>620869</v>
      </c>
      <c r="U152" s="224">
        <v>627052</v>
      </c>
      <c r="V152" s="224">
        <v>758577</v>
      </c>
      <c r="W152" s="224">
        <v>1452898</v>
      </c>
      <c r="X152" s="223">
        <v>3268018</v>
      </c>
      <c r="Y152" s="224">
        <v>5099072</v>
      </c>
      <c r="Z152" s="224">
        <v>5670565</v>
      </c>
      <c r="AA152" s="224">
        <v>4395358</v>
      </c>
      <c r="AB152" s="224">
        <v>2572609</v>
      </c>
      <c r="AC152" s="224">
        <v>1414016</v>
      </c>
      <c r="AD152" s="224">
        <v>909234</v>
      </c>
      <c r="AE152" s="224">
        <v>767522</v>
      </c>
      <c r="AF152" s="224">
        <v>670891</v>
      </c>
      <c r="AG152" s="224">
        <v>798249</v>
      </c>
      <c r="AH152" s="224">
        <v>899489</v>
      </c>
      <c r="AI152" s="224">
        <v>1667514</v>
      </c>
      <c r="AJ152" s="239">
        <v>4451609</v>
      </c>
      <c r="AK152" s="304">
        <v>6362569</v>
      </c>
      <c r="AL152" s="304">
        <v>6248140</v>
      </c>
      <c r="AM152" s="304">
        <v>5588212</v>
      </c>
      <c r="AN152" s="304">
        <v>3647176</v>
      </c>
      <c r="AO152" s="304">
        <v>2191130</v>
      </c>
      <c r="AP152" s="304">
        <v>1613585</v>
      </c>
      <c r="AQ152" s="64">
        <v>1367197</v>
      </c>
      <c r="AR152" s="304">
        <v>1100117</v>
      </c>
      <c r="AS152" s="304">
        <v>1236394</v>
      </c>
      <c r="AT152" s="304">
        <v>1573706</v>
      </c>
      <c r="AU152" s="304">
        <v>2290694</v>
      </c>
      <c r="AV152" s="239">
        <v>6022008</v>
      </c>
      <c r="AW152" s="230">
        <f t="shared" si="470"/>
        <v>-1452239.2799999998</v>
      </c>
      <c r="AX152" s="231">
        <f t="shared" si="470"/>
        <v>146364.7200000002</v>
      </c>
      <c r="AY152" s="231">
        <f t="shared" si="470"/>
        <v>280059.19999999995</v>
      </c>
      <c r="AZ152" s="231">
        <f t="shared" si="470"/>
        <v>-278600.93999999994</v>
      </c>
      <c r="BA152" s="231">
        <f t="shared" si="470"/>
        <v>-267512.49</v>
      </c>
      <c r="BB152" s="231">
        <f t="shared" si="470"/>
        <v>-190066.18000000005</v>
      </c>
      <c r="BC152" s="231">
        <f t="shared" si="470"/>
        <v>-163443.12</v>
      </c>
      <c r="BD152" s="231">
        <f t="shared" si="470"/>
        <v>-186872.86</v>
      </c>
      <c r="BE152" s="231">
        <f t="shared" si="470"/>
        <v>-305530.21999999997</v>
      </c>
      <c r="BF152" s="231">
        <f t="shared" si="470"/>
        <v>-786801.25999999978</v>
      </c>
      <c r="BG152" s="231">
        <f t="shared" si="471"/>
        <v>871992.44000000041</v>
      </c>
      <c r="BH152" s="231">
        <f t="shared" si="471"/>
        <v>1226820.3899999997</v>
      </c>
      <c r="BI152" s="231">
        <f t="shared" si="471"/>
        <v>804054.43000000017</v>
      </c>
      <c r="BJ152" s="231">
        <f t="shared" si="471"/>
        <v>-866957.27</v>
      </c>
      <c r="BK152" s="231">
        <f t="shared" si="471"/>
        <v>-540073</v>
      </c>
      <c r="BL152" s="257">
        <f t="shared" si="471"/>
        <v>8463</v>
      </c>
      <c r="BM152" s="257">
        <f t="shared" si="471"/>
        <v>130843</v>
      </c>
      <c r="BN152" s="257">
        <f t="shared" si="471"/>
        <v>50022</v>
      </c>
      <c r="BO152" s="257">
        <f t="shared" si="471"/>
        <v>171197</v>
      </c>
      <c r="BP152" s="257">
        <f t="shared" si="471"/>
        <v>140912</v>
      </c>
      <c r="BQ152" s="257">
        <f t="shared" si="472"/>
        <v>214616</v>
      </c>
      <c r="BR152" s="257">
        <f t="shared" si="472"/>
        <v>1183591</v>
      </c>
      <c r="BS152" s="257">
        <f t="shared" si="472"/>
        <v>1263497</v>
      </c>
      <c r="BT152" s="257">
        <f t="shared" si="472"/>
        <v>577575</v>
      </c>
      <c r="BU152" s="257">
        <f t="shared" si="472"/>
        <v>1192854</v>
      </c>
      <c r="BV152" s="257">
        <f t="shared" si="472"/>
        <v>1074567</v>
      </c>
      <c r="BW152" s="257">
        <f t="shared" si="472"/>
        <v>777114</v>
      </c>
      <c r="BX152" s="257">
        <f t="shared" si="472"/>
        <v>704351</v>
      </c>
      <c r="BY152" s="257">
        <f t="shared" si="472"/>
        <v>599675</v>
      </c>
      <c r="BZ152" s="257">
        <f t="shared" si="472"/>
        <v>429226</v>
      </c>
      <c r="CA152" s="257">
        <f t="shared" si="472"/>
        <v>438145</v>
      </c>
      <c r="CB152" s="257">
        <f t="shared" si="472"/>
        <v>674217</v>
      </c>
      <c r="CC152" s="257">
        <f t="shared" si="472"/>
        <v>623180</v>
      </c>
      <c r="CD152" s="257">
        <f t="shared" si="472"/>
        <v>1570399</v>
      </c>
      <c r="CE152" s="349"/>
      <c r="CF152" s="64">
        <f>IF(ISERROR(GETPIVOTDATA("VALUE",'CRS WK pvt'!$I$2,"DT_FILE",CF$8,"CD_CO",CF$6,"TRIM_CAT",TRIM(B152),"TRIM_LINE",A149))=TRUE,0,GETPIVOTDATA("VALUE",'CRS WK pvt'!$I$2,"DT_FILE",CF$8,"CD_CO",CF$6,"TRIM_CAT",TRIM(B152),"TRIM_LINE",A149))</f>
        <v>6022008</v>
      </c>
    </row>
    <row r="153" spans="1:84" s="59" customFormat="1" x14ac:dyDescent="0.3">
      <c r="A153" s="147"/>
      <c r="B153" s="60" t="s">
        <v>40</v>
      </c>
      <c r="C153" s="220">
        <v>2479835.08</v>
      </c>
      <c r="D153" s="221">
        <v>1605798.73</v>
      </c>
      <c r="E153" s="221">
        <v>778628.45</v>
      </c>
      <c r="F153" s="222">
        <v>494929.37</v>
      </c>
      <c r="G153" s="221">
        <v>401515.23</v>
      </c>
      <c r="H153" s="222">
        <v>294931.77</v>
      </c>
      <c r="I153" s="221">
        <v>267948.86</v>
      </c>
      <c r="J153" s="222">
        <v>429768.9</v>
      </c>
      <c r="K153" s="221">
        <v>973412.31</v>
      </c>
      <c r="L153" s="223">
        <v>1854858.67</v>
      </c>
      <c r="M153" s="222">
        <v>1813456.36</v>
      </c>
      <c r="N153" s="222">
        <v>1875597.1</v>
      </c>
      <c r="O153" s="221">
        <v>1575861.76</v>
      </c>
      <c r="P153" s="222">
        <v>1467697.69</v>
      </c>
      <c r="Q153" s="221">
        <v>912068</v>
      </c>
      <c r="R153" s="222">
        <v>364128</v>
      </c>
      <c r="S153" s="221">
        <v>210487</v>
      </c>
      <c r="T153" s="222">
        <v>187603</v>
      </c>
      <c r="U153" s="224">
        <v>221936</v>
      </c>
      <c r="V153" s="224">
        <v>433778</v>
      </c>
      <c r="W153" s="224">
        <v>732186</v>
      </c>
      <c r="X153" s="223">
        <v>1470971</v>
      </c>
      <c r="Y153" s="224">
        <v>2028407</v>
      </c>
      <c r="Z153" s="224">
        <v>2282413</v>
      </c>
      <c r="AA153" s="224">
        <v>1928154</v>
      </c>
      <c r="AB153" s="224">
        <v>1078163</v>
      </c>
      <c r="AC153" s="224">
        <v>660841</v>
      </c>
      <c r="AD153" s="224">
        <v>365557</v>
      </c>
      <c r="AE153" s="224">
        <v>276452</v>
      </c>
      <c r="AF153" s="224">
        <v>220809</v>
      </c>
      <c r="AG153" s="224">
        <v>262108</v>
      </c>
      <c r="AH153" s="224">
        <v>356310</v>
      </c>
      <c r="AI153" s="224">
        <v>806057</v>
      </c>
      <c r="AJ153" s="239">
        <v>2144925</v>
      </c>
      <c r="AK153" s="304">
        <v>2801773</v>
      </c>
      <c r="AL153" s="304">
        <v>2720528</v>
      </c>
      <c r="AM153" s="304">
        <v>2330160</v>
      </c>
      <c r="AN153" s="304">
        <v>1717900</v>
      </c>
      <c r="AO153" s="304">
        <v>1080212</v>
      </c>
      <c r="AP153" s="304">
        <v>572965</v>
      </c>
      <c r="AQ153" s="64">
        <v>413924</v>
      </c>
      <c r="AR153" s="304">
        <v>376732</v>
      </c>
      <c r="AS153" s="304">
        <v>500979</v>
      </c>
      <c r="AT153" s="304">
        <v>711011</v>
      </c>
      <c r="AU153" s="304">
        <v>1183204</v>
      </c>
      <c r="AV153" s="239">
        <v>2593461</v>
      </c>
      <c r="AW153" s="230">
        <f t="shared" si="470"/>
        <v>-903973.32000000007</v>
      </c>
      <c r="AX153" s="231">
        <f t="shared" si="470"/>
        <v>-138101.04000000004</v>
      </c>
      <c r="AY153" s="231">
        <f t="shared" si="470"/>
        <v>133439.55000000005</v>
      </c>
      <c r="AZ153" s="231">
        <f t="shared" si="470"/>
        <v>-130801.37</v>
      </c>
      <c r="BA153" s="231">
        <f t="shared" si="470"/>
        <v>-191028.22999999998</v>
      </c>
      <c r="BB153" s="231">
        <f t="shared" si="470"/>
        <v>-107328.77000000002</v>
      </c>
      <c r="BC153" s="231">
        <f t="shared" si="470"/>
        <v>-46012.859999999986</v>
      </c>
      <c r="BD153" s="231">
        <f t="shared" si="470"/>
        <v>4009.0999999999767</v>
      </c>
      <c r="BE153" s="231">
        <f t="shared" si="470"/>
        <v>-241226.31000000006</v>
      </c>
      <c r="BF153" s="231">
        <f t="shared" si="470"/>
        <v>-383887.66999999993</v>
      </c>
      <c r="BG153" s="231">
        <f t="shared" si="471"/>
        <v>214950.6399999999</v>
      </c>
      <c r="BH153" s="231">
        <f t="shared" si="471"/>
        <v>406815.89999999991</v>
      </c>
      <c r="BI153" s="231">
        <f t="shared" si="471"/>
        <v>352292.24</v>
      </c>
      <c r="BJ153" s="231">
        <f t="shared" si="471"/>
        <v>-389534.68999999994</v>
      </c>
      <c r="BK153" s="231">
        <f t="shared" si="471"/>
        <v>-251227</v>
      </c>
      <c r="BL153" s="257">
        <f t="shared" si="471"/>
        <v>1429</v>
      </c>
      <c r="BM153" s="257">
        <f t="shared" si="471"/>
        <v>65965</v>
      </c>
      <c r="BN153" s="257">
        <f t="shared" si="471"/>
        <v>33206</v>
      </c>
      <c r="BO153" s="257">
        <f t="shared" si="471"/>
        <v>40172</v>
      </c>
      <c r="BP153" s="257">
        <f t="shared" si="471"/>
        <v>-77468</v>
      </c>
      <c r="BQ153" s="257">
        <f t="shared" si="472"/>
        <v>73871</v>
      </c>
      <c r="BR153" s="257">
        <f t="shared" si="472"/>
        <v>673954</v>
      </c>
      <c r="BS153" s="257">
        <f t="shared" si="472"/>
        <v>773366</v>
      </c>
      <c r="BT153" s="257">
        <f t="shared" si="472"/>
        <v>438115</v>
      </c>
      <c r="BU153" s="257">
        <f t="shared" si="472"/>
        <v>402006</v>
      </c>
      <c r="BV153" s="257">
        <f t="shared" si="472"/>
        <v>639737</v>
      </c>
      <c r="BW153" s="257">
        <f t="shared" si="472"/>
        <v>419371</v>
      </c>
      <c r="BX153" s="257">
        <f t="shared" si="472"/>
        <v>207408</v>
      </c>
      <c r="BY153" s="257">
        <f t="shared" si="472"/>
        <v>137472</v>
      </c>
      <c r="BZ153" s="257">
        <f t="shared" si="472"/>
        <v>155923</v>
      </c>
      <c r="CA153" s="257">
        <f t="shared" si="472"/>
        <v>238871</v>
      </c>
      <c r="CB153" s="257">
        <f t="shared" si="472"/>
        <v>354701</v>
      </c>
      <c r="CC153" s="257">
        <f t="shared" si="472"/>
        <v>377147</v>
      </c>
      <c r="CD153" s="257">
        <f t="shared" si="472"/>
        <v>448536</v>
      </c>
      <c r="CE153" s="349"/>
      <c r="CF153" s="64">
        <f>IF(ISERROR(GETPIVOTDATA("VALUE",'CRS WK pvt'!$I$2,"DT_FILE",CF$8,"CD_CO",CF$6,"TRIM_CAT",TRIM(B153),"TRIM_LINE",A149))=TRUE,0,GETPIVOTDATA("VALUE",'CRS WK pvt'!$I$2,"DT_FILE",CF$8,"CD_CO",CF$6,"TRIM_CAT",TRIM(B153),"TRIM_LINE",A149))</f>
        <v>2593461</v>
      </c>
    </row>
    <row r="154" spans="1:84" s="59" customFormat="1" x14ac:dyDescent="0.3">
      <c r="A154" s="147"/>
      <c r="B154" s="60" t="s">
        <v>41</v>
      </c>
      <c r="C154" s="220">
        <v>1047926.89</v>
      </c>
      <c r="D154" s="221">
        <v>1175666.8899999999</v>
      </c>
      <c r="E154" s="221">
        <v>522417.19</v>
      </c>
      <c r="F154" s="222">
        <v>636364.76</v>
      </c>
      <c r="G154" s="221">
        <v>467572.43</v>
      </c>
      <c r="H154" s="222">
        <v>402655.95</v>
      </c>
      <c r="I154" s="221">
        <v>391042.6</v>
      </c>
      <c r="J154" s="222">
        <v>586406.43999999994</v>
      </c>
      <c r="K154" s="221">
        <v>582610.56000000006</v>
      </c>
      <c r="L154" s="223">
        <v>1109699.32</v>
      </c>
      <c r="M154" s="222">
        <v>1061131.2</v>
      </c>
      <c r="N154" s="222">
        <v>1004458.65</v>
      </c>
      <c r="O154" s="221">
        <v>1010557.19</v>
      </c>
      <c r="P154" s="222">
        <v>963518.65</v>
      </c>
      <c r="Q154" s="221">
        <v>840998</v>
      </c>
      <c r="R154" s="222">
        <v>442259</v>
      </c>
      <c r="S154" s="221">
        <v>166355</v>
      </c>
      <c r="T154" s="222">
        <v>332752</v>
      </c>
      <c r="U154" s="224">
        <v>403710</v>
      </c>
      <c r="V154" s="224">
        <v>405087</v>
      </c>
      <c r="W154" s="224">
        <v>712927</v>
      </c>
      <c r="X154" s="223">
        <v>964919</v>
      </c>
      <c r="Y154" s="224">
        <v>1075490</v>
      </c>
      <c r="Z154" s="224">
        <v>1188556</v>
      </c>
      <c r="AA154" s="224">
        <v>936365</v>
      </c>
      <c r="AB154" s="224">
        <v>558207</v>
      </c>
      <c r="AC154" s="224">
        <v>613928</v>
      </c>
      <c r="AD154" s="224">
        <v>540523</v>
      </c>
      <c r="AE154" s="224">
        <v>524700</v>
      </c>
      <c r="AF154" s="224">
        <v>405209</v>
      </c>
      <c r="AG154" s="224">
        <v>524870</v>
      </c>
      <c r="AH154" s="224">
        <v>514753</v>
      </c>
      <c r="AI154" s="224">
        <v>680184</v>
      </c>
      <c r="AJ154" s="239">
        <v>1461612</v>
      </c>
      <c r="AK154" s="304">
        <v>1497741</v>
      </c>
      <c r="AL154" s="304">
        <v>1377024</v>
      </c>
      <c r="AM154" s="304">
        <v>1057346</v>
      </c>
      <c r="AN154" s="304">
        <v>1156142</v>
      </c>
      <c r="AO154" s="304">
        <v>801677</v>
      </c>
      <c r="AP154" s="304">
        <v>1006272</v>
      </c>
      <c r="AQ154" s="64">
        <v>791211</v>
      </c>
      <c r="AR154" s="304">
        <v>600544</v>
      </c>
      <c r="AS154" s="304">
        <v>1015592</v>
      </c>
      <c r="AT154" s="304">
        <v>744060</v>
      </c>
      <c r="AU154" s="304">
        <v>1805614</v>
      </c>
      <c r="AV154" s="239">
        <v>1992620</v>
      </c>
      <c r="AW154" s="230">
        <f t="shared" si="470"/>
        <v>-37369.70000000007</v>
      </c>
      <c r="AX154" s="231">
        <f t="shared" si="470"/>
        <v>-212148.23999999987</v>
      </c>
      <c r="AY154" s="231">
        <f t="shared" si="470"/>
        <v>318580.81</v>
      </c>
      <c r="AZ154" s="231">
        <f t="shared" si="470"/>
        <v>-194105.76</v>
      </c>
      <c r="BA154" s="231">
        <f t="shared" si="470"/>
        <v>-301217.43</v>
      </c>
      <c r="BB154" s="231">
        <f t="shared" si="470"/>
        <v>-69903.950000000012</v>
      </c>
      <c r="BC154" s="231">
        <f t="shared" si="470"/>
        <v>12667.400000000023</v>
      </c>
      <c r="BD154" s="231">
        <f t="shared" si="470"/>
        <v>-181319.43999999994</v>
      </c>
      <c r="BE154" s="231">
        <f t="shared" si="470"/>
        <v>130316.43999999994</v>
      </c>
      <c r="BF154" s="231">
        <f t="shared" si="470"/>
        <v>-144780.32000000007</v>
      </c>
      <c r="BG154" s="231">
        <f t="shared" si="471"/>
        <v>14358.800000000047</v>
      </c>
      <c r="BH154" s="231">
        <f t="shared" si="471"/>
        <v>184097.34999999998</v>
      </c>
      <c r="BI154" s="231">
        <f t="shared" si="471"/>
        <v>-74192.189999999944</v>
      </c>
      <c r="BJ154" s="231">
        <f t="shared" si="471"/>
        <v>-405311.65</v>
      </c>
      <c r="BK154" s="231">
        <f t="shared" si="471"/>
        <v>-227070</v>
      </c>
      <c r="BL154" s="257">
        <f t="shared" si="471"/>
        <v>98264</v>
      </c>
      <c r="BM154" s="257">
        <f t="shared" si="471"/>
        <v>358345</v>
      </c>
      <c r="BN154" s="257">
        <f t="shared" si="471"/>
        <v>72457</v>
      </c>
      <c r="BO154" s="257">
        <f t="shared" si="471"/>
        <v>121160</v>
      </c>
      <c r="BP154" s="257">
        <f t="shared" si="471"/>
        <v>109666</v>
      </c>
      <c r="BQ154" s="257">
        <f t="shared" si="472"/>
        <v>-32743</v>
      </c>
      <c r="BR154" s="257">
        <f t="shared" si="472"/>
        <v>496693</v>
      </c>
      <c r="BS154" s="257">
        <f t="shared" si="472"/>
        <v>422251</v>
      </c>
      <c r="BT154" s="257">
        <f t="shared" si="472"/>
        <v>188468</v>
      </c>
      <c r="BU154" s="257">
        <f t="shared" si="472"/>
        <v>120981</v>
      </c>
      <c r="BV154" s="257">
        <f t="shared" si="472"/>
        <v>597935</v>
      </c>
      <c r="BW154" s="257">
        <f t="shared" si="472"/>
        <v>187749</v>
      </c>
      <c r="BX154" s="257">
        <f t="shared" si="472"/>
        <v>465749</v>
      </c>
      <c r="BY154" s="257">
        <f t="shared" si="472"/>
        <v>266511</v>
      </c>
      <c r="BZ154" s="257">
        <f t="shared" si="472"/>
        <v>195335</v>
      </c>
      <c r="CA154" s="257">
        <f t="shared" si="472"/>
        <v>490722</v>
      </c>
      <c r="CB154" s="257">
        <f t="shared" si="472"/>
        <v>229307</v>
      </c>
      <c r="CC154" s="257">
        <f t="shared" si="472"/>
        <v>1125430</v>
      </c>
      <c r="CD154" s="257">
        <f t="shared" si="472"/>
        <v>531008</v>
      </c>
      <c r="CE154" s="349"/>
      <c r="CF154" s="64">
        <f>IF(ISERROR(GETPIVOTDATA("VALUE",'CRS WK pvt'!$I$2,"DT_FILE",CF$8,"CD_CO",CF$6,"TRIM_CAT",TRIM(B154),"TRIM_LINE",A149))=TRUE,0,GETPIVOTDATA("VALUE",'CRS WK pvt'!$I$2,"DT_FILE",CF$8,"CD_CO",CF$6,"TRIM_CAT",TRIM(B154),"TRIM_LINE",A149))</f>
        <v>1992620</v>
      </c>
    </row>
    <row r="155" spans="1:84" s="73" customFormat="1" x14ac:dyDescent="0.3">
      <c r="A155" s="148"/>
      <c r="B155" s="60" t="s">
        <v>42</v>
      </c>
      <c r="C155" s="225">
        <f t="shared" ref="C155:V155" si="473">SUM(C150:C154)</f>
        <v>24496359.759999998</v>
      </c>
      <c r="D155" s="226">
        <f t="shared" si="473"/>
        <v>17914230.84</v>
      </c>
      <c r="E155" s="226">
        <f t="shared" si="473"/>
        <v>9714805.6799999997</v>
      </c>
      <c r="F155" s="227">
        <f t="shared" si="473"/>
        <v>7572441.1299999999</v>
      </c>
      <c r="G155" s="226">
        <f t="shared" si="473"/>
        <v>6409376.5099999998</v>
      </c>
      <c r="H155" s="227">
        <f t="shared" si="473"/>
        <v>5340237.9400000004</v>
      </c>
      <c r="I155" s="226">
        <f t="shared" si="473"/>
        <v>5411729.2699999996</v>
      </c>
      <c r="J155" s="227">
        <f t="shared" si="473"/>
        <v>6700416.6600000001</v>
      </c>
      <c r="K155" s="226">
        <f t="shared" si="473"/>
        <v>9739791.5600000005</v>
      </c>
      <c r="L155" s="228">
        <f t="shared" si="473"/>
        <v>20824111.829999998</v>
      </c>
      <c r="M155" s="227">
        <f t="shared" si="473"/>
        <v>21155492.25</v>
      </c>
      <c r="N155" s="227">
        <f t="shared" si="473"/>
        <v>21971456.440000001</v>
      </c>
      <c r="O155" s="227">
        <f t="shared" si="473"/>
        <v>18255486.600000001</v>
      </c>
      <c r="P155" s="227">
        <f t="shared" si="473"/>
        <v>18287465.949999999</v>
      </c>
      <c r="Q155" s="227">
        <f t="shared" si="473"/>
        <v>11167297</v>
      </c>
      <c r="R155" s="227">
        <f t="shared" si="473"/>
        <v>6406881</v>
      </c>
      <c r="S155" s="227">
        <f t="shared" si="473"/>
        <v>4624501</v>
      </c>
      <c r="T155" s="227">
        <f t="shared" si="473"/>
        <v>4589332</v>
      </c>
      <c r="U155" s="227">
        <f t="shared" si="473"/>
        <v>5102182</v>
      </c>
      <c r="V155" s="227">
        <f t="shared" si="473"/>
        <v>5689001</v>
      </c>
      <c r="W155" s="229">
        <f>SUM(W150+W151+W152+W153+W154)</f>
        <v>9347502</v>
      </c>
      <c r="X155" s="228">
        <f>SUM(X150+X151+X152+X153+X154)</f>
        <v>18804082</v>
      </c>
      <c r="Y155" s="229">
        <v>24140615</v>
      </c>
      <c r="Z155" s="229">
        <v>27981790</v>
      </c>
      <c r="AA155" s="229">
        <v>23234189</v>
      </c>
      <c r="AB155" s="229">
        <v>14493229</v>
      </c>
      <c r="AC155" s="229">
        <v>8945409</v>
      </c>
      <c r="AD155" s="229">
        <v>6821698</v>
      </c>
      <c r="AE155" s="229">
        <v>5334015</v>
      </c>
      <c r="AF155" s="229">
        <v>5172616</v>
      </c>
      <c r="AG155" s="229">
        <v>5805976</v>
      </c>
      <c r="AH155" s="229">
        <v>5622610</v>
      </c>
      <c r="AI155" s="229">
        <v>10617127</v>
      </c>
      <c r="AJ155" s="238">
        <v>24410658</v>
      </c>
      <c r="AK155" s="305">
        <v>30681728</v>
      </c>
      <c r="AL155" s="305">
        <v>31853427</v>
      </c>
      <c r="AM155" s="305">
        <v>28691003</v>
      </c>
      <c r="AN155" s="305">
        <v>20681426</v>
      </c>
      <c r="AO155" s="305">
        <v>13837126</v>
      </c>
      <c r="AP155" s="305">
        <v>10279553</v>
      </c>
      <c r="AQ155" s="85">
        <v>8397153</v>
      </c>
      <c r="AR155" s="305">
        <v>7786555</v>
      </c>
      <c r="AS155" s="305">
        <v>8887910</v>
      </c>
      <c r="AT155" s="305">
        <v>9569718</v>
      </c>
      <c r="AU155" s="305">
        <v>14219140</v>
      </c>
      <c r="AV155" s="238">
        <v>32164108</v>
      </c>
      <c r="AW155" s="232">
        <f t="shared" ref="AW155:BA155" si="474">SUM(AW150:AW154)</f>
        <v>-6240873.1600000011</v>
      </c>
      <c r="AX155" s="233">
        <f t="shared" si="474"/>
        <v>373235.10999999964</v>
      </c>
      <c r="AY155" s="233">
        <f t="shared" si="474"/>
        <v>1452491.32</v>
      </c>
      <c r="AZ155" s="233">
        <f t="shared" si="474"/>
        <v>-1165560.1299999999</v>
      </c>
      <c r="BA155" s="233">
        <f t="shared" si="474"/>
        <v>-1784875.5099999998</v>
      </c>
      <c r="BB155" s="233">
        <f t="shared" ref="BB155:BJ155" si="475">SUM(BB150:BB154)</f>
        <v>-750905.94000000018</v>
      </c>
      <c r="BC155" s="233">
        <f t="shared" si="475"/>
        <v>-309547.26999999979</v>
      </c>
      <c r="BD155" s="233">
        <f t="shared" si="475"/>
        <v>-1011415.6599999999</v>
      </c>
      <c r="BE155" s="233">
        <f t="shared" si="475"/>
        <v>-392289.56000000017</v>
      </c>
      <c r="BF155" s="233">
        <f t="shared" si="475"/>
        <v>-2020029.8300000003</v>
      </c>
      <c r="BG155" s="233">
        <f t="shared" si="475"/>
        <v>2985122.75</v>
      </c>
      <c r="BH155" s="233">
        <f t="shared" si="475"/>
        <v>6010333.5599999987</v>
      </c>
      <c r="BI155" s="233">
        <f t="shared" si="475"/>
        <v>4978702.4000000004</v>
      </c>
      <c r="BJ155" s="233">
        <f t="shared" si="475"/>
        <v>-3794236.9499999997</v>
      </c>
      <c r="BK155" s="233">
        <f t="shared" ref="BK155:BL155" si="476">SUM(BK150:BK154)</f>
        <v>-2221888</v>
      </c>
      <c r="BL155" s="258">
        <f t="shared" si="476"/>
        <v>414817</v>
      </c>
      <c r="BM155" s="258">
        <f t="shared" ref="BM155:BN155" si="477">SUM(BM150:BM154)</f>
        <v>709514</v>
      </c>
      <c r="BN155" s="258">
        <f t="shared" si="477"/>
        <v>583284</v>
      </c>
      <c r="BO155" s="258">
        <f t="shared" ref="BO155" si="478">SUM(BO150:BO154)</f>
        <v>703794</v>
      </c>
      <c r="BP155" s="258">
        <f t="shared" ref="BP155:BQ155" si="479">SUM(BP150:BP154)</f>
        <v>-66391</v>
      </c>
      <c r="BQ155" s="258">
        <f t="shared" si="479"/>
        <v>1269625</v>
      </c>
      <c r="BR155" s="258">
        <f t="shared" ref="BR155:BS155" si="480">SUM(BR150:BR154)</f>
        <v>5606576</v>
      </c>
      <c r="BS155" s="258">
        <f t="shared" si="480"/>
        <v>6541113</v>
      </c>
      <c r="BT155" s="258">
        <f t="shared" ref="BT155" si="481">SUM(BT150:BT154)</f>
        <v>3871637</v>
      </c>
      <c r="BU155" s="258">
        <f t="shared" ref="BU155" si="482">SUM(BU150:BU154)</f>
        <v>5456814</v>
      </c>
      <c r="BV155" s="258">
        <f t="shared" ref="BV155" si="483">SUM(BV150:BV154)</f>
        <v>6188197</v>
      </c>
      <c r="BW155" s="258">
        <f t="shared" ref="BW155" si="484">SUM(BW150:BW154)</f>
        <v>4891717</v>
      </c>
      <c r="BX155" s="258">
        <f t="shared" ref="BX155" si="485">SUM(BX150:BX154)</f>
        <v>3457855</v>
      </c>
      <c r="BY155" s="258">
        <f t="shared" ref="BY155" si="486">SUM(BY150:BY154)</f>
        <v>3063138</v>
      </c>
      <c r="BZ155" s="258">
        <f t="shared" ref="BZ155" si="487">SUM(BZ150:BZ154)</f>
        <v>2613939</v>
      </c>
      <c r="CA155" s="258">
        <f t="shared" ref="CA155" si="488">SUM(CA150:CA154)</f>
        <v>3081934</v>
      </c>
      <c r="CB155" s="258">
        <f t="shared" ref="CB155:CD155" si="489">SUM(CB150:CB154)</f>
        <v>3947108</v>
      </c>
      <c r="CC155" s="258">
        <f t="shared" ref="CC155:CD155" si="490">SUM(CC150:CC154)</f>
        <v>3602013</v>
      </c>
      <c r="CD155" s="258">
        <f t="shared" si="490"/>
        <v>7753450</v>
      </c>
      <c r="CE155" s="350"/>
      <c r="CF155" s="85">
        <f>SUM(CF150:CF154)</f>
        <v>32164108</v>
      </c>
    </row>
    <row r="156" spans="1:84" s="59" customFormat="1" x14ac:dyDescent="0.3">
      <c r="A156" s="147">
        <f>+A149+1</f>
        <v>21</v>
      </c>
      <c r="B156" s="111" t="s">
        <v>345</v>
      </c>
      <c r="C156" s="87"/>
      <c r="D156" s="88"/>
      <c r="E156" s="88"/>
      <c r="F156" s="88"/>
      <c r="G156" s="88"/>
      <c r="H156" s="88"/>
      <c r="I156" s="88"/>
      <c r="J156" s="88"/>
      <c r="K156" s="88"/>
      <c r="L156" s="89"/>
      <c r="M156" s="88"/>
      <c r="N156" s="88"/>
      <c r="O156" s="88"/>
      <c r="P156" s="88"/>
      <c r="Q156" s="88"/>
      <c r="R156" s="88"/>
      <c r="S156" s="88"/>
      <c r="T156" s="88"/>
      <c r="U156" s="203"/>
      <c r="V156" s="203"/>
      <c r="W156" s="203"/>
      <c r="X156" s="89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89"/>
      <c r="AK156" s="296"/>
      <c r="AL156" s="296"/>
      <c r="AM156" s="296"/>
      <c r="AN156" s="296"/>
      <c r="AO156" s="296"/>
      <c r="AP156" s="296"/>
      <c r="AQ156" s="90"/>
      <c r="AR156" s="296"/>
      <c r="AS156" s="296"/>
      <c r="AT156" s="296"/>
      <c r="AU156" s="296"/>
      <c r="AV156" s="313"/>
      <c r="AW156" s="90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349"/>
      <c r="CF156" s="90"/>
    </row>
    <row r="157" spans="1:84" s="59" customFormat="1" x14ac:dyDescent="0.3">
      <c r="A157" s="147"/>
      <c r="B157" s="60" t="s">
        <v>37</v>
      </c>
      <c r="C157" s="112"/>
      <c r="D157" s="184">
        <f t="shared" ref="D157:AB157" si="491">(C66+C150+D94-D66-D150)/(C66+C150+D94-D150)</f>
        <v>0.60357559543553274</v>
      </c>
      <c r="E157" s="185">
        <f t="shared" si="491"/>
        <v>0.56188838895537507</v>
      </c>
      <c r="F157" s="185">
        <f t="shared" si="491"/>
        <v>0.42817828045150014</v>
      </c>
      <c r="G157" s="185">
        <f t="shared" si="491"/>
        <v>0.36334852014088931</v>
      </c>
      <c r="H157" s="186">
        <f t="shared" si="491"/>
        <v>0.39914850438071103</v>
      </c>
      <c r="I157" s="185">
        <f t="shared" si="491"/>
        <v>0.37377173038616135</v>
      </c>
      <c r="J157" s="186">
        <f t="shared" si="491"/>
        <v>0.43303613399555324</v>
      </c>
      <c r="K157" s="185">
        <f t="shared" si="491"/>
        <v>0.54910946743988587</v>
      </c>
      <c r="L157" s="187">
        <f t="shared" si="491"/>
        <v>0.68143778821808643</v>
      </c>
      <c r="M157" s="186">
        <f t="shared" si="491"/>
        <v>0.74676491235559073</v>
      </c>
      <c r="N157" s="186">
        <f t="shared" si="491"/>
        <v>0.68477967284155916</v>
      </c>
      <c r="O157" s="186">
        <f t="shared" si="491"/>
        <v>0.65939896446836366</v>
      </c>
      <c r="P157" s="186">
        <f t="shared" si="491"/>
        <v>0.58780681503457832</v>
      </c>
      <c r="Q157" s="186">
        <f t="shared" si="491"/>
        <v>0.56611028854638368</v>
      </c>
      <c r="R157" s="186">
        <f t="shared" si="491"/>
        <v>0.39197145928439486</v>
      </c>
      <c r="S157" s="186">
        <f t="shared" si="491"/>
        <v>0.35313914950685948</v>
      </c>
      <c r="T157" s="186">
        <f t="shared" si="491"/>
        <v>0.27080718276645127</v>
      </c>
      <c r="U157" s="186">
        <f t="shared" si="491"/>
        <v>0.2812655766754722</v>
      </c>
      <c r="V157" s="186">
        <f t="shared" si="491"/>
        <v>0.32014682836870256</v>
      </c>
      <c r="W157" s="186">
        <f t="shared" si="491"/>
        <v>0.41849963048474392</v>
      </c>
      <c r="X157" s="187">
        <f t="shared" si="491"/>
        <v>0.57136626222200737</v>
      </c>
      <c r="Y157" s="186">
        <f t="shared" si="491"/>
        <v>0.68672811631749286</v>
      </c>
      <c r="Z157" s="186">
        <f t="shared" si="491"/>
        <v>0.66531389247680839</v>
      </c>
      <c r="AA157" s="186">
        <f t="shared" si="491"/>
        <v>0.66292776222014882</v>
      </c>
      <c r="AB157" s="186">
        <f t="shared" si="491"/>
        <v>0.59002987320461786</v>
      </c>
      <c r="AC157" s="186">
        <f t="shared" ref="AC157:AV162" si="492">(AB66+AB150+AC94-AC66-AC150)/(AB66+AB150+AC94-AC150)</f>
        <v>0.46482401630173253</v>
      </c>
      <c r="AD157" s="186">
        <f t="shared" si="492"/>
        <v>0.34604323441493995</v>
      </c>
      <c r="AE157" s="186">
        <f t="shared" si="492"/>
        <v>0.37740545518017132</v>
      </c>
      <c r="AF157" s="186">
        <f t="shared" si="492"/>
        <v>0.32362841649044777</v>
      </c>
      <c r="AG157" s="186">
        <f t="shared" si="492"/>
        <v>0.32065379644164699</v>
      </c>
      <c r="AH157" s="186">
        <f t="shared" si="492"/>
        <v>0.37257539900543479</v>
      </c>
      <c r="AI157" s="186">
        <f t="shared" si="492"/>
        <v>0.4726172192609992</v>
      </c>
      <c r="AJ157" s="186">
        <f t="shared" si="492"/>
        <v>0.66829794369375539</v>
      </c>
      <c r="AK157" s="186">
        <f t="shared" si="492"/>
        <v>0.72211113410795447</v>
      </c>
      <c r="AL157" s="186">
        <f t="shared" si="492"/>
        <v>0.72934766405884865</v>
      </c>
      <c r="AM157" s="186">
        <f t="shared" si="492"/>
        <v>0.69662156618310922</v>
      </c>
      <c r="AN157" s="186">
        <f t="shared" si="492"/>
        <v>0.64392370975133384</v>
      </c>
      <c r="AO157" s="186">
        <f t="shared" si="492"/>
        <v>0.55599439246659188</v>
      </c>
      <c r="AP157" s="186">
        <f t="shared" si="492"/>
        <v>0.44795687418084762</v>
      </c>
      <c r="AQ157" s="186">
        <f t="shared" si="492"/>
        <v>0.42851750359346513</v>
      </c>
      <c r="AR157" s="186">
        <f t="shared" si="492"/>
        <v>0.37227926128861166</v>
      </c>
      <c r="AS157" s="186">
        <f t="shared" si="492"/>
        <v>0.36905097089495864</v>
      </c>
      <c r="AT157" s="186">
        <f t="shared" si="492"/>
        <v>0.45202796082262553</v>
      </c>
      <c r="AU157" s="186">
        <f t="shared" si="492"/>
        <v>8.188032672257349E-2</v>
      </c>
      <c r="AV157" s="186">
        <f t="shared" si="492"/>
        <v>7.1032048824681157E-2</v>
      </c>
      <c r="AW157" s="109"/>
      <c r="AX157" s="186">
        <f t="shared" ref="AX157:BG162" si="493">P157-D157</f>
        <v>-1.5768780400954419E-2</v>
      </c>
      <c r="AY157" s="186">
        <f t="shared" si="493"/>
        <v>4.2218995910086043E-3</v>
      </c>
      <c r="AZ157" s="186">
        <f t="shared" si="493"/>
        <v>-3.6206821167105274E-2</v>
      </c>
      <c r="BA157" s="186">
        <f t="shared" si="493"/>
        <v>-1.0209370634029824E-2</v>
      </c>
      <c r="BB157" s="186">
        <f t="shared" si="493"/>
        <v>-0.12834132161425976</v>
      </c>
      <c r="BC157" s="186">
        <f t="shared" si="493"/>
        <v>-9.2506153710689154E-2</v>
      </c>
      <c r="BD157" s="186">
        <f t="shared" si="493"/>
        <v>-0.11288930562685068</v>
      </c>
      <c r="BE157" s="186">
        <f t="shared" si="493"/>
        <v>-0.13060983695514194</v>
      </c>
      <c r="BF157" s="186">
        <f t="shared" si="493"/>
        <v>-0.11007152599607906</v>
      </c>
      <c r="BG157" s="186">
        <f t="shared" si="493"/>
        <v>-6.0036796038097862E-2</v>
      </c>
      <c r="BH157" s="186">
        <f t="shared" ref="BH157:BQ162" si="494">Z157-N157</f>
        <v>-1.9465780364750773E-2</v>
      </c>
      <c r="BI157" s="186">
        <f t="shared" si="494"/>
        <v>3.5287977517851621E-3</v>
      </c>
      <c r="BJ157" s="186">
        <f t="shared" si="494"/>
        <v>2.223058170039538E-3</v>
      </c>
      <c r="BK157" s="186">
        <f t="shared" si="494"/>
        <v>-0.10128627224465114</v>
      </c>
      <c r="BL157" s="259">
        <f t="shared" si="494"/>
        <v>-4.5928224869454914E-2</v>
      </c>
      <c r="BM157" s="259">
        <f t="shared" si="494"/>
        <v>2.4266305673311839E-2</v>
      </c>
      <c r="BN157" s="259">
        <f t="shared" si="494"/>
        <v>5.2821233723996497E-2</v>
      </c>
      <c r="BO157" s="259">
        <f t="shared" si="494"/>
        <v>3.9388219766174792E-2</v>
      </c>
      <c r="BP157" s="259">
        <f t="shared" si="494"/>
        <v>5.242857063673223E-2</v>
      </c>
      <c r="BQ157" s="259">
        <f t="shared" si="494"/>
        <v>5.4117588776255277E-2</v>
      </c>
      <c r="BR157" s="259">
        <f t="shared" ref="BR157:CD162" si="495">AJ157-X157</f>
        <v>9.6931681471748021E-2</v>
      </c>
      <c r="BS157" s="259">
        <f t="shared" si="495"/>
        <v>3.5383017790461602E-2</v>
      </c>
      <c r="BT157" s="259">
        <f t="shared" si="495"/>
        <v>6.4033771582040266E-2</v>
      </c>
      <c r="BU157" s="259">
        <f t="shared" si="495"/>
        <v>3.36938039629604E-2</v>
      </c>
      <c r="BV157" s="259">
        <f t="shared" si="495"/>
        <v>5.3893836546715979E-2</v>
      </c>
      <c r="BW157" s="259">
        <f t="shared" si="495"/>
        <v>9.1170376164859346E-2</v>
      </c>
      <c r="BX157" s="259">
        <f t="shared" si="495"/>
        <v>0.10191363976590767</v>
      </c>
      <c r="BY157" s="259">
        <f t="shared" si="495"/>
        <v>5.1112048413293809E-2</v>
      </c>
      <c r="BZ157" s="259">
        <f t="shared" si="495"/>
        <v>4.8650844798163895E-2</v>
      </c>
      <c r="CA157" s="259">
        <f t="shared" si="495"/>
        <v>4.8397174453311653E-2</v>
      </c>
      <c r="CB157" s="259">
        <f t="shared" si="495"/>
        <v>7.9452561817190737E-2</v>
      </c>
      <c r="CC157" s="259">
        <f t="shared" si="495"/>
        <v>-0.3907368925384257</v>
      </c>
      <c r="CD157" s="259">
        <f t="shared" si="495"/>
        <v>-0.59726589486907422</v>
      </c>
      <c r="CE157" s="349"/>
      <c r="CF157" s="64">
        <f>IF(ISERROR(GETPIVOTDATA("VALUE",'CRS WK pvt'!$I$2,"DT_FILE",CF$8,"CD_CO",CF$6,"TRIM_CAT",TRIM(B157),"TRIM_LINE",A156))=TRUE,0,GETPIVOTDATA("VALUE",'CRS WK pvt'!$I$2,"DT_FILE",CF$8,"CD_CO",CF$6,"TRIM_CAT",TRIM(B157),"TRIM_LINE",A156))</f>
        <v>0</v>
      </c>
    </row>
    <row r="158" spans="1:84" s="59" customFormat="1" x14ac:dyDescent="0.3">
      <c r="A158" s="147"/>
      <c r="B158" s="60" t="s">
        <v>38</v>
      </c>
      <c r="C158" s="112"/>
      <c r="D158" s="185">
        <f t="shared" ref="D158:AB158" si="496">(C67+C151+D95-D67-D151)/(C67+C151+D95-D151)</f>
        <v>0.25198492850648874</v>
      </c>
      <c r="E158" s="185">
        <f t="shared" si="496"/>
        <v>0.1944051622380982</v>
      </c>
      <c r="F158" s="185">
        <f t="shared" si="496"/>
        <v>0.15390071141686648</v>
      </c>
      <c r="G158" s="185">
        <f t="shared" si="496"/>
        <v>0.10486297795100803</v>
      </c>
      <c r="H158" s="186">
        <f t="shared" si="496"/>
        <v>0.10384992281241291</v>
      </c>
      <c r="I158" s="185">
        <f t="shared" si="496"/>
        <v>8.7552374604678102E-2</v>
      </c>
      <c r="J158" s="186">
        <f t="shared" si="496"/>
        <v>9.8079196545133862E-2</v>
      </c>
      <c r="K158" s="185">
        <f t="shared" si="496"/>
        <v>0.12067591630686358</v>
      </c>
      <c r="L158" s="187">
        <f t="shared" si="496"/>
        <v>0.22563800388576619</v>
      </c>
      <c r="M158" s="186">
        <f t="shared" si="496"/>
        <v>0.30612543188945424</v>
      </c>
      <c r="N158" s="186">
        <f t="shared" si="496"/>
        <v>0.25141630039156304</v>
      </c>
      <c r="O158" s="186">
        <f t="shared" si="496"/>
        <v>0.23658224645817741</v>
      </c>
      <c r="P158" s="186">
        <f t="shared" si="496"/>
        <v>0.22283518677338698</v>
      </c>
      <c r="Q158" s="186">
        <f t="shared" si="496"/>
        <v>0.16663192023406853</v>
      </c>
      <c r="R158" s="186">
        <f t="shared" si="496"/>
        <v>0.11487561485546779</v>
      </c>
      <c r="S158" s="186">
        <f t="shared" si="496"/>
        <v>4.5854767520445254E-2</v>
      </c>
      <c r="T158" s="186">
        <f t="shared" si="496"/>
        <v>5.7023044474858245E-2</v>
      </c>
      <c r="U158" s="186">
        <f t="shared" si="496"/>
        <v>4.4432671109306557E-2</v>
      </c>
      <c r="V158" s="186">
        <f t="shared" si="496"/>
        <v>6.8321923351566824E-2</v>
      </c>
      <c r="W158" s="186">
        <f t="shared" si="496"/>
        <v>7.9853838672955743E-2</v>
      </c>
      <c r="X158" s="187">
        <f t="shared" si="496"/>
        <v>0.19628371839891351</v>
      </c>
      <c r="Y158" s="186">
        <f t="shared" si="496"/>
        <v>0.26972036118917192</v>
      </c>
      <c r="Z158" s="186">
        <f t="shared" si="496"/>
        <v>0.25964815596098217</v>
      </c>
      <c r="AA158" s="186">
        <f t="shared" si="496"/>
        <v>0.25702027802786681</v>
      </c>
      <c r="AB158" s="186">
        <f t="shared" si="496"/>
        <v>0.20913195442600166</v>
      </c>
      <c r="AC158" s="186">
        <f t="shared" si="492"/>
        <v>0.14662398683769956</v>
      </c>
      <c r="AD158" s="186">
        <f t="shared" si="492"/>
        <v>0.10453836514134658</v>
      </c>
      <c r="AE158" s="186">
        <f t="shared" si="492"/>
        <v>0.14123565460701379</v>
      </c>
      <c r="AF158" s="186">
        <f t="shared" si="492"/>
        <v>9.4983173751260419E-2</v>
      </c>
      <c r="AG158" s="186">
        <f t="shared" si="492"/>
        <v>9.2711348094361698E-2</v>
      </c>
      <c r="AH158" s="186">
        <f t="shared" si="492"/>
        <v>0.10895438684915114</v>
      </c>
      <c r="AI158" s="186">
        <f t="shared" si="492"/>
        <v>0.17946022746682566</v>
      </c>
      <c r="AJ158" s="186">
        <f t="shared" si="492"/>
        <v>0.25248701334916296</v>
      </c>
      <c r="AK158" s="186">
        <f t="shared" si="492"/>
        <v>0.29217426840533667</v>
      </c>
      <c r="AL158" s="186">
        <f t="shared" si="492"/>
        <v>0.30563864278264319</v>
      </c>
      <c r="AM158" s="186">
        <f t="shared" si="492"/>
        <v>0.2904563096812266</v>
      </c>
      <c r="AN158" s="186">
        <f t="shared" si="492"/>
        <v>0.26095509455863147</v>
      </c>
      <c r="AO158" s="186">
        <f t="shared" si="492"/>
        <v>0.20830766416655019</v>
      </c>
      <c r="AP158" s="186">
        <f t="shared" si="492"/>
        <v>0.15314694893591163</v>
      </c>
      <c r="AQ158" s="186">
        <f t="shared" si="492"/>
        <v>0.15054530791742357</v>
      </c>
      <c r="AR158" s="186">
        <f t="shared" si="492"/>
        <v>9.1923386231222995E-2</v>
      </c>
      <c r="AS158" s="186">
        <f t="shared" si="492"/>
        <v>9.7207390552956949E-2</v>
      </c>
      <c r="AT158" s="186">
        <f t="shared" si="492"/>
        <v>0.14324215029219192</v>
      </c>
      <c r="AU158" s="186">
        <f t="shared" si="492"/>
        <v>-3.3660881831699831E-2</v>
      </c>
      <c r="AV158" s="186">
        <f t="shared" si="492"/>
        <v>-1.7472912596406709E-2</v>
      </c>
      <c r="AW158" s="109"/>
      <c r="AX158" s="186">
        <f t="shared" si="493"/>
        <v>-2.9149741733101753E-2</v>
      </c>
      <c r="AY158" s="186">
        <f t="shared" si="493"/>
        <v>-2.7773242004029669E-2</v>
      </c>
      <c r="AZ158" s="186">
        <f t="shared" si="493"/>
        <v>-3.9025096561398687E-2</v>
      </c>
      <c r="BA158" s="186">
        <f t="shared" si="493"/>
        <v>-5.9008210430562778E-2</v>
      </c>
      <c r="BB158" s="186">
        <f t="shared" si="493"/>
        <v>-4.6826878337554667E-2</v>
      </c>
      <c r="BC158" s="186">
        <f t="shared" si="493"/>
        <v>-4.3119703495371545E-2</v>
      </c>
      <c r="BD158" s="186">
        <f t="shared" si="493"/>
        <v>-2.9757273193567038E-2</v>
      </c>
      <c r="BE158" s="186">
        <f t="shared" si="493"/>
        <v>-4.0822077633907841E-2</v>
      </c>
      <c r="BF158" s="186">
        <f t="shared" si="493"/>
        <v>-2.9354285486852677E-2</v>
      </c>
      <c r="BG158" s="186">
        <f t="shared" si="493"/>
        <v>-3.6405070700282316E-2</v>
      </c>
      <c r="BH158" s="186">
        <f t="shared" si="494"/>
        <v>8.2318555694191331E-3</v>
      </c>
      <c r="BI158" s="186">
        <f t="shared" si="494"/>
        <v>2.0438031569689402E-2</v>
      </c>
      <c r="BJ158" s="186">
        <f t="shared" si="494"/>
        <v>-1.3703232347385325E-2</v>
      </c>
      <c r="BK158" s="186">
        <f t="shared" si="494"/>
        <v>-2.0007933396368971E-2</v>
      </c>
      <c r="BL158" s="259">
        <f t="shared" si="494"/>
        <v>-1.0337249714121213E-2</v>
      </c>
      <c r="BM158" s="259">
        <f t="shared" si="494"/>
        <v>9.5380887086568528E-2</v>
      </c>
      <c r="BN158" s="259">
        <f t="shared" si="494"/>
        <v>3.7960129276402174E-2</v>
      </c>
      <c r="BO158" s="259">
        <f t="shared" si="494"/>
        <v>4.8278676985055141E-2</v>
      </c>
      <c r="BP158" s="259">
        <f t="shared" si="494"/>
        <v>4.0632463497584315E-2</v>
      </c>
      <c r="BQ158" s="259">
        <f t="shared" si="494"/>
        <v>9.9606388793869918E-2</v>
      </c>
      <c r="BR158" s="259">
        <f t="shared" si="495"/>
        <v>5.6203294950249449E-2</v>
      </c>
      <c r="BS158" s="259">
        <f t="shared" si="495"/>
        <v>2.2453907216164748E-2</v>
      </c>
      <c r="BT158" s="259">
        <f t="shared" si="495"/>
        <v>4.5990486821661014E-2</v>
      </c>
      <c r="BU158" s="259">
        <f t="shared" si="495"/>
        <v>3.3436031653359788E-2</v>
      </c>
      <c r="BV158" s="259">
        <f t="shared" si="495"/>
        <v>5.1823140132629814E-2</v>
      </c>
      <c r="BW158" s="259">
        <f t="shared" si="495"/>
        <v>6.1683677328850633E-2</v>
      </c>
      <c r="BX158" s="259">
        <f t="shared" si="495"/>
        <v>4.860858379456505E-2</v>
      </c>
      <c r="BY158" s="259">
        <f t="shared" si="495"/>
        <v>9.3096533104097823E-3</v>
      </c>
      <c r="BZ158" s="259">
        <f t="shared" si="495"/>
        <v>-3.0597875200374242E-3</v>
      </c>
      <c r="CA158" s="259">
        <f t="shared" si="495"/>
        <v>4.4960424585952508E-3</v>
      </c>
      <c r="CB158" s="259">
        <f t="shared" si="495"/>
        <v>3.4287763443040783E-2</v>
      </c>
      <c r="CC158" s="259">
        <f t="shared" si="495"/>
        <v>-0.21312110929852549</v>
      </c>
      <c r="CD158" s="259">
        <f t="shared" si="495"/>
        <v>-0.26995992594556967</v>
      </c>
      <c r="CE158" s="283"/>
      <c r="CF158" s="64">
        <f>IF(ISERROR(GETPIVOTDATA("VALUE",'CRS WK pvt'!$I$2,"DT_FILE",CF$8,"CD_CO",CF$6,"TRIM_CAT",TRIM(B158),"TRIM_LINE",A156))=TRUE,0,GETPIVOTDATA("VALUE",'CRS WK pvt'!$I$2,"DT_FILE",CF$8,"CD_CO",CF$6,"TRIM_CAT",TRIM(B158),"TRIM_LINE",A156))</f>
        <v>0</v>
      </c>
    </row>
    <row r="159" spans="1:84" s="59" customFormat="1" x14ac:dyDescent="0.3">
      <c r="A159" s="147"/>
      <c r="B159" s="60" t="s">
        <v>39</v>
      </c>
      <c r="C159" s="112"/>
      <c r="D159" s="185">
        <f t="shared" ref="D159:AB159" si="497">(C68+C152+D96-D68-D152)/(C68+C152+D96-D152)</f>
        <v>0.78354862185985752</v>
      </c>
      <c r="E159" s="185">
        <f t="shared" si="497"/>
        <v>0.78679169062576493</v>
      </c>
      <c r="F159" s="185">
        <f t="shared" si="497"/>
        <v>0.69702341292933878</v>
      </c>
      <c r="G159" s="185">
        <f t="shared" si="497"/>
        <v>0.70532853711834298</v>
      </c>
      <c r="H159" s="186">
        <f t="shared" si="497"/>
        <v>0.72820805261165367</v>
      </c>
      <c r="I159" s="185">
        <f t="shared" si="497"/>
        <v>0.71720203472723321</v>
      </c>
      <c r="J159" s="186">
        <f t="shared" si="497"/>
        <v>0.7770593539016426</v>
      </c>
      <c r="K159" s="185">
        <f t="shared" si="497"/>
        <v>0.77434177143225802</v>
      </c>
      <c r="L159" s="187">
        <f t="shared" si="497"/>
        <v>0.90822982518094619</v>
      </c>
      <c r="M159" s="186">
        <f t="shared" si="497"/>
        <v>0.88430141428523823</v>
      </c>
      <c r="N159" s="186">
        <f t="shared" si="497"/>
        <v>0.79379184741440467</v>
      </c>
      <c r="O159" s="186">
        <f t="shared" si="497"/>
        <v>0.7935223140706914</v>
      </c>
      <c r="P159" s="186">
        <f t="shared" si="497"/>
        <v>0.63389828515898039</v>
      </c>
      <c r="Q159" s="186">
        <f t="shared" si="497"/>
        <v>0.6965882038746386</v>
      </c>
      <c r="R159" s="186">
        <f t="shared" si="497"/>
        <v>0.57046598523894299</v>
      </c>
      <c r="S159" s="186">
        <f t="shared" si="497"/>
        <v>0.52500001963363585</v>
      </c>
      <c r="T159" s="186">
        <f t="shared" si="497"/>
        <v>0.44930691600868944</v>
      </c>
      <c r="U159" s="186">
        <f t="shared" si="497"/>
        <v>0.47819099485325117</v>
      </c>
      <c r="V159" s="186">
        <f t="shared" si="497"/>
        <v>0.50306558122795286</v>
      </c>
      <c r="W159" s="186">
        <f t="shared" si="497"/>
        <v>0.60904983469286089</v>
      </c>
      <c r="X159" s="187">
        <f t="shared" si="497"/>
        <v>0.72525022495653235</v>
      </c>
      <c r="Y159" s="186">
        <f t="shared" si="497"/>
        <v>0.76952133488132191</v>
      </c>
      <c r="Z159" s="186">
        <f t="shared" si="497"/>
        <v>0.78269878966879036</v>
      </c>
      <c r="AA159" s="186">
        <f t="shared" si="497"/>
        <v>0.83226800112336097</v>
      </c>
      <c r="AB159" s="186">
        <f t="shared" si="497"/>
        <v>0.7709827113123402</v>
      </c>
      <c r="AC159" s="186">
        <f t="shared" si="492"/>
        <v>0.69176585073942809</v>
      </c>
      <c r="AD159" s="186">
        <f t="shared" si="492"/>
        <v>0.5500004379114527</v>
      </c>
      <c r="AE159" s="186">
        <f t="shared" si="492"/>
        <v>0.53385721704655142</v>
      </c>
      <c r="AF159" s="186">
        <f t="shared" si="492"/>
        <v>0.532027381569668</v>
      </c>
      <c r="AG159" s="186">
        <f t="shared" si="492"/>
        <v>0.55065424063417212</v>
      </c>
      <c r="AH159" s="186">
        <f t="shared" si="492"/>
        <v>0.53363049795824669</v>
      </c>
      <c r="AI159" s="186">
        <f t="shared" si="492"/>
        <v>0.63925577203331374</v>
      </c>
      <c r="AJ159" s="186">
        <f t="shared" si="492"/>
        <v>0.75747594308280419</v>
      </c>
      <c r="AK159" s="186">
        <f t="shared" si="492"/>
        <v>0.70795080316213721</v>
      </c>
      <c r="AL159" s="186">
        <f t="shared" si="492"/>
        <v>0.78937041854182721</v>
      </c>
      <c r="AM159" s="186">
        <f t="shared" si="492"/>
        <v>0.760115694808292</v>
      </c>
      <c r="AN159" s="186">
        <f t="shared" si="492"/>
        <v>0.78622642824407973</v>
      </c>
      <c r="AO159" s="186">
        <f t="shared" si="492"/>
        <v>0.68864306353455795</v>
      </c>
      <c r="AP159" s="186">
        <f t="shared" si="492"/>
        <v>0.59869537374835058</v>
      </c>
      <c r="AQ159" s="186">
        <f t="shared" si="492"/>
        <v>0.61890632877968943</v>
      </c>
      <c r="AR159" s="186">
        <f t="shared" si="492"/>
        <v>0.63575166062547073</v>
      </c>
      <c r="AS159" s="186">
        <f t="shared" si="492"/>
        <v>0.57571043980189773</v>
      </c>
      <c r="AT159" s="186">
        <f t="shared" si="492"/>
        <v>0.63911337152210002</v>
      </c>
      <c r="AU159" s="186">
        <f t="shared" si="492"/>
        <v>-0.33613668295465615</v>
      </c>
      <c r="AV159" s="186">
        <f t="shared" si="492"/>
        <v>-4.7300315566094788</v>
      </c>
      <c r="AW159" s="109"/>
      <c r="AX159" s="186">
        <f t="shared" si="493"/>
        <v>-0.14965033670087713</v>
      </c>
      <c r="AY159" s="186">
        <f t="shared" si="493"/>
        <v>-9.0203486751126327E-2</v>
      </c>
      <c r="AZ159" s="186">
        <f t="shared" si="493"/>
        <v>-0.1265574276903958</v>
      </c>
      <c r="BA159" s="186">
        <f t="shared" si="493"/>
        <v>-0.18032851748470713</v>
      </c>
      <c r="BB159" s="186">
        <f t="shared" si="493"/>
        <v>-0.27890113660296423</v>
      </c>
      <c r="BC159" s="186">
        <f t="shared" si="493"/>
        <v>-0.23901103987398203</v>
      </c>
      <c r="BD159" s="186">
        <f t="shared" si="493"/>
        <v>-0.27399377267368974</v>
      </c>
      <c r="BE159" s="186">
        <f t="shared" si="493"/>
        <v>-0.16529193673939713</v>
      </c>
      <c r="BF159" s="186">
        <f t="shared" si="493"/>
        <v>-0.18297960022441384</v>
      </c>
      <c r="BG159" s="186">
        <f t="shared" si="493"/>
        <v>-0.11478007940391632</v>
      </c>
      <c r="BH159" s="186">
        <f t="shared" si="494"/>
        <v>-1.109305774561431E-2</v>
      </c>
      <c r="BI159" s="186">
        <f t="shared" si="494"/>
        <v>3.8745687052669564E-2</v>
      </c>
      <c r="BJ159" s="186">
        <f t="shared" si="494"/>
        <v>0.13708442615335981</v>
      </c>
      <c r="BK159" s="186">
        <f t="shared" si="494"/>
        <v>-4.8223531352105109E-3</v>
      </c>
      <c r="BL159" s="259">
        <f t="shared" si="494"/>
        <v>-2.0465547327490285E-2</v>
      </c>
      <c r="BM159" s="259">
        <f t="shared" si="494"/>
        <v>8.8571974129155739E-3</v>
      </c>
      <c r="BN159" s="259">
        <f t="shared" si="494"/>
        <v>8.2720465560978562E-2</v>
      </c>
      <c r="BO159" s="259">
        <f t="shared" si="494"/>
        <v>7.2463245780920948E-2</v>
      </c>
      <c r="BP159" s="259">
        <f t="shared" si="494"/>
        <v>3.0564916730293823E-2</v>
      </c>
      <c r="BQ159" s="259">
        <f t="shared" si="494"/>
        <v>3.0205937340452849E-2</v>
      </c>
      <c r="BR159" s="259">
        <f t="shared" si="495"/>
        <v>3.2225718126271841E-2</v>
      </c>
      <c r="BS159" s="259">
        <f t="shared" si="495"/>
        <v>-6.1570531719184696E-2</v>
      </c>
      <c r="BT159" s="259">
        <f t="shared" si="495"/>
        <v>6.67162887303685E-3</v>
      </c>
      <c r="BU159" s="259">
        <f t="shared" si="495"/>
        <v>-7.215230631506897E-2</v>
      </c>
      <c r="BV159" s="259">
        <f t="shared" si="495"/>
        <v>1.5243716931739537E-2</v>
      </c>
      <c r="BW159" s="259">
        <f t="shared" si="495"/>
        <v>-3.1227872048701366E-3</v>
      </c>
      <c r="BX159" s="259">
        <f t="shared" si="495"/>
        <v>4.8694935836897879E-2</v>
      </c>
      <c r="BY159" s="259">
        <f t="shared" si="495"/>
        <v>8.5049111733138005E-2</v>
      </c>
      <c r="BZ159" s="259">
        <f t="shared" si="495"/>
        <v>0.10372427905580273</v>
      </c>
      <c r="CA159" s="259">
        <f t="shared" si="495"/>
        <v>2.5056199167725612E-2</v>
      </c>
      <c r="CB159" s="259">
        <f t="shared" si="495"/>
        <v>0.10548287356385333</v>
      </c>
      <c r="CC159" s="259">
        <f t="shared" si="495"/>
        <v>-0.97539245498796989</v>
      </c>
      <c r="CD159" s="259">
        <f t="shared" si="495"/>
        <v>-5.487507499692283</v>
      </c>
      <c r="CE159" s="283"/>
      <c r="CF159" s="64">
        <f>IF(ISERROR(GETPIVOTDATA("VALUE",'CRS WK pvt'!$I$2,"DT_FILE",CF$8,"CD_CO",CF$6,"TRIM_CAT",TRIM(B159),"TRIM_LINE",A156))=TRUE,0,GETPIVOTDATA("VALUE",'CRS WK pvt'!$I$2,"DT_FILE",CF$8,"CD_CO",CF$6,"TRIM_CAT",TRIM(B159),"TRIM_LINE",A156))</f>
        <v>0</v>
      </c>
    </row>
    <row r="160" spans="1:84" s="59" customFormat="1" x14ac:dyDescent="0.3">
      <c r="A160" s="147"/>
      <c r="B160" s="60" t="s">
        <v>40</v>
      </c>
      <c r="C160" s="112"/>
      <c r="D160" s="185">
        <f t="shared" ref="D160:AB160" si="498">(C69+C153+D97-D69-D153)/(C69+C153+D97-D153)</f>
        <v>0.75237096487029054</v>
      </c>
      <c r="E160" s="185">
        <f t="shared" si="498"/>
        <v>0.74632014816657055</v>
      </c>
      <c r="F160" s="185">
        <f t="shared" si="498"/>
        <v>0.69988562374264462</v>
      </c>
      <c r="G160" s="185">
        <f t="shared" si="498"/>
        <v>0.57956635703909232</v>
      </c>
      <c r="H160" s="186">
        <f t="shared" si="498"/>
        <v>0.48552635815650064</v>
      </c>
      <c r="I160" s="185">
        <f t="shared" si="498"/>
        <v>0.46634907135580689</v>
      </c>
      <c r="J160" s="186">
        <f t="shared" si="498"/>
        <v>0.5715065030498151</v>
      </c>
      <c r="K160" s="185">
        <f t="shared" si="498"/>
        <v>0.58870355233164928</v>
      </c>
      <c r="L160" s="187">
        <f t="shared" si="498"/>
        <v>0.64472015262855553</v>
      </c>
      <c r="M160" s="186">
        <f t="shared" si="498"/>
        <v>0.82221237366662947</v>
      </c>
      <c r="N160" s="186">
        <f t="shared" si="498"/>
        <v>0.76770886876332867</v>
      </c>
      <c r="O160" s="186">
        <f t="shared" si="498"/>
        <v>0.76101883519500668</v>
      </c>
      <c r="P160" s="186">
        <f t="shared" si="498"/>
        <v>0.64868608718043874</v>
      </c>
      <c r="Q160" s="186">
        <f t="shared" si="498"/>
        <v>0.6799815026601026</v>
      </c>
      <c r="R160" s="186">
        <f t="shared" si="498"/>
        <v>0.59199050565569022</v>
      </c>
      <c r="S160" s="186">
        <f t="shared" si="498"/>
        <v>0.58354116869700579</v>
      </c>
      <c r="T160" s="186">
        <f t="shared" si="498"/>
        <v>0.45964409853090188</v>
      </c>
      <c r="U160" s="186">
        <f t="shared" si="498"/>
        <v>0.48957106497341107</v>
      </c>
      <c r="V160" s="186">
        <f t="shared" si="498"/>
        <v>0.68972888966873047</v>
      </c>
      <c r="W160" s="186">
        <f t="shared" si="498"/>
        <v>0.58470893243845379</v>
      </c>
      <c r="X160" s="187">
        <f t="shared" si="498"/>
        <v>0.72971456246119737</v>
      </c>
      <c r="Y160" s="186">
        <f t="shared" si="498"/>
        <v>0.75152488410502771</v>
      </c>
      <c r="Z160" s="186">
        <f t="shared" si="498"/>
        <v>0.74862410283132719</v>
      </c>
      <c r="AA160" s="186">
        <f t="shared" si="498"/>
        <v>0.82110199855221599</v>
      </c>
      <c r="AB160" s="186">
        <f t="shared" si="498"/>
        <v>0.82484562796461802</v>
      </c>
      <c r="AC160" s="186">
        <f t="shared" si="492"/>
        <v>0.7201924517065611</v>
      </c>
      <c r="AD160" s="186">
        <f t="shared" si="492"/>
        <v>0.51523131136382527</v>
      </c>
      <c r="AE160" s="186">
        <f t="shared" si="492"/>
        <v>0.61264215811463341</v>
      </c>
      <c r="AF160" s="186">
        <f t="shared" si="492"/>
        <v>0.56634996927480408</v>
      </c>
      <c r="AG160" s="186">
        <f t="shared" si="492"/>
        <v>0.50542281750495077</v>
      </c>
      <c r="AH160" s="186">
        <f t="shared" si="492"/>
        <v>0.57953686067109822</v>
      </c>
      <c r="AI160" s="186">
        <f t="shared" si="492"/>
        <v>0.64012020745480103</v>
      </c>
      <c r="AJ160" s="186">
        <f t="shared" si="492"/>
        <v>0.65094807205347605</v>
      </c>
      <c r="AK160" s="186">
        <f t="shared" si="492"/>
        <v>0.66252442985879045</v>
      </c>
      <c r="AL160" s="186">
        <f t="shared" si="492"/>
        <v>0.7531542948037081</v>
      </c>
      <c r="AM160" s="186">
        <f t="shared" si="492"/>
        <v>0.7722505125241601</v>
      </c>
      <c r="AN160" s="186">
        <f t="shared" si="492"/>
        <v>0.80105678854610363</v>
      </c>
      <c r="AO160" s="186">
        <f t="shared" si="492"/>
        <v>0.71136373365643191</v>
      </c>
      <c r="AP160" s="186">
        <f t="shared" si="492"/>
        <v>0.68630379547039944</v>
      </c>
      <c r="AQ160" s="186">
        <f t="shared" si="492"/>
        <v>0.72648084572882843</v>
      </c>
      <c r="AR160" s="186">
        <f t="shared" si="492"/>
        <v>0.59277040569040729</v>
      </c>
      <c r="AS160" s="186">
        <f t="shared" si="492"/>
        <v>0.54624873791751016</v>
      </c>
      <c r="AT160" s="186">
        <f t="shared" si="492"/>
        <v>0.63375762642119549</v>
      </c>
      <c r="AU160" s="186">
        <f t="shared" si="492"/>
        <v>-1.3516764530299115</v>
      </c>
      <c r="AV160" s="186">
        <f t="shared" si="492"/>
        <v>-3.5135193304595402</v>
      </c>
      <c r="AW160" s="109"/>
      <c r="AX160" s="186">
        <f t="shared" si="493"/>
        <v>-0.1036848776898518</v>
      </c>
      <c r="AY160" s="186">
        <f t="shared" si="493"/>
        <v>-6.6338645506467953E-2</v>
      </c>
      <c r="AZ160" s="186">
        <f t="shared" si="493"/>
        <v>-0.1078951180869544</v>
      </c>
      <c r="BA160" s="186">
        <f t="shared" si="493"/>
        <v>3.9748116579134685E-3</v>
      </c>
      <c r="BB160" s="186">
        <f t="shared" si="493"/>
        <v>-2.5882259625598758E-2</v>
      </c>
      <c r="BC160" s="186">
        <f t="shared" si="493"/>
        <v>2.3221993617604186E-2</v>
      </c>
      <c r="BD160" s="186">
        <f t="shared" si="493"/>
        <v>0.11822238661891538</v>
      </c>
      <c r="BE160" s="186">
        <f t="shared" si="493"/>
        <v>-3.9946198931954946E-3</v>
      </c>
      <c r="BF160" s="186">
        <f t="shared" si="493"/>
        <v>8.4994409832641837E-2</v>
      </c>
      <c r="BG160" s="186">
        <f t="shared" si="493"/>
        <v>-7.0687489561601757E-2</v>
      </c>
      <c r="BH160" s="186">
        <f t="shared" si="494"/>
        <v>-1.908476593200148E-2</v>
      </c>
      <c r="BI160" s="186">
        <f t="shared" si="494"/>
        <v>6.0083163357209313E-2</v>
      </c>
      <c r="BJ160" s="186">
        <f t="shared" si="494"/>
        <v>0.17615954078417928</v>
      </c>
      <c r="BK160" s="186">
        <f t="shared" si="494"/>
        <v>4.02109490464585E-2</v>
      </c>
      <c r="BL160" s="259">
        <f t="shared" si="494"/>
        <v>-7.6759194291864952E-2</v>
      </c>
      <c r="BM160" s="259">
        <f t="shared" si="494"/>
        <v>2.9100989417627621E-2</v>
      </c>
      <c r="BN160" s="259">
        <f t="shared" si="494"/>
        <v>0.1067058707439022</v>
      </c>
      <c r="BO160" s="259">
        <f t="shared" si="494"/>
        <v>1.5851752531539698E-2</v>
      </c>
      <c r="BP160" s="259">
        <f t="shared" si="494"/>
        <v>-0.11019202899763225</v>
      </c>
      <c r="BQ160" s="259">
        <f t="shared" si="494"/>
        <v>5.5411275016347239E-2</v>
      </c>
      <c r="BR160" s="259">
        <f t="shared" si="495"/>
        <v>-7.8766490407721323E-2</v>
      </c>
      <c r="BS160" s="259">
        <f t="shared" si="495"/>
        <v>-8.9000454246237259E-2</v>
      </c>
      <c r="BT160" s="259">
        <f t="shared" si="495"/>
        <v>4.5301919723809148E-3</v>
      </c>
      <c r="BU160" s="259">
        <f t="shared" si="495"/>
        <v>-4.885148602805589E-2</v>
      </c>
      <c r="BV160" s="259">
        <f t="shared" si="495"/>
        <v>-2.3788839418514396E-2</v>
      </c>
      <c r="BW160" s="259">
        <f t="shared" si="495"/>
        <v>-8.8287180501291918E-3</v>
      </c>
      <c r="BX160" s="259">
        <f t="shared" si="495"/>
        <v>0.17107248410657416</v>
      </c>
      <c r="BY160" s="259">
        <f t="shared" si="495"/>
        <v>0.11383868761419502</v>
      </c>
      <c r="BZ160" s="259">
        <f t="shared" si="495"/>
        <v>2.642043641560321E-2</v>
      </c>
      <c r="CA160" s="259">
        <f t="shared" si="495"/>
        <v>4.0825920412559391E-2</v>
      </c>
      <c r="CB160" s="259">
        <f t="shared" si="495"/>
        <v>5.4220765750097266E-2</v>
      </c>
      <c r="CC160" s="259">
        <f t="shared" si="495"/>
        <v>-1.9917966604847126</v>
      </c>
      <c r="CD160" s="259">
        <f t="shared" si="495"/>
        <v>-4.1644674025130159</v>
      </c>
      <c r="CE160" s="283"/>
      <c r="CF160" s="64">
        <f>IF(ISERROR(GETPIVOTDATA("VALUE",'CRS WK pvt'!$I$2,"DT_FILE",CF$8,"CD_CO",CF$6,"TRIM_CAT",TRIM(B160),"TRIM_LINE",A156))=TRUE,0,GETPIVOTDATA("VALUE",'CRS WK pvt'!$I$2,"DT_FILE",CF$8,"CD_CO",CF$6,"TRIM_CAT",TRIM(B160),"TRIM_LINE",A156))</f>
        <v>0</v>
      </c>
    </row>
    <row r="161" spans="1:84" s="59" customFormat="1" x14ac:dyDescent="0.3">
      <c r="A161" s="147"/>
      <c r="B161" s="60" t="s">
        <v>41</v>
      </c>
      <c r="C161" s="112"/>
      <c r="D161" s="185">
        <f t="shared" ref="D161:AB161" si="499">(C70+C154+D98-D70-D154)/(C70+C154+D98-D154)</f>
        <v>0.83693711794431502</v>
      </c>
      <c r="E161" s="185">
        <f t="shared" si="499"/>
        <v>0.78625377546100617</v>
      </c>
      <c r="F161" s="185">
        <f t="shared" si="499"/>
        <v>0.84728575660174998</v>
      </c>
      <c r="G161" s="185">
        <f t="shared" si="499"/>
        <v>0.76473608986946517</v>
      </c>
      <c r="H161" s="186">
        <f t="shared" si="499"/>
        <v>0.90992749052651289</v>
      </c>
      <c r="I161" s="185">
        <f t="shared" si="499"/>
        <v>0.89662824368739535</v>
      </c>
      <c r="J161" s="186">
        <f t="shared" si="499"/>
        <v>0.93304175188887162</v>
      </c>
      <c r="K161" s="185">
        <f t="shared" si="499"/>
        <v>0.8412005518120268</v>
      </c>
      <c r="L161" s="187">
        <f t="shared" si="499"/>
        <v>0.87346688178956444</v>
      </c>
      <c r="M161" s="186">
        <f t="shared" si="499"/>
        <v>0.931175263017196</v>
      </c>
      <c r="N161" s="186">
        <f t="shared" si="499"/>
        <v>0.88363987228937202</v>
      </c>
      <c r="O161" s="186">
        <f t="shared" si="499"/>
        <v>0.80526017830413477</v>
      </c>
      <c r="P161" s="186">
        <f t="shared" si="499"/>
        <v>0.77990162277396791</v>
      </c>
      <c r="Q161" s="186">
        <f t="shared" si="499"/>
        <v>0.8574533420807231</v>
      </c>
      <c r="R161" s="186">
        <f t="shared" si="499"/>
        <v>0.84465175166703355</v>
      </c>
      <c r="S161" s="186">
        <f t="shared" si="499"/>
        <v>0.80420675453910007</v>
      </c>
      <c r="T161" s="186">
        <f t="shared" si="499"/>
        <v>0.57868226252761645</v>
      </c>
      <c r="U161" s="186">
        <f t="shared" si="499"/>
        <v>0.74055072876245698</v>
      </c>
      <c r="V161" s="186">
        <f t="shared" si="499"/>
        <v>0.69155652493905151</v>
      </c>
      <c r="W161" s="186">
        <f t="shared" si="499"/>
        <v>0.7113363842250342</v>
      </c>
      <c r="X161" s="187">
        <f t="shared" si="499"/>
        <v>0.77880200538253219</v>
      </c>
      <c r="Y161" s="186">
        <f t="shared" si="499"/>
        <v>0.8224965748032651</v>
      </c>
      <c r="Z161" s="186">
        <f t="shared" si="499"/>
        <v>0.77368752917364547</v>
      </c>
      <c r="AA161" s="186">
        <f t="shared" si="499"/>
        <v>0.8247748233467197</v>
      </c>
      <c r="AB161" s="186">
        <f t="shared" si="499"/>
        <v>0.82137204478035353</v>
      </c>
      <c r="AC161" s="186">
        <f t="shared" si="492"/>
        <v>0.68433614348663951</v>
      </c>
      <c r="AD161" s="186">
        <f t="shared" si="492"/>
        <v>0.57571649358070986</v>
      </c>
      <c r="AE161" s="186">
        <f t="shared" si="492"/>
        <v>0.59335798663309081</v>
      </c>
      <c r="AF161" s="186">
        <f t="shared" si="492"/>
        <v>0.60661334702423453</v>
      </c>
      <c r="AG161" s="186">
        <f t="shared" si="492"/>
        <v>0.53870718680601437</v>
      </c>
      <c r="AH161" s="186">
        <f t="shared" si="492"/>
        <v>0.57951615402066081</v>
      </c>
      <c r="AI161" s="186">
        <f t="shared" si="492"/>
        <v>0.6576401257256077</v>
      </c>
      <c r="AJ161" s="186">
        <f t="shared" si="492"/>
        <v>0.63492255574679302</v>
      </c>
      <c r="AK161" s="186">
        <f t="shared" si="492"/>
        <v>0.68384299272033444</v>
      </c>
      <c r="AL161" s="186">
        <f t="shared" si="492"/>
        <v>0.78015414239800318</v>
      </c>
      <c r="AM161" s="186">
        <f t="shared" si="492"/>
        <v>0.65803163142116494</v>
      </c>
      <c r="AN161" s="186">
        <f t="shared" si="492"/>
        <v>0.76514508614992305</v>
      </c>
      <c r="AO161" s="186">
        <f t="shared" si="492"/>
        <v>0.708167240160264</v>
      </c>
      <c r="AP161" s="186">
        <f t="shared" si="492"/>
        <v>0.50926985817329362</v>
      </c>
      <c r="AQ161" s="186">
        <f t="shared" si="492"/>
        <v>0.72322993364344956</v>
      </c>
      <c r="AR161" s="186">
        <f t="shared" si="492"/>
        <v>0.76094847777256192</v>
      </c>
      <c r="AS161" s="186">
        <f t="shared" si="492"/>
        <v>0.70484591915008965</v>
      </c>
      <c r="AT161" s="186">
        <f t="shared" si="492"/>
        <v>0.88707757041800772</v>
      </c>
      <c r="AU161" s="186">
        <f t="shared" si="492"/>
        <v>0.10553358796234866</v>
      </c>
      <c r="AV161" s="186">
        <f t="shared" si="492"/>
        <v>0.58253659864619045</v>
      </c>
      <c r="AW161" s="109"/>
      <c r="AX161" s="186">
        <f t="shared" si="493"/>
        <v>-5.7035495170347117E-2</v>
      </c>
      <c r="AY161" s="186">
        <f t="shared" si="493"/>
        <v>7.1199566619716936E-2</v>
      </c>
      <c r="AZ161" s="186">
        <f t="shared" si="493"/>
        <v>-2.6340049347164385E-3</v>
      </c>
      <c r="BA161" s="186">
        <f t="shared" si="493"/>
        <v>3.9470664669634892E-2</v>
      </c>
      <c r="BB161" s="186">
        <f t="shared" si="493"/>
        <v>-0.33124522799889644</v>
      </c>
      <c r="BC161" s="186">
        <f t="shared" si="493"/>
        <v>-0.15607751492493838</v>
      </c>
      <c r="BD161" s="186">
        <f t="shared" si="493"/>
        <v>-0.24148522694982011</v>
      </c>
      <c r="BE161" s="186">
        <f t="shared" si="493"/>
        <v>-0.1298641675869926</v>
      </c>
      <c r="BF161" s="186">
        <f t="shared" si="493"/>
        <v>-9.466487640703225E-2</v>
      </c>
      <c r="BG161" s="186">
        <f t="shared" si="493"/>
        <v>-0.1086786882139309</v>
      </c>
      <c r="BH161" s="186">
        <f t="shared" si="494"/>
        <v>-0.10995234311572655</v>
      </c>
      <c r="BI161" s="186">
        <f t="shared" si="494"/>
        <v>1.9514645042584933E-2</v>
      </c>
      <c r="BJ161" s="186">
        <f t="shared" si="494"/>
        <v>4.1470422006385621E-2</v>
      </c>
      <c r="BK161" s="186">
        <f t="shared" si="494"/>
        <v>-0.17311719859408359</v>
      </c>
      <c r="BL161" s="259">
        <f t="shared" si="494"/>
        <v>-0.26893525808632368</v>
      </c>
      <c r="BM161" s="259">
        <f t="shared" si="494"/>
        <v>-0.21084876790600926</v>
      </c>
      <c r="BN161" s="259">
        <f t="shared" si="494"/>
        <v>2.7931084496618075E-2</v>
      </c>
      <c r="BO161" s="259">
        <f t="shared" si="494"/>
        <v>-0.20184354195644261</v>
      </c>
      <c r="BP161" s="259">
        <f t="shared" si="494"/>
        <v>-0.1120403709183907</v>
      </c>
      <c r="BQ161" s="259">
        <f t="shared" si="494"/>
        <v>-5.3696258499426497E-2</v>
      </c>
      <c r="BR161" s="259">
        <f t="shared" si="495"/>
        <v>-0.14387944963573918</v>
      </c>
      <c r="BS161" s="259">
        <f t="shared" si="495"/>
        <v>-0.13865358208293066</v>
      </c>
      <c r="BT161" s="259">
        <f t="shared" si="495"/>
        <v>6.466613224357709E-3</v>
      </c>
      <c r="BU161" s="259">
        <f t="shared" si="495"/>
        <v>-0.16674319192555476</v>
      </c>
      <c r="BV161" s="259">
        <f t="shared" si="495"/>
        <v>-5.6226958630430479E-2</v>
      </c>
      <c r="BW161" s="259">
        <f t="shared" si="495"/>
        <v>2.3831096673624486E-2</v>
      </c>
      <c r="BX161" s="259">
        <f t="shared" si="495"/>
        <v>-6.6446635407416244E-2</v>
      </c>
      <c r="BY161" s="259">
        <f t="shared" si="495"/>
        <v>0.12987194701035876</v>
      </c>
      <c r="BZ161" s="259">
        <f t="shared" si="495"/>
        <v>0.15433513074832739</v>
      </c>
      <c r="CA161" s="259">
        <f t="shared" si="495"/>
        <v>0.16613873234407528</v>
      </c>
      <c r="CB161" s="259">
        <f t="shared" si="495"/>
        <v>0.30756141639734691</v>
      </c>
      <c r="CC161" s="259">
        <f t="shared" si="495"/>
        <v>-0.55210653776325902</v>
      </c>
      <c r="CD161" s="259">
        <f t="shared" si="495"/>
        <v>-5.2385957100602565E-2</v>
      </c>
      <c r="CE161" s="283"/>
      <c r="CF161" s="64">
        <f>IF(ISERROR(GETPIVOTDATA("VALUE",'CRS WK pvt'!$I$2,"DT_FILE",CF$8,"CD_CO",CF$6,"TRIM_CAT",TRIM(B161),"TRIM_LINE",A156))=TRUE,0,GETPIVOTDATA("VALUE",'CRS WK pvt'!$I$2,"DT_FILE",CF$8,"CD_CO",CF$6,"TRIM_CAT",TRIM(B161),"TRIM_LINE",A156))</f>
        <v>0</v>
      </c>
    </row>
    <row r="162" spans="1:84" s="73" customFormat="1" ht="15" thickBot="1" x14ac:dyDescent="0.35">
      <c r="A162" s="148"/>
      <c r="B162" s="113" t="s">
        <v>42</v>
      </c>
      <c r="C162" s="114"/>
      <c r="D162" s="188">
        <f t="shared" ref="D162:AB162" si="500">(C71+C155+D99-D71-D155)/(C71+C155+D99-D155)</f>
        <v>0.60490017993053757</v>
      </c>
      <c r="E162" s="188">
        <f t="shared" si="500"/>
        <v>0.56465523032221965</v>
      </c>
      <c r="F162" s="188">
        <f t="shared" si="500"/>
        <v>0.44476043113614078</v>
      </c>
      <c r="G162" s="188">
        <f t="shared" si="500"/>
        <v>0.37261640417226799</v>
      </c>
      <c r="H162" s="189">
        <f t="shared" si="500"/>
        <v>0.39634825275027019</v>
      </c>
      <c r="I162" s="188">
        <f t="shared" si="500"/>
        <v>0.36518514923469492</v>
      </c>
      <c r="J162" s="189">
        <f t="shared" si="500"/>
        <v>0.41946773675488486</v>
      </c>
      <c r="K162" s="188">
        <f t="shared" si="500"/>
        <v>0.5040581570764171</v>
      </c>
      <c r="L162" s="190">
        <f t="shared" si="500"/>
        <v>0.6670018844886576</v>
      </c>
      <c r="M162" s="189">
        <f t="shared" si="500"/>
        <v>0.72713110652429291</v>
      </c>
      <c r="N162" s="189">
        <f t="shared" si="500"/>
        <v>0.66005111530406846</v>
      </c>
      <c r="O162" s="189">
        <f t="shared" si="500"/>
        <v>0.63942570911029617</v>
      </c>
      <c r="P162" s="189">
        <f t="shared" si="500"/>
        <v>0.55533844038506652</v>
      </c>
      <c r="Q162" s="189">
        <f t="shared" si="500"/>
        <v>0.54925738965891635</v>
      </c>
      <c r="R162" s="189">
        <f t="shared" si="500"/>
        <v>0.39595731815837931</v>
      </c>
      <c r="S162" s="189">
        <f t="shared" si="500"/>
        <v>0.34171599114318757</v>
      </c>
      <c r="T162" s="189">
        <f t="shared" si="500"/>
        <v>0.25614609323496551</v>
      </c>
      <c r="U162" s="189">
        <f t="shared" si="500"/>
        <v>0.27181379811486567</v>
      </c>
      <c r="V162" s="189">
        <f t="shared" si="500"/>
        <v>0.30763262375853517</v>
      </c>
      <c r="W162" s="189">
        <f t="shared" si="500"/>
        <v>0.38476722328311846</v>
      </c>
      <c r="X162" s="190">
        <f t="shared" si="500"/>
        <v>0.53925406408711007</v>
      </c>
      <c r="Y162" s="189">
        <f t="shared" si="500"/>
        <v>0.65066411673763347</v>
      </c>
      <c r="Z162" s="189">
        <f t="shared" si="500"/>
        <v>0.63796241664153508</v>
      </c>
      <c r="AA162" s="189">
        <f t="shared" si="500"/>
        <v>0.65421303593088387</v>
      </c>
      <c r="AB162" s="189">
        <f t="shared" si="500"/>
        <v>0.58196952355471632</v>
      </c>
      <c r="AC162" s="189">
        <f t="shared" si="492"/>
        <v>0.45619449061165263</v>
      </c>
      <c r="AD162" s="189">
        <f t="shared" si="492"/>
        <v>0.33194395906370117</v>
      </c>
      <c r="AE162" s="189">
        <f t="shared" si="492"/>
        <v>0.35699965645134829</v>
      </c>
      <c r="AF162" s="189">
        <f t="shared" si="492"/>
        <v>0.31073648278528287</v>
      </c>
      <c r="AG162" s="189">
        <f t="shared" si="492"/>
        <v>0.30143679800551976</v>
      </c>
      <c r="AH162" s="189">
        <f t="shared" si="492"/>
        <v>0.3425398288453772</v>
      </c>
      <c r="AI162" s="189">
        <f t="shared" si="492"/>
        <v>0.44182238222644249</v>
      </c>
      <c r="AJ162" s="189">
        <f t="shared" si="492"/>
        <v>0.61321693946022926</v>
      </c>
      <c r="AK162" s="189">
        <f t="shared" si="492"/>
        <v>0.66513011807761602</v>
      </c>
      <c r="AL162" s="189">
        <f t="shared" si="492"/>
        <v>0.69555882532849178</v>
      </c>
      <c r="AM162" s="189">
        <f t="shared" si="492"/>
        <v>0.66216013988784783</v>
      </c>
      <c r="AN162" s="189">
        <f t="shared" si="492"/>
        <v>0.62958865718539325</v>
      </c>
      <c r="AO162" s="189">
        <f t="shared" si="492"/>
        <v>0.53300674293562078</v>
      </c>
      <c r="AP162" s="189">
        <f t="shared" si="492"/>
        <v>0.42414209372808642</v>
      </c>
      <c r="AQ162" s="189">
        <f t="shared" si="492"/>
        <v>0.42271213312197486</v>
      </c>
      <c r="AR162" s="189">
        <f t="shared" si="492"/>
        <v>0.37745300239991292</v>
      </c>
      <c r="AS162" s="189">
        <f t="shared" si="492"/>
        <v>0.35086745498287392</v>
      </c>
      <c r="AT162" s="189">
        <f t="shared" si="492"/>
        <v>0.43528580919388971</v>
      </c>
      <c r="AU162" s="189">
        <f t="shared" si="492"/>
        <v>1.5841737041569985E-2</v>
      </c>
      <c r="AV162" s="189">
        <f t="shared" si="492"/>
        <v>1.0166908558295882E-2</v>
      </c>
      <c r="AW162" s="116"/>
      <c r="AX162" s="189">
        <f t="shared" si="493"/>
        <v>-4.9561739545471051E-2</v>
      </c>
      <c r="AY162" s="189">
        <f t="shared" si="493"/>
        <v>-1.5397840663303297E-2</v>
      </c>
      <c r="AZ162" s="189">
        <f t="shared" si="493"/>
        <v>-4.8803112977761465E-2</v>
      </c>
      <c r="BA162" s="189">
        <f t="shared" si="493"/>
        <v>-3.090041302908042E-2</v>
      </c>
      <c r="BB162" s="189">
        <f t="shared" si="493"/>
        <v>-0.14020215951530468</v>
      </c>
      <c r="BC162" s="189">
        <f t="shared" si="493"/>
        <v>-9.3371351119829249E-2</v>
      </c>
      <c r="BD162" s="189">
        <f t="shared" si="493"/>
        <v>-0.11183511299634968</v>
      </c>
      <c r="BE162" s="189">
        <f t="shared" si="493"/>
        <v>-0.11929093379329864</v>
      </c>
      <c r="BF162" s="189">
        <f t="shared" si="493"/>
        <v>-0.12774782040154753</v>
      </c>
      <c r="BG162" s="189">
        <f t="shared" si="493"/>
        <v>-7.6466989786659445E-2</v>
      </c>
      <c r="BH162" s="189">
        <f t="shared" si="494"/>
        <v>-2.2088698662533379E-2</v>
      </c>
      <c r="BI162" s="189">
        <f t="shared" si="494"/>
        <v>1.4787326820587698E-2</v>
      </c>
      <c r="BJ162" s="189">
        <f t="shared" si="494"/>
        <v>2.6631083169649794E-2</v>
      </c>
      <c r="BK162" s="189">
        <f t="shared" si="494"/>
        <v>-9.3062899047263725E-2</v>
      </c>
      <c r="BL162" s="260">
        <f t="shared" si="494"/>
        <v>-6.4013359094678146E-2</v>
      </c>
      <c r="BM162" s="260">
        <f t="shared" si="494"/>
        <v>1.5283665308160721E-2</v>
      </c>
      <c r="BN162" s="260">
        <f t="shared" si="494"/>
        <v>5.4590389550317364E-2</v>
      </c>
      <c r="BO162" s="260">
        <f t="shared" si="494"/>
        <v>2.9622999890654089E-2</v>
      </c>
      <c r="BP162" s="260">
        <f t="shared" si="494"/>
        <v>3.490720508684203E-2</v>
      </c>
      <c r="BQ162" s="260">
        <f t="shared" si="494"/>
        <v>5.7055158943324025E-2</v>
      </c>
      <c r="BR162" s="260">
        <f t="shared" si="495"/>
        <v>7.3962875373119186E-2</v>
      </c>
      <c r="BS162" s="260">
        <f t="shared" si="495"/>
        <v>1.4466001339982548E-2</v>
      </c>
      <c r="BT162" s="260">
        <f t="shared" si="495"/>
        <v>5.7596408686956702E-2</v>
      </c>
      <c r="BU162" s="260">
        <f t="shared" si="495"/>
        <v>7.9471039569639634E-3</v>
      </c>
      <c r="BV162" s="260">
        <f t="shared" si="495"/>
        <v>4.7619133630676935E-2</v>
      </c>
      <c r="BW162" s="260">
        <f t="shared" si="495"/>
        <v>7.6812252323968155E-2</v>
      </c>
      <c r="BX162" s="260">
        <f t="shared" si="495"/>
        <v>9.2198134664385256E-2</v>
      </c>
      <c r="BY162" s="260">
        <f t="shared" si="495"/>
        <v>6.5712476670626574E-2</v>
      </c>
      <c r="BZ162" s="260">
        <f t="shared" si="495"/>
        <v>6.6716519614630043E-2</v>
      </c>
      <c r="CA162" s="260">
        <f t="shared" si="495"/>
        <v>4.9430656977354159E-2</v>
      </c>
      <c r="CB162" s="260">
        <f t="shared" si="495"/>
        <v>9.2745980348512502E-2</v>
      </c>
      <c r="CC162" s="260">
        <f t="shared" si="495"/>
        <v>-0.4259806451848725</v>
      </c>
      <c r="CD162" s="260">
        <f t="shared" si="495"/>
        <v>-0.60305003090193343</v>
      </c>
      <c r="CE162" s="284"/>
      <c r="CF162" s="116">
        <f t="shared" ref="CF162" si="501">SUM(CF157:CF161)</f>
        <v>0</v>
      </c>
    </row>
    <row r="163" spans="1:84" ht="15" thickTop="1" x14ac:dyDescent="0.3">
      <c r="A163" s="147"/>
    </row>
    <row r="164" spans="1:84" x14ac:dyDescent="0.3">
      <c r="B164" s="1" t="s">
        <v>24</v>
      </c>
    </row>
    <row r="165" spans="1:84" x14ac:dyDescent="0.3">
      <c r="B165" s="31" t="s">
        <v>318</v>
      </c>
    </row>
    <row r="166" spans="1:84" x14ac:dyDescent="0.3">
      <c r="B166" s="2" t="s">
        <v>319</v>
      </c>
    </row>
    <row r="168" spans="1:84" x14ac:dyDescent="0.3">
      <c r="B168" s="32" t="s">
        <v>23</v>
      </c>
    </row>
    <row r="169" spans="1:84" x14ac:dyDescent="0.3">
      <c r="B169" s="2" t="s">
        <v>25</v>
      </c>
    </row>
    <row r="170" spans="1:84" x14ac:dyDescent="0.3">
      <c r="B170" s="2" t="s">
        <v>26</v>
      </c>
    </row>
    <row r="171" spans="1:84" x14ac:dyDescent="0.3">
      <c r="B171" s="2" t="s">
        <v>27</v>
      </c>
    </row>
    <row r="172" spans="1:84" x14ac:dyDescent="0.3">
      <c r="B172" s="2" t="s">
        <v>28</v>
      </c>
    </row>
  </sheetData>
  <mergeCells count="6">
    <mergeCell ref="B1:AX1"/>
    <mergeCell ref="Y7:AJ7"/>
    <mergeCell ref="M7:X7"/>
    <mergeCell ref="C7:L7"/>
    <mergeCell ref="AK7:AV7"/>
    <mergeCell ref="AW7:CD7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9"/>
  <sheetViews>
    <sheetView workbookViewId="0">
      <pane ySplit="1" topLeftCell="A2" activePane="bottomLeft" state="frozen"/>
      <selection activeCell="I48" sqref="I48"/>
      <selection pane="bottomLeft" activeCell="H12" sqref="H12"/>
    </sheetView>
  </sheetViews>
  <sheetFormatPr defaultRowHeight="14.4" x14ac:dyDescent="0.3"/>
  <cols>
    <col min="2" max="2" width="11.5546875" style="150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44933</v>
      </c>
      <c r="C2">
        <v>4</v>
      </c>
      <c r="D2" t="s">
        <v>98</v>
      </c>
      <c r="E2">
        <v>12059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44933</v>
      </c>
      <c r="C3">
        <v>5</v>
      </c>
      <c r="D3" t="s">
        <v>98</v>
      </c>
      <c r="E3">
        <v>1016532</v>
      </c>
      <c r="F3" t="str">
        <f t="shared" si="0"/>
        <v>Residential</v>
      </c>
      <c r="G3">
        <f t="shared" si="1"/>
        <v>1</v>
      </c>
      <c r="J3" s="150">
        <v>44933</v>
      </c>
    </row>
    <row r="4" spans="1:11" x14ac:dyDescent="0.3">
      <c r="A4" t="s">
        <v>69</v>
      </c>
      <c r="B4" s="150">
        <v>44933</v>
      </c>
      <c r="C4">
        <v>4</v>
      </c>
      <c r="D4" t="s">
        <v>99</v>
      </c>
      <c r="E4">
        <v>138</v>
      </c>
      <c r="F4" t="str">
        <f t="shared" si="0"/>
        <v>Low Income Residential</v>
      </c>
      <c r="G4">
        <f t="shared" si="1"/>
        <v>1</v>
      </c>
      <c r="I4" s="151" t="s">
        <v>58</v>
      </c>
      <c r="J4">
        <v>4</v>
      </c>
      <c r="K4">
        <v>5</v>
      </c>
    </row>
    <row r="5" spans="1:11" x14ac:dyDescent="0.3">
      <c r="A5" t="s">
        <v>69</v>
      </c>
      <c r="B5" s="150">
        <v>44933</v>
      </c>
      <c r="C5">
        <v>5</v>
      </c>
      <c r="D5" t="s">
        <v>99</v>
      </c>
      <c r="E5">
        <v>138455</v>
      </c>
      <c r="F5" t="str">
        <f t="shared" si="0"/>
        <v>Low Income Residential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44933</v>
      </c>
      <c r="C6">
        <v>4</v>
      </c>
      <c r="D6" t="s">
        <v>53</v>
      </c>
      <c r="E6">
        <v>1600</v>
      </c>
      <c r="F6" t="str">
        <f t="shared" si="0"/>
        <v>Small C&amp;I</v>
      </c>
      <c r="G6">
        <f t="shared" si="1"/>
        <v>1</v>
      </c>
      <c r="I6" s="154" t="s">
        <v>41</v>
      </c>
      <c r="J6" s="153">
        <v>11</v>
      </c>
      <c r="K6" s="153">
        <v>2985</v>
      </c>
    </row>
    <row r="7" spans="1:11" x14ac:dyDescent="0.3">
      <c r="A7" t="s">
        <v>69</v>
      </c>
      <c r="B7" s="150">
        <v>44933</v>
      </c>
      <c r="C7">
        <v>5</v>
      </c>
      <c r="D7" t="s">
        <v>53</v>
      </c>
      <c r="E7">
        <v>155285</v>
      </c>
      <c r="F7" t="str">
        <f t="shared" si="0"/>
        <v>Small C&amp;I</v>
      </c>
      <c r="G7">
        <f t="shared" si="1"/>
        <v>1</v>
      </c>
      <c r="I7" s="154" t="s">
        <v>38</v>
      </c>
      <c r="J7" s="153">
        <v>138</v>
      </c>
      <c r="K7" s="153">
        <v>138455</v>
      </c>
    </row>
    <row r="8" spans="1:11" x14ac:dyDescent="0.3">
      <c r="A8" t="s">
        <v>69</v>
      </c>
      <c r="B8" s="150">
        <v>44933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77</v>
      </c>
      <c r="K8" s="153">
        <v>11421</v>
      </c>
    </row>
    <row r="9" spans="1:11" x14ac:dyDescent="0.3">
      <c r="A9" t="s">
        <v>69</v>
      </c>
      <c r="B9" s="150">
        <v>44933</v>
      </c>
      <c r="C9">
        <v>5</v>
      </c>
      <c r="D9" t="s">
        <v>54</v>
      </c>
      <c r="E9">
        <v>11421</v>
      </c>
      <c r="F9" t="str">
        <f t="shared" si="0"/>
        <v>Medium C&amp;I</v>
      </c>
      <c r="G9">
        <f t="shared" si="1"/>
        <v>1</v>
      </c>
      <c r="I9" s="154" t="s">
        <v>37</v>
      </c>
      <c r="J9" s="153">
        <v>12059</v>
      </c>
      <c r="K9" s="153">
        <v>1016532</v>
      </c>
    </row>
    <row r="10" spans="1:11" x14ac:dyDescent="0.3">
      <c r="A10" t="s">
        <v>69</v>
      </c>
      <c r="B10" s="150">
        <v>44933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1600</v>
      </c>
      <c r="K10" s="153">
        <v>155285</v>
      </c>
    </row>
    <row r="11" spans="1:11" x14ac:dyDescent="0.3">
      <c r="A11" t="s">
        <v>69</v>
      </c>
      <c r="B11" s="150">
        <v>44933</v>
      </c>
      <c r="C11">
        <v>5</v>
      </c>
      <c r="D11" t="s">
        <v>55</v>
      </c>
      <c r="E11">
        <v>2985</v>
      </c>
      <c r="F11" t="str">
        <f t="shared" si="0"/>
        <v>Large C&amp;I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44933</v>
      </c>
      <c r="C12">
        <v>4</v>
      </c>
      <c r="D12" t="s">
        <v>56</v>
      </c>
      <c r="E12">
        <v>177</v>
      </c>
      <c r="F12" t="str">
        <f t="shared" si="0"/>
        <v>OTHER</v>
      </c>
      <c r="G12">
        <f t="shared" si="1"/>
        <v>1</v>
      </c>
      <c r="I12" s="154" t="s">
        <v>41</v>
      </c>
      <c r="J12" s="153">
        <v>4</v>
      </c>
      <c r="K12" s="153">
        <v>547</v>
      </c>
    </row>
    <row r="13" spans="1:11" x14ac:dyDescent="0.3">
      <c r="A13" t="s">
        <v>69</v>
      </c>
      <c r="B13" s="150">
        <v>44933</v>
      </c>
      <c r="C13">
        <v>5</v>
      </c>
      <c r="D13" t="s">
        <v>56</v>
      </c>
      <c r="E13">
        <v>25248</v>
      </c>
      <c r="F13" t="str">
        <f t="shared" si="0"/>
        <v>OTHER</v>
      </c>
      <c r="G13">
        <f t="shared" si="1"/>
        <v>1</v>
      </c>
      <c r="I13" s="154" t="s">
        <v>38</v>
      </c>
      <c r="J13" s="153">
        <v>38</v>
      </c>
      <c r="K13" s="153">
        <v>54788</v>
      </c>
    </row>
    <row r="14" spans="1:11" x14ac:dyDescent="0.3">
      <c r="A14" t="s">
        <v>71</v>
      </c>
      <c r="B14" s="150">
        <v>44933</v>
      </c>
      <c r="C14">
        <v>4</v>
      </c>
      <c r="D14" t="s">
        <v>99</v>
      </c>
      <c r="E14">
        <v>38</v>
      </c>
      <c r="F14" t="str">
        <f t="shared" si="0"/>
        <v>Low Income Residential</v>
      </c>
      <c r="G14">
        <f t="shared" si="1"/>
        <v>2</v>
      </c>
      <c r="I14" s="154" t="s">
        <v>40</v>
      </c>
      <c r="J14" s="153">
        <v>23</v>
      </c>
      <c r="K14" s="153">
        <v>1908</v>
      </c>
    </row>
    <row r="15" spans="1:11" x14ac:dyDescent="0.3">
      <c r="A15" t="s">
        <v>71</v>
      </c>
      <c r="B15" s="150">
        <v>44933</v>
      </c>
      <c r="C15">
        <v>5</v>
      </c>
      <c r="D15" t="s">
        <v>54</v>
      </c>
      <c r="E15">
        <v>1908</v>
      </c>
      <c r="F15" t="str">
        <f t="shared" si="0"/>
        <v>Medium C&amp;I</v>
      </c>
      <c r="G15">
        <f t="shared" si="1"/>
        <v>2</v>
      </c>
      <c r="I15" s="154" t="s">
        <v>37</v>
      </c>
      <c r="J15" s="153">
        <v>1049</v>
      </c>
      <c r="K15" s="153">
        <v>174925</v>
      </c>
    </row>
    <row r="16" spans="1:11" x14ac:dyDescent="0.3">
      <c r="A16" t="s">
        <v>71</v>
      </c>
      <c r="B16" s="150">
        <v>44933</v>
      </c>
      <c r="C16">
        <v>5</v>
      </c>
      <c r="D16" t="s">
        <v>56</v>
      </c>
      <c r="E16">
        <v>2703</v>
      </c>
      <c r="F16" t="str">
        <f t="shared" si="0"/>
        <v>OTHER</v>
      </c>
      <c r="G16">
        <f t="shared" si="1"/>
        <v>2</v>
      </c>
      <c r="I16" s="154" t="s">
        <v>39</v>
      </c>
      <c r="J16" s="153">
        <v>302</v>
      </c>
      <c r="K16" s="153">
        <v>30591</v>
      </c>
    </row>
    <row r="17" spans="1:11" x14ac:dyDescent="0.3">
      <c r="A17" t="s">
        <v>71</v>
      </c>
      <c r="B17" s="150">
        <v>44933</v>
      </c>
      <c r="C17">
        <v>4</v>
      </c>
      <c r="D17" t="s">
        <v>98</v>
      </c>
      <c r="E17">
        <v>1049</v>
      </c>
      <c r="F17" t="str">
        <f t="shared" si="0"/>
        <v>Residential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44933</v>
      </c>
      <c r="C18">
        <v>4</v>
      </c>
      <c r="D18" t="s">
        <v>53</v>
      </c>
      <c r="E18">
        <v>302</v>
      </c>
      <c r="F18" t="str">
        <f t="shared" si="0"/>
        <v>Small C&amp;I</v>
      </c>
      <c r="G18">
        <f t="shared" si="1"/>
        <v>2</v>
      </c>
      <c r="I18" s="154" t="s">
        <v>41</v>
      </c>
      <c r="J18" s="153">
        <v>3</v>
      </c>
      <c r="K18" s="153">
        <v>294</v>
      </c>
    </row>
    <row r="19" spans="1:11" x14ac:dyDescent="0.3">
      <c r="A19" t="s">
        <v>71</v>
      </c>
      <c r="B19" s="150">
        <v>44933</v>
      </c>
      <c r="C19">
        <v>5</v>
      </c>
      <c r="D19" t="s">
        <v>55</v>
      </c>
      <c r="E19">
        <v>547</v>
      </c>
      <c r="F19" t="str">
        <f t="shared" si="0"/>
        <v>Large C&amp;I</v>
      </c>
      <c r="G19">
        <f t="shared" si="1"/>
        <v>2</v>
      </c>
      <c r="I19" s="154" t="s">
        <v>38</v>
      </c>
      <c r="J19" s="153">
        <v>16</v>
      </c>
      <c r="K19" s="153">
        <v>11113</v>
      </c>
    </row>
    <row r="20" spans="1:11" x14ac:dyDescent="0.3">
      <c r="A20" t="s">
        <v>71</v>
      </c>
      <c r="B20" s="150">
        <v>44933</v>
      </c>
      <c r="C20">
        <v>4</v>
      </c>
      <c r="D20" t="s">
        <v>55</v>
      </c>
      <c r="E20">
        <v>4</v>
      </c>
      <c r="F20" t="str">
        <f t="shared" si="0"/>
        <v>Large C&amp;I</v>
      </c>
      <c r="G20">
        <f t="shared" si="1"/>
        <v>2</v>
      </c>
      <c r="I20" s="154" t="s">
        <v>40</v>
      </c>
      <c r="J20" s="153">
        <v>18</v>
      </c>
      <c r="K20" s="153">
        <v>1054</v>
      </c>
    </row>
    <row r="21" spans="1:11" x14ac:dyDescent="0.3">
      <c r="A21" t="s">
        <v>71</v>
      </c>
      <c r="B21" s="150">
        <v>44933</v>
      </c>
      <c r="C21">
        <v>4</v>
      </c>
      <c r="D21" t="s">
        <v>56</v>
      </c>
      <c r="E21">
        <v>10</v>
      </c>
      <c r="F21" t="str">
        <f t="shared" si="0"/>
        <v>OTHER</v>
      </c>
      <c r="G21">
        <f t="shared" si="1"/>
        <v>2</v>
      </c>
      <c r="I21" s="154" t="s">
        <v>37</v>
      </c>
      <c r="J21" s="153">
        <v>579</v>
      </c>
      <c r="K21" s="153">
        <v>68600</v>
      </c>
    </row>
    <row r="22" spans="1:11" x14ac:dyDescent="0.3">
      <c r="A22" t="s">
        <v>71</v>
      </c>
      <c r="B22" s="150">
        <v>44933</v>
      </c>
      <c r="C22">
        <v>4</v>
      </c>
      <c r="D22" t="s">
        <v>54</v>
      </c>
      <c r="E22">
        <v>23</v>
      </c>
      <c r="F22" t="str">
        <f t="shared" si="0"/>
        <v>Medium C&amp;I</v>
      </c>
      <c r="G22">
        <f t="shared" si="1"/>
        <v>2</v>
      </c>
      <c r="I22" s="154" t="s">
        <v>39</v>
      </c>
      <c r="J22" s="153">
        <v>187</v>
      </c>
      <c r="K22" s="153">
        <v>15493</v>
      </c>
    </row>
    <row r="23" spans="1:11" x14ac:dyDescent="0.3">
      <c r="A23" t="s">
        <v>71</v>
      </c>
      <c r="B23" s="150">
        <v>44933</v>
      </c>
      <c r="C23">
        <v>5</v>
      </c>
      <c r="D23" t="s">
        <v>53</v>
      </c>
      <c r="E23">
        <v>30591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44933</v>
      </c>
      <c r="C24">
        <v>5</v>
      </c>
      <c r="D24" t="s">
        <v>99</v>
      </c>
      <c r="E24">
        <v>54788</v>
      </c>
      <c r="F24" t="str">
        <f t="shared" si="0"/>
        <v>Low Income Residential</v>
      </c>
      <c r="G24">
        <f t="shared" si="1"/>
        <v>2</v>
      </c>
      <c r="I24" s="154" t="s">
        <v>41</v>
      </c>
      <c r="J24" s="153">
        <v>1</v>
      </c>
      <c r="K24" s="153">
        <v>93</v>
      </c>
    </row>
    <row r="25" spans="1:11" x14ac:dyDescent="0.3">
      <c r="A25" t="s">
        <v>71</v>
      </c>
      <c r="B25" s="150">
        <v>44933</v>
      </c>
      <c r="C25">
        <v>5</v>
      </c>
      <c r="D25" t="s">
        <v>98</v>
      </c>
      <c r="E25">
        <v>174925</v>
      </c>
      <c r="F25" t="str">
        <f t="shared" si="0"/>
        <v>Residential</v>
      </c>
      <c r="G25">
        <f t="shared" si="1"/>
        <v>2</v>
      </c>
      <c r="I25" s="154" t="s">
        <v>38</v>
      </c>
      <c r="J25" s="153">
        <v>6</v>
      </c>
      <c r="K25" s="153">
        <v>5829</v>
      </c>
    </row>
    <row r="26" spans="1:11" x14ac:dyDescent="0.3">
      <c r="A26" t="s">
        <v>65</v>
      </c>
      <c r="B26" s="150">
        <v>44933</v>
      </c>
      <c r="C26">
        <v>4</v>
      </c>
      <c r="D26" t="s">
        <v>99</v>
      </c>
      <c r="E26">
        <v>16</v>
      </c>
      <c r="F26" t="str">
        <f t="shared" si="0"/>
        <v>Low Income Residential</v>
      </c>
      <c r="G26">
        <f t="shared" si="1"/>
        <v>3</v>
      </c>
      <c r="I26" s="154" t="s">
        <v>40</v>
      </c>
      <c r="J26" s="153">
        <v>4</v>
      </c>
      <c r="K26" s="153">
        <v>369</v>
      </c>
    </row>
    <row r="27" spans="1:11" x14ac:dyDescent="0.3">
      <c r="A27" t="s">
        <v>65</v>
      </c>
      <c r="B27" s="150">
        <v>44933</v>
      </c>
      <c r="C27">
        <v>5</v>
      </c>
      <c r="D27" t="s">
        <v>54</v>
      </c>
      <c r="E27">
        <v>1054</v>
      </c>
      <c r="F27" t="str">
        <f t="shared" si="0"/>
        <v>Medium C&amp;I</v>
      </c>
      <c r="G27">
        <f t="shared" si="1"/>
        <v>3</v>
      </c>
      <c r="I27" s="154" t="s">
        <v>37</v>
      </c>
      <c r="J27" s="153">
        <v>209</v>
      </c>
      <c r="K27" s="153">
        <v>24742</v>
      </c>
    </row>
    <row r="28" spans="1:11" x14ac:dyDescent="0.3">
      <c r="A28" t="s">
        <v>65</v>
      </c>
      <c r="B28" s="150">
        <v>44933</v>
      </c>
      <c r="C28">
        <v>5</v>
      </c>
      <c r="D28" t="s">
        <v>56</v>
      </c>
      <c r="E28">
        <v>1076</v>
      </c>
      <c r="F28" t="str">
        <f t="shared" si="0"/>
        <v>OTHER</v>
      </c>
      <c r="G28">
        <f t="shared" si="1"/>
        <v>3</v>
      </c>
      <c r="I28" s="154" t="s">
        <v>39</v>
      </c>
      <c r="J28" s="153">
        <v>80</v>
      </c>
      <c r="K28" s="153">
        <v>5391</v>
      </c>
    </row>
    <row r="29" spans="1:11" x14ac:dyDescent="0.3">
      <c r="A29" t="s">
        <v>65</v>
      </c>
      <c r="B29" s="150">
        <v>44933</v>
      </c>
      <c r="C29">
        <v>5</v>
      </c>
      <c r="D29" t="s">
        <v>99</v>
      </c>
      <c r="E29">
        <v>11113</v>
      </c>
      <c r="F29" t="str">
        <f t="shared" si="0"/>
        <v>Low Income 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44933</v>
      </c>
      <c r="C30">
        <v>4</v>
      </c>
      <c r="D30" t="s">
        <v>55</v>
      </c>
      <c r="E30">
        <v>3</v>
      </c>
      <c r="F30" t="str">
        <f t="shared" si="0"/>
        <v>Large C&amp;I</v>
      </c>
      <c r="G30">
        <f t="shared" si="1"/>
        <v>3</v>
      </c>
      <c r="I30" s="154" t="s">
        <v>41</v>
      </c>
      <c r="J30" s="153"/>
      <c r="K30" s="153">
        <v>160</v>
      </c>
    </row>
    <row r="31" spans="1:11" x14ac:dyDescent="0.3">
      <c r="A31" t="s">
        <v>65</v>
      </c>
      <c r="B31" s="150">
        <v>44933</v>
      </c>
      <c r="C31">
        <v>4</v>
      </c>
      <c r="D31" t="s">
        <v>56</v>
      </c>
      <c r="E31">
        <v>6</v>
      </c>
      <c r="F31" t="str">
        <f t="shared" si="0"/>
        <v>OTHER</v>
      </c>
      <c r="G31">
        <f t="shared" si="1"/>
        <v>3</v>
      </c>
      <c r="I31" s="154" t="s">
        <v>38</v>
      </c>
      <c r="J31" s="153">
        <v>16</v>
      </c>
      <c r="K31" s="153">
        <v>37846</v>
      </c>
    </row>
    <row r="32" spans="1:11" x14ac:dyDescent="0.3">
      <c r="A32" t="s">
        <v>65</v>
      </c>
      <c r="B32" s="150">
        <v>44933</v>
      </c>
      <c r="C32">
        <v>4</v>
      </c>
      <c r="D32" t="s">
        <v>98</v>
      </c>
      <c r="E32">
        <v>579</v>
      </c>
      <c r="F32" t="str">
        <f t="shared" si="0"/>
        <v>Residential</v>
      </c>
      <c r="G32">
        <f t="shared" si="1"/>
        <v>3</v>
      </c>
      <c r="I32" s="154" t="s">
        <v>40</v>
      </c>
      <c r="J32" s="153">
        <v>1</v>
      </c>
      <c r="K32" s="153">
        <v>485</v>
      </c>
    </row>
    <row r="33" spans="1:11" x14ac:dyDescent="0.3">
      <c r="A33" t="s">
        <v>65</v>
      </c>
      <c r="B33" s="150">
        <v>44933</v>
      </c>
      <c r="C33">
        <v>4</v>
      </c>
      <c r="D33" t="s">
        <v>53</v>
      </c>
      <c r="E33">
        <v>187</v>
      </c>
      <c r="F33" t="str">
        <f t="shared" si="0"/>
        <v>Small C&amp;I</v>
      </c>
      <c r="G33">
        <f t="shared" si="1"/>
        <v>3</v>
      </c>
      <c r="I33" s="154" t="s">
        <v>37</v>
      </c>
      <c r="J33" s="153">
        <v>261</v>
      </c>
      <c r="K33" s="153">
        <v>81583</v>
      </c>
    </row>
    <row r="34" spans="1:11" x14ac:dyDescent="0.3">
      <c r="A34" t="s">
        <v>65</v>
      </c>
      <c r="B34" s="150">
        <v>44933</v>
      </c>
      <c r="C34">
        <v>5</v>
      </c>
      <c r="D34" t="s">
        <v>55</v>
      </c>
      <c r="E34">
        <v>294</v>
      </c>
      <c r="F34" t="str">
        <f t="shared" ref="F34:F65" si="2">TRIM(MID(D34,3,50))</f>
        <v>Large C&amp;I</v>
      </c>
      <c r="G34">
        <f t="shared" ref="G34:G65" si="3">VALUE(TRIM(MID(A34,6,2)))</f>
        <v>3</v>
      </c>
      <c r="I34" s="154" t="s">
        <v>39</v>
      </c>
      <c r="J34" s="153">
        <v>35</v>
      </c>
      <c r="K34" s="153">
        <v>9707</v>
      </c>
    </row>
    <row r="35" spans="1:11" x14ac:dyDescent="0.3">
      <c r="A35" t="s">
        <v>65</v>
      </c>
      <c r="B35" s="150">
        <v>44933</v>
      </c>
      <c r="C35">
        <v>4</v>
      </c>
      <c r="D35" t="s">
        <v>54</v>
      </c>
      <c r="E35">
        <v>18</v>
      </c>
      <c r="F35" t="str">
        <f t="shared" si="2"/>
        <v>Medium C&amp;I</v>
      </c>
      <c r="G35">
        <f t="shared" si="3"/>
        <v>3</v>
      </c>
      <c r="I35" s="152">
        <v>6</v>
      </c>
      <c r="J35" s="153"/>
      <c r="K35" s="153"/>
    </row>
    <row r="36" spans="1:11" x14ac:dyDescent="0.3">
      <c r="A36" t="s">
        <v>65</v>
      </c>
      <c r="B36" s="150">
        <v>44933</v>
      </c>
      <c r="C36">
        <v>5</v>
      </c>
      <c r="D36" t="s">
        <v>53</v>
      </c>
      <c r="E36">
        <v>15493</v>
      </c>
      <c r="F36" t="str">
        <f t="shared" si="2"/>
        <v>Small C&amp;I</v>
      </c>
      <c r="G36">
        <f t="shared" si="3"/>
        <v>3</v>
      </c>
      <c r="I36" s="154" t="s">
        <v>41</v>
      </c>
      <c r="J36" s="153">
        <v>16742</v>
      </c>
      <c r="K36" s="153">
        <v>12418607</v>
      </c>
    </row>
    <row r="37" spans="1:11" x14ac:dyDescent="0.3">
      <c r="A37" t="s">
        <v>65</v>
      </c>
      <c r="B37" s="150">
        <v>44933</v>
      </c>
      <c r="C37">
        <v>5</v>
      </c>
      <c r="D37" t="s">
        <v>98</v>
      </c>
      <c r="E37">
        <v>68600</v>
      </c>
      <c r="F37" t="str">
        <f t="shared" si="2"/>
        <v>Residential</v>
      </c>
      <c r="G37">
        <f t="shared" si="3"/>
        <v>3</v>
      </c>
      <c r="I37" s="154" t="s">
        <v>38</v>
      </c>
      <c r="J37" s="153">
        <v>5974</v>
      </c>
      <c r="K37" s="153">
        <v>7561938</v>
      </c>
    </row>
    <row r="38" spans="1:11" x14ac:dyDescent="0.3">
      <c r="A38" t="s">
        <v>50</v>
      </c>
      <c r="B38" s="150">
        <v>44933</v>
      </c>
      <c r="C38">
        <v>4</v>
      </c>
      <c r="D38" t="s">
        <v>99</v>
      </c>
      <c r="E38">
        <v>6</v>
      </c>
      <c r="F38" t="str">
        <f t="shared" si="2"/>
        <v>Low Income Residential</v>
      </c>
      <c r="G38">
        <f t="shared" si="3"/>
        <v>4</v>
      </c>
      <c r="I38" s="154" t="s">
        <v>40</v>
      </c>
      <c r="J38" s="153">
        <v>78779</v>
      </c>
      <c r="K38" s="153">
        <v>5645394</v>
      </c>
    </row>
    <row r="39" spans="1:11" x14ac:dyDescent="0.3">
      <c r="A39" t="s">
        <v>50</v>
      </c>
      <c r="B39" s="150">
        <v>44933</v>
      </c>
      <c r="C39">
        <v>4</v>
      </c>
      <c r="D39" t="s">
        <v>54</v>
      </c>
      <c r="E39">
        <v>4</v>
      </c>
      <c r="F39" t="str">
        <f t="shared" si="2"/>
        <v>Medium C&amp;I</v>
      </c>
      <c r="G39">
        <f t="shared" si="3"/>
        <v>4</v>
      </c>
      <c r="I39" s="154" t="s">
        <v>37</v>
      </c>
      <c r="J39" s="153">
        <v>182632</v>
      </c>
      <c r="K39" s="153">
        <v>30688702</v>
      </c>
    </row>
    <row r="40" spans="1:11" x14ac:dyDescent="0.3">
      <c r="A40" t="s">
        <v>50</v>
      </c>
      <c r="B40" s="150">
        <v>44933</v>
      </c>
      <c r="C40">
        <v>5</v>
      </c>
      <c r="D40" t="s">
        <v>54</v>
      </c>
      <c r="E40">
        <v>369</v>
      </c>
      <c r="F40" t="str">
        <f t="shared" si="2"/>
        <v>Medium C&amp;I</v>
      </c>
      <c r="G40">
        <f t="shared" si="3"/>
        <v>4</v>
      </c>
      <c r="I40" s="154" t="s">
        <v>39</v>
      </c>
      <c r="J40" s="153">
        <v>52353</v>
      </c>
      <c r="K40" s="153">
        <v>6747500</v>
      </c>
    </row>
    <row r="41" spans="1:11" x14ac:dyDescent="0.3">
      <c r="A41" t="s">
        <v>50</v>
      </c>
      <c r="B41" s="150">
        <v>44933</v>
      </c>
      <c r="C41">
        <v>5</v>
      </c>
      <c r="D41" t="s">
        <v>56</v>
      </c>
      <c r="E41">
        <v>318</v>
      </c>
      <c r="F41" t="str">
        <f t="shared" si="2"/>
        <v>OTHER</v>
      </c>
      <c r="G41">
        <f t="shared" si="3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44933</v>
      </c>
      <c r="C42">
        <v>5</v>
      </c>
      <c r="D42" t="s">
        <v>99</v>
      </c>
      <c r="E42">
        <v>5829</v>
      </c>
      <c r="F42" t="str">
        <f t="shared" si="2"/>
        <v>Low Income Residential</v>
      </c>
      <c r="G42">
        <f t="shared" si="3"/>
        <v>4</v>
      </c>
      <c r="I42" s="154" t="s">
        <v>41</v>
      </c>
      <c r="J42" s="153">
        <v>86</v>
      </c>
      <c r="K42" s="153">
        <v>5370761</v>
      </c>
    </row>
    <row r="43" spans="1:11" x14ac:dyDescent="0.3">
      <c r="A43" t="s">
        <v>50</v>
      </c>
      <c r="B43" s="150">
        <v>44933</v>
      </c>
      <c r="C43">
        <v>4</v>
      </c>
      <c r="D43" t="s">
        <v>55</v>
      </c>
      <c r="E43">
        <v>1</v>
      </c>
      <c r="F43" t="str">
        <f t="shared" si="2"/>
        <v>Large C&amp;I</v>
      </c>
      <c r="G43">
        <f t="shared" si="3"/>
        <v>4</v>
      </c>
      <c r="I43" s="154" t="s">
        <v>38</v>
      </c>
      <c r="J43" s="153">
        <v>2540</v>
      </c>
      <c r="K43" s="153">
        <v>4939190</v>
      </c>
    </row>
    <row r="44" spans="1:11" x14ac:dyDescent="0.3">
      <c r="A44" t="s">
        <v>50</v>
      </c>
      <c r="B44" s="150">
        <v>44933</v>
      </c>
      <c r="C44">
        <v>4</v>
      </c>
      <c r="D44" t="s">
        <v>56</v>
      </c>
      <c r="E44">
        <v>3</v>
      </c>
      <c r="F44" t="str">
        <f t="shared" si="2"/>
        <v>OTHER</v>
      </c>
      <c r="G44">
        <f t="shared" si="3"/>
        <v>4</v>
      </c>
      <c r="I44" s="154" t="s">
        <v>40</v>
      </c>
      <c r="J44" s="153">
        <v>4082</v>
      </c>
      <c r="K44" s="153">
        <v>2538612</v>
      </c>
    </row>
    <row r="45" spans="1:11" x14ac:dyDescent="0.3">
      <c r="A45" t="s">
        <v>50</v>
      </c>
      <c r="B45" s="150">
        <v>44933</v>
      </c>
      <c r="C45">
        <v>4</v>
      </c>
      <c r="D45" t="s">
        <v>53</v>
      </c>
      <c r="E45">
        <v>80</v>
      </c>
      <c r="F45" t="str">
        <f t="shared" si="2"/>
        <v>Small C&amp;I</v>
      </c>
      <c r="G45">
        <f t="shared" si="3"/>
        <v>4</v>
      </c>
      <c r="I45" s="154" t="s">
        <v>37</v>
      </c>
      <c r="J45" s="153">
        <v>72188</v>
      </c>
      <c r="K45" s="153">
        <v>14065451</v>
      </c>
    </row>
    <row r="46" spans="1:11" x14ac:dyDescent="0.3">
      <c r="A46" t="s">
        <v>50</v>
      </c>
      <c r="B46" s="150">
        <v>44933</v>
      </c>
      <c r="C46">
        <v>5</v>
      </c>
      <c r="D46" t="s">
        <v>55</v>
      </c>
      <c r="E46">
        <v>93</v>
      </c>
      <c r="F46" t="str">
        <f t="shared" si="2"/>
        <v>Large C&amp;I</v>
      </c>
      <c r="G46">
        <f t="shared" si="3"/>
        <v>4</v>
      </c>
      <c r="I46" s="154" t="s">
        <v>39</v>
      </c>
      <c r="J46" s="153">
        <v>7687</v>
      </c>
      <c r="K46" s="153">
        <v>2471047</v>
      </c>
    </row>
    <row r="47" spans="1:11" x14ac:dyDescent="0.3">
      <c r="A47" t="s">
        <v>50</v>
      </c>
      <c r="B47" s="150">
        <v>44933</v>
      </c>
      <c r="C47">
        <v>5</v>
      </c>
      <c r="D47" t="s">
        <v>53</v>
      </c>
      <c r="E47">
        <v>5391</v>
      </c>
      <c r="F47" t="str">
        <f t="shared" si="2"/>
        <v>Small C&amp;I</v>
      </c>
      <c r="G47">
        <f t="shared" si="3"/>
        <v>4</v>
      </c>
      <c r="I47" s="152">
        <v>8</v>
      </c>
      <c r="J47" s="153"/>
      <c r="K47" s="153"/>
    </row>
    <row r="48" spans="1:11" x14ac:dyDescent="0.3">
      <c r="A48" t="s">
        <v>50</v>
      </c>
      <c r="B48" s="150">
        <v>44933</v>
      </c>
      <c r="C48">
        <v>4</v>
      </c>
      <c r="D48" t="s">
        <v>98</v>
      </c>
      <c r="E48">
        <v>209</v>
      </c>
      <c r="F48" t="str">
        <f t="shared" si="2"/>
        <v>Residential</v>
      </c>
      <c r="G48">
        <f t="shared" si="3"/>
        <v>4</v>
      </c>
      <c r="I48" s="154" t="s">
        <v>41</v>
      </c>
      <c r="J48" s="153">
        <v>0</v>
      </c>
      <c r="K48" s="153">
        <v>11201180</v>
      </c>
    </row>
    <row r="49" spans="1:11" x14ac:dyDescent="0.3">
      <c r="A49" t="s">
        <v>50</v>
      </c>
      <c r="B49" s="150">
        <v>44933</v>
      </c>
      <c r="C49">
        <v>5</v>
      </c>
      <c r="D49" t="s">
        <v>98</v>
      </c>
      <c r="E49">
        <v>24742</v>
      </c>
      <c r="F49" t="str">
        <f t="shared" si="2"/>
        <v>Residential</v>
      </c>
      <c r="G49">
        <f t="shared" si="3"/>
        <v>4</v>
      </c>
      <c r="I49" s="154" t="s">
        <v>38</v>
      </c>
      <c r="J49" s="153">
        <v>33877</v>
      </c>
      <c r="K49" s="153">
        <v>74499537</v>
      </c>
    </row>
    <row r="50" spans="1:11" x14ac:dyDescent="0.3">
      <c r="A50" t="s">
        <v>59</v>
      </c>
      <c r="B50" s="150">
        <v>44933</v>
      </c>
      <c r="C50">
        <v>4</v>
      </c>
      <c r="D50" t="s">
        <v>99</v>
      </c>
      <c r="E50">
        <v>16</v>
      </c>
      <c r="F50" t="str">
        <f t="shared" si="2"/>
        <v>Low Income Residential</v>
      </c>
      <c r="G50">
        <f t="shared" si="3"/>
        <v>5</v>
      </c>
      <c r="I50" s="154" t="s">
        <v>40</v>
      </c>
      <c r="J50" s="153">
        <v>941</v>
      </c>
      <c r="K50" s="153">
        <v>9625006</v>
      </c>
    </row>
    <row r="51" spans="1:11" x14ac:dyDescent="0.3">
      <c r="A51" t="s">
        <v>59</v>
      </c>
      <c r="B51" s="150">
        <v>44933</v>
      </c>
      <c r="C51">
        <v>5</v>
      </c>
      <c r="D51" t="s">
        <v>54</v>
      </c>
      <c r="E51">
        <v>485</v>
      </c>
      <c r="F51" t="str">
        <f t="shared" si="2"/>
        <v>Medium C&amp;I</v>
      </c>
      <c r="G51">
        <f t="shared" si="3"/>
        <v>5</v>
      </c>
      <c r="I51" s="154" t="s">
        <v>37</v>
      </c>
      <c r="J51" s="153">
        <v>487941</v>
      </c>
      <c r="K51" s="153">
        <v>156753498</v>
      </c>
    </row>
    <row r="52" spans="1:11" x14ac:dyDescent="0.3">
      <c r="A52" t="s">
        <v>59</v>
      </c>
      <c r="B52" s="150">
        <v>44933</v>
      </c>
      <c r="C52">
        <v>5</v>
      </c>
      <c r="D52" t="s">
        <v>56</v>
      </c>
      <c r="E52">
        <v>1309</v>
      </c>
      <c r="F52" t="str">
        <f t="shared" si="2"/>
        <v>OTHER</v>
      </c>
      <c r="G52">
        <f t="shared" si="3"/>
        <v>5</v>
      </c>
      <c r="I52" s="154" t="s">
        <v>39</v>
      </c>
      <c r="J52" s="153">
        <v>11095</v>
      </c>
      <c r="K52" s="153">
        <v>10877024</v>
      </c>
    </row>
    <row r="53" spans="1:11" x14ac:dyDescent="0.3">
      <c r="A53" t="s">
        <v>59</v>
      </c>
      <c r="B53" s="150">
        <v>44933</v>
      </c>
      <c r="C53">
        <v>4</v>
      </c>
      <c r="D53" t="s">
        <v>56</v>
      </c>
      <c r="E53">
        <v>1</v>
      </c>
      <c r="F53" t="str">
        <f t="shared" si="2"/>
        <v>OTHER</v>
      </c>
      <c r="G53">
        <f t="shared" si="3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44933</v>
      </c>
      <c r="C54">
        <v>4</v>
      </c>
      <c r="D54" t="s">
        <v>54</v>
      </c>
      <c r="E54">
        <v>1</v>
      </c>
      <c r="F54" t="str">
        <f t="shared" si="2"/>
        <v>Medium C&amp;I</v>
      </c>
      <c r="G54">
        <f t="shared" si="3"/>
        <v>5</v>
      </c>
      <c r="I54" s="154" t="s">
        <v>41</v>
      </c>
      <c r="J54" s="153">
        <v>16827</v>
      </c>
      <c r="K54" s="153">
        <v>28990548</v>
      </c>
    </row>
    <row r="55" spans="1:11" x14ac:dyDescent="0.3">
      <c r="A55" t="s">
        <v>59</v>
      </c>
      <c r="B55" s="150">
        <v>44933</v>
      </c>
      <c r="C55">
        <v>4</v>
      </c>
      <c r="D55" t="s">
        <v>53</v>
      </c>
      <c r="E55">
        <v>35</v>
      </c>
      <c r="F55" t="str">
        <f t="shared" si="2"/>
        <v>Small C&amp;I</v>
      </c>
      <c r="G55">
        <f t="shared" si="3"/>
        <v>5</v>
      </c>
      <c r="I55" s="154" t="s">
        <v>38</v>
      </c>
      <c r="J55" s="153">
        <v>42391</v>
      </c>
      <c r="K55" s="153">
        <v>87000665</v>
      </c>
    </row>
    <row r="56" spans="1:11" x14ac:dyDescent="0.3">
      <c r="A56" t="s">
        <v>59</v>
      </c>
      <c r="B56" s="150">
        <v>44933</v>
      </c>
      <c r="C56">
        <v>5</v>
      </c>
      <c r="D56" t="s">
        <v>55</v>
      </c>
      <c r="E56">
        <v>160</v>
      </c>
      <c r="F56" t="str">
        <f t="shared" si="2"/>
        <v>Large C&amp;I</v>
      </c>
      <c r="G56">
        <f t="shared" si="3"/>
        <v>5</v>
      </c>
      <c r="I56" s="154" t="s">
        <v>40</v>
      </c>
      <c r="J56" s="153">
        <v>83803</v>
      </c>
      <c r="K56" s="153">
        <v>17809012</v>
      </c>
    </row>
    <row r="57" spans="1:11" x14ac:dyDescent="0.3">
      <c r="A57" t="s">
        <v>59</v>
      </c>
      <c r="B57" s="150">
        <v>44933</v>
      </c>
      <c r="C57">
        <v>4</v>
      </c>
      <c r="D57" t="s">
        <v>98</v>
      </c>
      <c r="E57">
        <v>261</v>
      </c>
      <c r="F57" t="str">
        <f t="shared" si="2"/>
        <v>Residential</v>
      </c>
      <c r="G57">
        <f t="shared" si="3"/>
        <v>5</v>
      </c>
      <c r="I57" s="154" t="s">
        <v>37</v>
      </c>
      <c r="J57" s="153">
        <v>742761</v>
      </c>
      <c r="K57" s="153">
        <v>201507651</v>
      </c>
    </row>
    <row r="58" spans="1:11" x14ac:dyDescent="0.3">
      <c r="A58" t="s">
        <v>59</v>
      </c>
      <c r="B58" s="150">
        <v>44933</v>
      </c>
      <c r="C58">
        <v>5</v>
      </c>
      <c r="D58" t="s">
        <v>53</v>
      </c>
      <c r="E58">
        <v>9707</v>
      </c>
      <c r="F58" t="str">
        <f t="shared" si="2"/>
        <v>Small C&amp;I</v>
      </c>
      <c r="G58">
        <f t="shared" si="3"/>
        <v>5</v>
      </c>
      <c r="I58" s="154" t="s">
        <v>39</v>
      </c>
      <c r="J58" s="153">
        <v>71135</v>
      </c>
      <c r="K58" s="153">
        <v>20095572</v>
      </c>
    </row>
    <row r="59" spans="1:11" x14ac:dyDescent="0.3">
      <c r="A59" t="s">
        <v>59</v>
      </c>
      <c r="B59" s="150">
        <v>44933</v>
      </c>
      <c r="C59">
        <v>5</v>
      </c>
      <c r="D59" t="s">
        <v>99</v>
      </c>
      <c r="E59">
        <v>37846</v>
      </c>
      <c r="F59" t="str">
        <f t="shared" si="2"/>
        <v>Low Income Residential</v>
      </c>
      <c r="G59">
        <f t="shared" si="3"/>
        <v>5</v>
      </c>
      <c r="I59" s="152">
        <v>13</v>
      </c>
      <c r="J59" s="153"/>
      <c r="K59" s="153"/>
    </row>
    <row r="60" spans="1:11" x14ac:dyDescent="0.3">
      <c r="A60" t="s">
        <v>59</v>
      </c>
      <c r="B60" s="150">
        <v>44933</v>
      </c>
      <c r="C60">
        <v>5</v>
      </c>
      <c r="D60" t="s">
        <v>98</v>
      </c>
      <c r="E60">
        <v>81583</v>
      </c>
      <c r="F60" t="str">
        <f t="shared" si="2"/>
        <v>Residential</v>
      </c>
      <c r="G60">
        <f t="shared" si="3"/>
        <v>5</v>
      </c>
      <c r="I60" s="154" t="s">
        <v>41</v>
      </c>
      <c r="J60" s="153"/>
      <c r="K60" s="153">
        <v>13909562</v>
      </c>
    </row>
    <row r="61" spans="1:11" x14ac:dyDescent="0.3">
      <c r="A61" t="s">
        <v>60</v>
      </c>
      <c r="B61" s="150">
        <v>44933</v>
      </c>
      <c r="C61">
        <v>4</v>
      </c>
      <c r="D61" t="s">
        <v>99</v>
      </c>
      <c r="E61">
        <v>5974</v>
      </c>
      <c r="F61" t="str">
        <f t="shared" si="2"/>
        <v>Low Income Residential</v>
      </c>
      <c r="G61">
        <f t="shared" si="3"/>
        <v>6</v>
      </c>
      <c r="I61" s="154" t="s">
        <v>38</v>
      </c>
      <c r="J61" s="153">
        <v>8748</v>
      </c>
      <c r="K61" s="153">
        <v>5019926</v>
      </c>
    </row>
    <row r="62" spans="1:11" x14ac:dyDescent="0.3">
      <c r="A62" t="s">
        <v>60</v>
      </c>
      <c r="B62" s="150">
        <v>44933</v>
      </c>
      <c r="C62">
        <v>4</v>
      </c>
      <c r="D62" t="s">
        <v>55</v>
      </c>
      <c r="E62">
        <v>16742</v>
      </c>
      <c r="F62" t="str">
        <f t="shared" si="2"/>
        <v>Large C&amp;I</v>
      </c>
      <c r="G62">
        <f t="shared" si="3"/>
        <v>6</v>
      </c>
      <c r="I62" s="154" t="s">
        <v>40</v>
      </c>
      <c r="J62" s="153">
        <v>106924</v>
      </c>
      <c r="K62" s="153">
        <v>10599515</v>
      </c>
    </row>
    <row r="63" spans="1:11" x14ac:dyDescent="0.3">
      <c r="A63" t="s">
        <v>60</v>
      </c>
      <c r="B63" s="150">
        <v>44933</v>
      </c>
      <c r="C63">
        <v>4</v>
      </c>
      <c r="D63" t="s">
        <v>56</v>
      </c>
      <c r="E63">
        <v>1944</v>
      </c>
      <c r="F63" t="str">
        <f t="shared" si="2"/>
        <v>OTHER</v>
      </c>
      <c r="G63">
        <f t="shared" si="3"/>
        <v>6</v>
      </c>
      <c r="I63" s="154" t="s">
        <v>37</v>
      </c>
      <c r="J63" s="153">
        <v>673600</v>
      </c>
      <c r="K63" s="153">
        <v>52154164</v>
      </c>
    </row>
    <row r="64" spans="1:11" x14ac:dyDescent="0.3">
      <c r="A64" t="s">
        <v>60</v>
      </c>
      <c r="B64" s="150">
        <v>44933</v>
      </c>
      <c r="C64">
        <v>4</v>
      </c>
      <c r="D64" t="s">
        <v>54</v>
      </c>
      <c r="E64">
        <v>78779</v>
      </c>
      <c r="F64" t="str">
        <f t="shared" si="2"/>
        <v>Medium C&amp;I</v>
      </c>
      <c r="G64">
        <f t="shared" si="3"/>
        <v>6</v>
      </c>
      <c r="I64" s="154" t="s">
        <v>39</v>
      </c>
      <c r="J64" s="153">
        <v>267087</v>
      </c>
      <c r="K64" s="153">
        <v>13759112</v>
      </c>
    </row>
    <row r="65" spans="1:11" x14ac:dyDescent="0.3">
      <c r="A65" t="s">
        <v>60</v>
      </c>
      <c r="B65" s="150">
        <v>44933</v>
      </c>
      <c r="C65">
        <v>4</v>
      </c>
      <c r="D65" t="s">
        <v>53</v>
      </c>
      <c r="E65">
        <v>52353</v>
      </c>
      <c r="F65" t="str">
        <f t="shared" si="2"/>
        <v>Small C&amp;I</v>
      </c>
      <c r="G65">
        <f t="shared" si="3"/>
        <v>6</v>
      </c>
      <c r="I65" s="152">
        <v>14</v>
      </c>
      <c r="J65" s="153"/>
      <c r="K65" s="153"/>
    </row>
    <row r="66" spans="1:11" x14ac:dyDescent="0.3">
      <c r="A66" t="s">
        <v>60</v>
      </c>
      <c r="B66" s="150">
        <v>44933</v>
      </c>
      <c r="C66">
        <v>5</v>
      </c>
      <c r="D66" t="s">
        <v>55</v>
      </c>
      <c r="E66">
        <v>12418607</v>
      </c>
      <c r="F66" t="str">
        <f t="shared" ref="F66:F97" si="4">TRIM(MID(D66,3,50))</f>
        <v>Large C&amp;I</v>
      </c>
      <c r="G66">
        <f t="shared" ref="G66:G97" si="5">VALUE(TRIM(MID(A66,6,2)))</f>
        <v>6</v>
      </c>
      <c r="I66" s="154" t="s">
        <v>41</v>
      </c>
      <c r="J66" s="153">
        <v>114964</v>
      </c>
      <c r="K66" s="153">
        <v>11895298</v>
      </c>
    </row>
    <row r="67" spans="1:11" x14ac:dyDescent="0.3">
      <c r="A67" t="s">
        <v>60</v>
      </c>
      <c r="B67" s="150">
        <v>44933</v>
      </c>
      <c r="C67">
        <v>5</v>
      </c>
      <c r="D67" t="s">
        <v>54</v>
      </c>
      <c r="E67">
        <v>5645394</v>
      </c>
      <c r="F67" t="str">
        <f t="shared" si="4"/>
        <v>Medium C&amp;I</v>
      </c>
      <c r="G67">
        <f t="shared" si="5"/>
        <v>6</v>
      </c>
      <c r="I67" s="154" t="s">
        <v>38</v>
      </c>
      <c r="J67" s="153">
        <v>4871</v>
      </c>
      <c r="K67" s="153">
        <v>3445290</v>
      </c>
    </row>
    <row r="68" spans="1:11" x14ac:dyDescent="0.3">
      <c r="A68" t="s">
        <v>60</v>
      </c>
      <c r="B68" s="150">
        <v>44933</v>
      </c>
      <c r="C68">
        <v>5</v>
      </c>
      <c r="D68" t="s">
        <v>56</v>
      </c>
      <c r="E68">
        <v>706376</v>
      </c>
      <c r="F68" t="str">
        <f t="shared" si="4"/>
        <v>OTHER</v>
      </c>
      <c r="G68">
        <f t="shared" si="5"/>
        <v>6</v>
      </c>
      <c r="I68" s="154" t="s">
        <v>40</v>
      </c>
      <c r="J68" s="153">
        <v>64608</v>
      </c>
      <c r="K68" s="153">
        <v>9138429</v>
      </c>
    </row>
    <row r="69" spans="1:11" x14ac:dyDescent="0.3">
      <c r="A69" t="s">
        <v>60</v>
      </c>
      <c r="B69" s="150">
        <v>44933</v>
      </c>
      <c r="C69">
        <v>4</v>
      </c>
      <c r="D69" t="s">
        <v>98</v>
      </c>
      <c r="E69">
        <v>182632</v>
      </c>
      <c r="F69" t="str">
        <f t="shared" si="4"/>
        <v>Residential</v>
      </c>
      <c r="G69">
        <f t="shared" si="5"/>
        <v>6</v>
      </c>
      <c r="I69" s="154" t="s">
        <v>37</v>
      </c>
      <c r="J69" s="153">
        <v>612682</v>
      </c>
      <c r="K69" s="153">
        <v>49359205</v>
      </c>
    </row>
    <row r="70" spans="1:11" x14ac:dyDescent="0.3">
      <c r="A70" t="s">
        <v>60</v>
      </c>
      <c r="B70" s="150">
        <v>44933</v>
      </c>
      <c r="C70">
        <v>5</v>
      </c>
      <c r="D70" t="s">
        <v>99</v>
      </c>
      <c r="E70">
        <v>7561938</v>
      </c>
      <c r="F70" t="str">
        <f t="shared" si="4"/>
        <v>Low Income Residential</v>
      </c>
      <c r="G70">
        <f t="shared" si="5"/>
        <v>6</v>
      </c>
      <c r="I70" s="154" t="s">
        <v>39</v>
      </c>
      <c r="J70" s="153">
        <v>120746</v>
      </c>
      <c r="K70" s="153">
        <v>11856299</v>
      </c>
    </row>
    <row r="71" spans="1:11" x14ac:dyDescent="0.3">
      <c r="A71" t="s">
        <v>60</v>
      </c>
      <c r="B71" s="150">
        <v>44933</v>
      </c>
      <c r="C71">
        <v>5</v>
      </c>
      <c r="D71" t="s">
        <v>53</v>
      </c>
      <c r="E71">
        <v>6747500</v>
      </c>
      <c r="F71" t="str">
        <f t="shared" si="4"/>
        <v>Small C&amp;I</v>
      </c>
      <c r="G71">
        <f t="shared" si="5"/>
        <v>6</v>
      </c>
      <c r="I71" s="152">
        <v>15</v>
      </c>
      <c r="J71" s="153"/>
      <c r="K71" s="153"/>
    </row>
    <row r="72" spans="1:11" x14ac:dyDescent="0.3">
      <c r="A72" t="s">
        <v>60</v>
      </c>
      <c r="B72" s="150">
        <v>44933</v>
      </c>
      <c r="C72">
        <v>5</v>
      </c>
      <c r="D72" t="s">
        <v>98</v>
      </c>
      <c r="E72">
        <v>30688702</v>
      </c>
      <c r="F72" t="str">
        <f t="shared" si="4"/>
        <v>Residential</v>
      </c>
      <c r="G72">
        <f t="shared" si="5"/>
        <v>6</v>
      </c>
      <c r="I72" s="154" t="s">
        <v>41</v>
      </c>
      <c r="J72" s="153">
        <v>6</v>
      </c>
      <c r="K72" s="153">
        <v>1566</v>
      </c>
    </row>
    <row r="73" spans="1:11" x14ac:dyDescent="0.3">
      <c r="A73" t="s">
        <v>61</v>
      </c>
      <c r="B73" s="150">
        <v>44933</v>
      </c>
      <c r="C73">
        <v>4</v>
      </c>
      <c r="D73" t="s">
        <v>55</v>
      </c>
      <c r="E73">
        <v>86</v>
      </c>
      <c r="F73" t="str">
        <f t="shared" si="4"/>
        <v>Large C&amp;I</v>
      </c>
      <c r="G73">
        <f t="shared" si="5"/>
        <v>7</v>
      </c>
      <c r="I73" s="154" t="s">
        <v>38</v>
      </c>
      <c r="J73" s="153">
        <v>45</v>
      </c>
      <c r="K73" s="153">
        <v>36543</v>
      </c>
    </row>
    <row r="74" spans="1:11" x14ac:dyDescent="0.3">
      <c r="A74" t="s">
        <v>61</v>
      </c>
      <c r="B74" s="150">
        <v>44933</v>
      </c>
      <c r="C74">
        <v>4</v>
      </c>
      <c r="D74" t="s">
        <v>56</v>
      </c>
      <c r="E74">
        <v>116</v>
      </c>
      <c r="F74" t="str">
        <f t="shared" si="4"/>
        <v>OTHER</v>
      </c>
      <c r="G74">
        <f t="shared" si="5"/>
        <v>7</v>
      </c>
      <c r="I74" s="154" t="s">
        <v>40</v>
      </c>
      <c r="J74" s="153">
        <v>20</v>
      </c>
      <c r="K74" s="153">
        <v>4624</v>
      </c>
    </row>
    <row r="75" spans="1:11" x14ac:dyDescent="0.3">
      <c r="A75" t="s">
        <v>61</v>
      </c>
      <c r="B75" s="150">
        <v>44933</v>
      </c>
      <c r="C75">
        <v>4</v>
      </c>
      <c r="D75" t="s">
        <v>99</v>
      </c>
      <c r="E75">
        <v>2540</v>
      </c>
      <c r="F75" t="str">
        <f t="shared" si="4"/>
        <v>Low Income Residential</v>
      </c>
      <c r="G75">
        <f t="shared" si="5"/>
        <v>7</v>
      </c>
      <c r="I75" s="154" t="s">
        <v>37</v>
      </c>
      <c r="J75" s="153">
        <v>2925</v>
      </c>
      <c r="K75" s="153">
        <v>250887</v>
      </c>
    </row>
    <row r="76" spans="1:11" x14ac:dyDescent="0.3">
      <c r="A76" t="s">
        <v>61</v>
      </c>
      <c r="B76" s="150">
        <v>44933</v>
      </c>
      <c r="C76">
        <v>4</v>
      </c>
      <c r="D76" t="s">
        <v>54</v>
      </c>
      <c r="E76">
        <v>4082</v>
      </c>
      <c r="F76" t="str">
        <f t="shared" si="4"/>
        <v>Medium C&amp;I</v>
      </c>
      <c r="G76">
        <f t="shared" si="5"/>
        <v>7</v>
      </c>
      <c r="I76" s="154" t="s">
        <v>39</v>
      </c>
      <c r="J76" s="153">
        <v>538</v>
      </c>
      <c r="K76" s="153">
        <v>41965</v>
      </c>
    </row>
    <row r="77" spans="1:11" x14ac:dyDescent="0.3">
      <c r="A77" t="s">
        <v>61</v>
      </c>
      <c r="B77" s="150">
        <v>44933</v>
      </c>
      <c r="C77">
        <v>4</v>
      </c>
      <c r="D77" t="s">
        <v>53</v>
      </c>
      <c r="E77">
        <v>7687</v>
      </c>
      <c r="F77" t="str">
        <f t="shared" si="4"/>
        <v>Small C&amp;I</v>
      </c>
      <c r="G77">
        <f t="shared" si="5"/>
        <v>7</v>
      </c>
      <c r="I77" s="152">
        <v>17</v>
      </c>
      <c r="J77" s="153"/>
      <c r="K77" s="153"/>
    </row>
    <row r="78" spans="1:11" x14ac:dyDescent="0.3">
      <c r="A78" t="s">
        <v>61</v>
      </c>
      <c r="B78" s="150">
        <v>44933</v>
      </c>
      <c r="C78">
        <v>5</v>
      </c>
      <c r="D78" t="s">
        <v>55</v>
      </c>
      <c r="E78">
        <v>5370761</v>
      </c>
      <c r="F78" t="str">
        <f t="shared" si="4"/>
        <v>Large C&amp;I</v>
      </c>
      <c r="G78">
        <f t="shared" si="5"/>
        <v>7</v>
      </c>
      <c r="I78" s="154" t="s">
        <v>38</v>
      </c>
      <c r="J78" s="153">
        <v>9</v>
      </c>
      <c r="K78" s="153">
        <v>13329</v>
      </c>
    </row>
    <row r="79" spans="1:11" x14ac:dyDescent="0.3">
      <c r="A79" t="s">
        <v>61</v>
      </c>
      <c r="B79" s="150">
        <v>44933</v>
      </c>
      <c r="C79">
        <v>4</v>
      </c>
      <c r="D79" t="s">
        <v>98</v>
      </c>
      <c r="E79">
        <v>72188</v>
      </c>
      <c r="F79" t="str">
        <f t="shared" si="4"/>
        <v>Residential</v>
      </c>
      <c r="G79">
        <f t="shared" si="5"/>
        <v>7</v>
      </c>
      <c r="I79" s="154" t="s">
        <v>37</v>
      </c>
      <c r="J79" s="153">
        <v>7</v>
      </c>
      <c r="K79" s="153">
        <v>2654</v>
      </c>
    </row>
    <row r="80" spans="1:11" x14ac:dyDescent="0.3">
      <c r="A80" t="s">
        <v>61</v>
      </c>
      <c r="B80" s="150">
        <v>44933</v>
      </c>
      <c r="C80">
        <v>5</v>
      </c>
      <c r="D80" t="s">
        <v>54</v>
      </c>
      <c r="E80">
        <v>2538612</v>
      </c>
      <c r="F80" t="str">
        <f t="shared" si="4"/>
        <v>Medium C&amp;I</v>
      </c>
      <c r="G80">
        <f t="shared" si="5"/>
        <v>7</v>
      </c>
      <c r="I80" s="154" t="s">
        <v>39</v>
      </c>
      <c r="J80" s="153"/>
      <c r="K80" s="153">
        <v>2</v>
      </c>
    </row>
    <row r="81" spans="1:11" x14ac:dyDescent="0.3">
      <c r="A81" t="s">
        <v>61</v>
      </c>
      <c r="B81" s="150">
        <v>44933</v>
      </c>
      <c r="C81">
        <v>5</v>
      </c>
      <c r="D81" t="s">
        <v>56</v>
      </c>
      <c r="E81">
        <v>367065</v>
      </c>
      <c r="F81" t="str">
        <f t="shared" si="4"/>
        <v>OTHER</v>
      </c>
      <c r="G81">
        <f t="shared" si="5"/>
        <v>7</v>
      </c>
      <c r="I81" s="152">
        <v>19</v>
      </c>
      <c r="J81" s="153"/>
      <c r="K81" s="153"/>
    </row>
    <row r="82" spans="1:11" x14ac:dyDescent="0.3">
      <c r="A82" t="s">
        <v>61</v>
      </c>
      <c r="B82" s="150">
        <v>44933</v>
      </c>
      <c r="C82">
        <v>5</v>
      </c>
      <c r="D82" t="s">
        <v>99</v>
      </c>
      <c r="E82">
        <v>4939190</v>
      </c>
      <c r="F82" t="str">
        <f t="shared" si="4"/>
        <v>Low Income Residential</v>
      </c>
      <c r="G82">
        <f t="shared" si="5"/>
        <v>7</v>
      </c>
      <c r="I82" s="154" t="s">
        <v>41</v>
      </c>
      <c r="J82" s="153"/>
      <c r="K82" s="153">
        <v>20</v>
      </c>
    </row>
    <row r="83" spans="1:11" x14ac:dyDescent="0.3">
      <c r="A83" t="s">
        <v>61</v>
      </c>
      <c r="B83" s="150">
        <v>44933</v>
      </c>
      <c r="C83">
        <v>5</v>
      </c>
      <c r="D83" t="s">
        <v>53</v>
      </c>
      <c r="E83">
        <v>2471047</v>
      </c>
      <c r="F83" t="str">
        <f t="shared" si="4"/>
        <v>Small C&amp;I</v>
      </c>
      <c r="G83">
        <f t="shared" si="5"/>
        <v>7</v>
      </c>
      <c r="I83" s="154" t="s">
        <v>38</v>
      </c>
      <c r="J83" s="153">
        <v>5</v>
      </c>
      <c r="K83" s="153">
        <v>6051</v>
      </c>
    </row>
    <row r="84" spans="1:11" x14ac:dyDescent="0.3">
      <c r="A84" t="s">
        <v>61</v>
      </c>
      <c r="B84" s="150">
        <v>44933</v>
      </c>
      <c r="C84">
        <v>5</v>
      </c>
      <c r="D84" t="s">
        <v>98</v>
      </c>
      <c r="E84">
        <v>14065451</v>
      </c>
      <c r="F84" t="str">
        <f t="shared" si="4"/>
        <v>Residential</v>
      </c>
      <c r="G84">
        <f t="shared" si="5"/>
        <v>7</v>
      </c>
      <c r="I84" s="154" t="s">
        <v>40</v>
      </c>
      <c r="J84" s="153"/>
      <c r="K84" s="153">
        <v>64</v>
      </c>
    </row>
    <row r="85" spans="1:11" x14ac:dyDescent="0.3">
      <c r="A85" t="s">
        <v>62</v>
      </c>
      <c r="B85" s="150">
        <v>44933</v>
      </c>
      <c r="C85">
        <v>4</v>
      </c>
      <c r="D85" t="s">
        <v>99</v>
      </c>
      <c r="E85">
        <v>33877</v>
      </c>
      <c r="F85" t="str">
        <f t="shared" si="4"/>
        <v>Low Income Residential</v>
      </c>
      <c r="G85">
        <f t="shared" si="5"/>
        <v>8</v>
      </c>
      <c r="I85" s="154" t="s">
        <v>37</v>
      </c>
      <c r="J85" s="153">
        <v>46</v>
      </c>
      <c r="K85" s="153">
        <v>22837</v>
      </c>
    </row>
    <row r="86" spans="1:11" x14ac:dyDescent="0.3">
      <c r="A86" t="s">
        <v>62</v>
      </c>
      <c r="B86" s="150">
        <v>44933</v>
      </c>
      <c r="C86">
        <v>4</v>
      </c>
      <c r="D86" t="s">
        <v>54</v>
      </c>
      <c r="E86">
        <v>941</v>
      </c>
      <c r="F86" t="str">
        <f t="shared" si="4"/>
        <v>Medium C&amp;I</v>
      </c>
      <c r="G86">
        <f t="shared" si="5"/>
        <v>8</v>
      </c>
      <c r="I86" s="154" t="s">
        <v>39</v>
      </c>
      <c r="J86" s="153">
        <v>1</v>
      </c>
      <c r="K86" s="153">
        <v>754</v>
      </c>
    </row>
    <row r="87" spans="1:11" x14ac:dyDescent="0.3">
      <c r="A87" t="s">
        <v>62</v>
      </c>
      <c r="B87" s="150">
        <v>44933</v>
      </c>
      <c r="C87">
        <v>4</v>
      </c>
      <c r="D87" t="s">
        <v>55</v>
      </c>
      <c r="E87">
        <v>0</v>
      </c>
      <c r="F87" t="str">
        <f t="shared" si="4"/>
        <v>Large C&amp;I</v>
      </c>
      <c r="G87">
        <f t="shared" si="5"/>
        <v>8</v>
      </c>
      <c r="I87" s="152">
        <v>20</v>
      </c>
      <c r="J87" s="153"/>
      <c r="K87" s="153"/>
    </row>
    <row r="88" spans="1:11" x14ac:dyDescent="0.3">
      <c r="A88" t="s">
        <v>62</v>
      </c>
      <c r="B88" s="150">
        <v>44933</v>
      </c>
      <c r="C88">
        <v>4</v>
      </c>
      <c r="D88" t="s">
        <v>56</v>
      </c>
      <c r="E88">
        <v>54</v>
      </c>
      <c r="F88" t="str">
        <f t="shared" si="4"/>
        <v>OTHER</v>
      </c>
      <c r="G88">
        <f t="shared" si="5"/>
        <v>8</v>
      </c>
      <c r="I88" s="154" t="s">
        <v>41</v>
      </c>
      <c r="J88" s="153">
        <v>117035</v>
      </c>
      <c r="K88" s="153">
        <v>46113486</v>
      </c>
    </row>
    <row r="89" spans="1:11" x14ac:dyDescent="0.3">
      <c r="A89" t="s">
        <v>62</v>
      </c>
      <c r="B89" s="150">
        <v>44933</v>
      </c>
      <c r="C89">
        <v>4</v>
      </c>
      <c r="D89" t="s">
        <v>53</v>
      </c>
      <c r="E89">
        <v>11095</v>
      </c>
      <c r="F89" t="str">
        <f t="shared" si="4"/>
        <v>Small C&amp;I</v>
      </c>
      <c r="G89">
        <f t="shared" si="5"/>
        <v>8</v>
      </c>
      <c r="I89" s="154" t="s">
        <v>38</v>
      </c>
      <c r="J89" s="153">
        <v>19408</v>
      </c>
      <c r="K89" s="153">
        <v>17240796</v>
      </c>
    </row>
    <row r="90" spans="1:11" x14ac:dyDescent="0.3">
      <c r="A90" t="s">
        <v>62</v>
      </c>
      <c r="B90" s="150">
        <v>44933</v>
      </c>
      <c r="C90">
        <v>5</v>
      </c>
      <c r="D90" t="s">
        <v>55</v>
      </c>
      <c r="E90">
        <v>11201180</v>
      </c>
      <c r="F90" t="str">
        <f t="shared" si="4"/>
        <v>Large C&amp;I</v>
      </c>
      <c r="G90">
        <f t="shared" si="5"/>
        <v>8</v>
      </c>
      <c r="I90" s="154" t="s">
        <v>40</v>
      </c>
      <c r="J90" s="153">
        <v>217044</v>
      </c>
      <c r="K90" s="153">
        <v>28769732</v>
      </c>
    </row>
    <row r="91" spans="1:11" x14ac:dyDescent="0.3">
      <c r="A91" t="s">
        <v>62</v>
      </c>
      <c r="B91" s="150">
        <v>44933</v>
      </c>
      <c r="C91">
        <v>4</v>
      </c>
      <c r="D91" t="s">
        <v>98</v>
      </c>
      <c r="E91">
        <v>487941</v>
      </c>
      <c r="F91" t="str">
        <f t="shared" si="4"/>
        <v>Residential</v>
      </c>
      <c r="G91">
        <f t="shared" si="5"/>
        <v>8</v>
      </c>
      <c r="I91" s="154" t="s">
        <v>37</v>
      </c>
      <c r="J91" s="153">
        <v>1844406</v>
      </c>
      <c r="K91" s="153">
        <v>161832530</v>
      </c>
    </row>
    <row r="92" spans="1:11" x14ac:dyDescent="0.3">
      <c r="A92" t="s">
        <v>62</v>
      </c>
      <c r="B92" s="150">
        <v>44933</v>
      </c>
      <c r="C92">
        <v>5</v>
      </c>
      <c r="D92" t="s">
        <v>54</v>
      </c>
      <c r="E92">
        <v>9625006</v>
      </c>
      <c r="F92" t="str">
        <f t="shared" si="4"/>
        <v>Medium C&amp;I</v>
      </c>
      <c r="G92">
        <f t="shared" si="5"/>
        <v>8</v>
      </c>
      <c r="I92" s="154" t="s">
        <v>39</v>
      </c>
      <c r="J92" s="153">
        <v>416729</v>
      </c>
      <c r="K92" s="153">
        <v>38696908</v>
      </c>
    </row>
    <row r="93" spans="1:11" x14ac:dyDescent="0.3">
      <c r="A93" t="s">
        <v>62</v>
      </c>
      <c r="B93" s="150">
        <v>44933</v>
      </c>
      <c r="C93">
        <v>5</v>
      </c>
      <c r="D93" t="s">
        <v>56</v>
      </c>
      <c r="E93">
        <v>1795547</v>
      </c>
      <c r="F93" t="str">
        <f t="shared" si="4"/>
        <v>OTHER</v>
      </c>
      <c r="G93">
        <f t="shared" si="5"/>
        <v>8</v>
      </c>
      <c r="I93" s="152">
        <v>18</v>
      </c>
      <c r="J93" s="153"/>
      <c r="K93" s="153"/>
    </row>
    <row r="94" spans="1:11" x14ac:dyDescent="0.3">
      <c r="A94" t="s">
        <v>62</v>
      </c>
      <c r="B94" s="150">
        <v>44933</v>
      </c>
      <c r="C94">
        <v>5</v>
      </c>
      <c r="D94" t="s">
        <v>53</v>
      </c>
      <c r="E94">
        <v>10877024</v>
      </c>
      <c r="F94" t="str">
        <f t="shared" si="4"/>
        <v>Small C&amp;I</v>
      </c>
      <c r="G94">
        <f t="shared" si="5"/>
        <v>8</v>
      </c>
      <c r="I94" s="154" t="s">
        <v>38</v>
      </c>
      <c r="J94" s="153"/>
      <c r="K94" s="153">
        <v>1</v>
      </c>
    </row>
    <row r="95" spans="1:11" x14ac:dyDescent="0.3">
      <c r="A95" t="s">
        <v>62</v>
      </c>
      <c r="B95" s="150">
        <v>44933</v>
      </c>
      <c r="C95">
        <v>5</v>
      </c>
      <c r="D95" t="s">
        <v>99</v>
      </c>
      <c r="E95">
        <v>74499537</v>
      </c>
      <c r="F95" t="str">
        <f t="shared" si="4"/>
        <v>Low Income Residential</v>
      </c>
      <c r="G95">
        <f t="shared" si="5"/>
        <v>8</v>
      </c>
      <c r="I95" s="154" t="s">
        <v>37</v>
      </c>
      <c r="J95" s="153"/>
      <c r="K95" s="153">
        <v>67</v>
      </c>
    </row>
    <row r="96" spans="1:11" x14ac:dyDescent="0.3">
      <c r="A96" t="s">
        <v>62</v>
      </c>
      <c r="B96" s="150">
        <v>44933</v>
      </c>
      <c r="C96">
        <v>5</v>
      </c>
      <c r="D96" t="s">
        <v>98</v>
      </c>
      <c r="E96">
        <v>156753498</v>
      </c>
      <c r="F96" t="str">
        <f t="shared" si="4"/>
        <v>Residential</v>
      </c>
      <c r="G96">
        <f t="shared" si="5"/>
        <v>8</v>
      </c>
      <c r="I96" s="154" t="s">
        <v>39</v>
      </c>
      <c r="J96" s="153">
        <v>2</v>
      </c>
      <c r="K96" s="153">
        <v>35</v>
      </c>
    </row>
    <row r="97" spans="1:11" x14ac:dyDescent="0.3">
      <c r="A97" t="s">
        <v>68</v>
      </c>
      <c r="B97" s="150">
        <v>44933</v>
      </c>
      <c r="C97">
        <v>4</v>
      </c>
      <c r="D97" t="s">
        <v>99</v>
      </c>
      <c r="E97">
        <v>42391</v>
      </c>
      <c r="F97" t="str">
        <f t="shared" si="4"/>
        <v>Low Income Residential</v>
      </c>
      <c r="G97">
        <f t="shared" si="5"/>
        <v>9</v>
      </c>
      <c r="I97" s="152">
        <v>99</v>
      </c>
      <c r="J97" s="153"/>
      <c r="K97" s="153"/>
    </row>
    <row r="98" spans="1:11" x14ac:dyDescent="0.3">
      <c r="A98" t="s">
        <v>68</v>
      </c>
      <c r="B98" s="150">
        <v>44933</v>
      </c>
      <c r="C98">
        <v>4</v>
      </c>
      <c r="D98" t="s">
        <v>55</v>
      </c>
      <c r="E98">
        <v>16827</v>
      </c>
      <c r="F98" t="str">
        <f t="shared" ref="F98:F129" si="6">TRIM(MID(D98,3,50))</f>
        <v>Large C&amp;I</v>
      </c>
      <c r="G98">
        <f t="shared" ref="G98:G129" si="7">VALUE(TRIM(MID(A98,6,2)))</f>
        <v>9</v>
      </c>
      <c r="I98" s="154" t="s">
        <v>38</v>
      </c>
      <c r="J98" s="153"/>
      <c r="K98" s="153">
        <v>1</v>
      </c>
    </row>
    <row r="99" spans="1:11" x14ac:dyDescent="0.3">
      <c r="A99" t="s">
        <v>68</v>
      </c>
      <c r="B99" s="150">
        <v>44933</v>
      </c>
      <c r="C99">
        <v>4</v>
      </c>
      <c r="D99" t="s">
        <v>56</v>
      </c>
      <c r="E99">
        <v>2114</v>
      </c>
      <c r="F99" t="str">
        <f t="shared" si="6"/>
        <v>OTHER</v>
      </c>
      <c r="G99">
        <f t="shared" si="7"/>
        <v>9</v>
      </c>
      <c r="I99" s="154" t="s">
        <v>37</v>
      </c>
      <c r="J99" s="153"/>
      <c r="K99" s="153">
        <v>48</v>
      </c>
    </row>
    <row r="100" spans="1:11" x14ac:dyDescent="0.3">
      <c r="A100" t="s">
        <v>68</v>
      </c>
      <c r="B100" s="150">
        <v>44933</v>
      </c>
      <c r="C100">
        <v>4</v>
      </c>
      <c r="D100" t="s">
        <v>54</v>
      </c>
      <c r="E100">
        <v>83803</v>
      </c>
      <c r="F100" t="str">
        <f t="shared" si="6"/>
        <v>Medium C&amp;I</v>
      </c>
      <c r="G100">
        <f t="shared" si="7"/>
        <v>9</v>
      </c>
      <c r="I100" s="154" t="s">
        <v>39</v>
      </c>
      <c r="J100" s="153"/>
      <c r="K100" s="153">
        <v>14</v>
      </c>
    </row>
    <row r="101" spans="1:11" x14ac:dyDescent="0.3">
      <c r="A101" t="s">
        <v>68</v>
      </c>
      <c r="B101" s="150">
        <v>44933</v>
      </c>
      <c r="C101">
        <v>4</v>
      </c>
      <c r="D101" t="s">
        <v>53</v>
      </c>
      <c r="E101">
        <v>71135</v>
      </c>
      <c r="F101" t="str">
        <f t="shared" si="6"/>
        <v>Small C&amp;I</v>
      </c>
      <c r="G101">
        <f t="shared" si="7"/>
        <v>9</v>
      </c>
    </row>
    <row r="102" spans="1:11" x14ac:dyDescent="0.3">
      <c r="A102" t="s">
        <v>68</v>
      </c>
      <c r="B102" s="150">
        <v>44933</v>
      </c>
      <c r="C102">
        <v>5</v>
      </c>
      <c r="D102" t="s">
        <v>55</v>
      </c>
      <c r="E102">
        <v>28990548</v>
      </c>
      <c r="F102" t="str">
        <f t="shared" si="6"/>
        <v>Large C&amp;I</v>
      </c>
      <c r="G102">
        <f t="shared" si="7"/>
        <v>9</v>
      </c>
    </row>
    <row r="103" spans="1:11" x14ac:dyDescent="0.3">
      <c r="A103" t="s">
        <v>68</v>
      </c>
      <c r="B103" s="150">
        <v>44933</v>
      </c>
      <c r="C103">
        <v>5</v>
      </c>
      <c r="D103" t="s">
        <v>54</v>
      </c>
      <c r="E103">
        <v>17809012</v>
      </c>
      <c r="F103" t="str">
        <f t="shared" si="6"/>
        <v>Medium C&amp;I</v>
      </c>
      <c r="G103">
        <f t="shared" si="7"/>
        <v>9</v>
      </c>
    </row>
    <row r="104" spans="1:11" x14ac:dyDescent="0.3">
      <c r="A104" t="s">
        <v>68</v>
      </c>
      <c r="B104" s="150">
        <v>44933</v>
      </c>
      <c r="C104">
        <v>5</v>
      </c>
      <c r="D104" t="s">
        <v>56</v>
      </c>
      <c r="E104">
        <v>2868988</v>
      </c>
      <c r="F104" t="str">
        <f t="shared" si="6"/>
        <v>OTHER</v>
      </c>
      <c r="G104">
        <f t="shared" si="7"/>
        <v>9</v>
      </c>
    </row>
    <row r="105" spans="1:11" x14ac:dyDescent="0.3">
      <c r="A105" t="s">
        <v>68</v>
      </c>
      <c r="B105" s="150">
        <v>44933</v>
      </c>
      <c r="C105">
        <v>4</v>
      </c>
      <c r="D105" t="s">
        <v>98</v>
      </c>
      <c r="E105">
        <v>742761</v>
      </c>
      <c r="F105" t="str">
        <f t="shared" si="6"/>
        <v>Residential</v>
      </c>
      <c r="G105">
        <f t="shared" si="7"/>
        <v>9</v>
      </c>
    </row>
    <row r="106" spans="1:11" x14ac:dyDescent="0.3">
      <c r="A106" t="s">
        <v>68</v>
      </c>
      <c r="B106" s="150">
        <v>44933</v>
      </c>
      <c r="C106">
        <v>5</v>
      </c>
      <c r="D106" t="s">
        <v>53</v>
      </c>
      <c r="E106">
        <v>20095572</v>
      </c>
      <c r="F106" t="str">
        <f t="shared" si="6"/>
        <v>Small C&amp;I</v>
      </c>
      <c r="G106">
        <f t="shared" si="7"/>
        <v>9</v>
      </c>
    </row>
    <row r="107" spans="1:11" x14ac:dyDescent="0.3">
      <c r="A107" t="s">
        <v>68</v>
      </c>
      <c r="B107" s="150">
        <v>44933</v>
      </c>
      <c r="C107">
        <v>5</v>
      </c>
      <c r="D107" t="s">
        <v>99</v>
      </c>
      <c r="E107">
        <v>87000665</v>
      </c>
      <c r="F107" t="str">
        <f t="shared" si="6"/>
        <v>Low Income Residential</v>
      </c>
      <c r="G107">
        <f t="shared" si="7"/>
        <v>9</v>
      </c>
    </row>
    <row r="108" spans="1:11" x14ac:dyDescent="0.3">
      <c r="A108" t="s">
        <v>68</v>
      </c>
      <c r="B108" s="150">
        <v>44933</v>
      </c>
      <c r="C108">
        <v>5</v>
      </c>
      <c r="D108" t="s">
        <v>98</v>
      </c>
      <c r="E108">
        <v>201507651</v>
      </c>
      <c r="F108" t="str">
        <f t="shared" si="6"/>
        <v>Residential</v>
      </c>
      <c r="G108">
        <f t="shared" si="7"/>
        <v>9</v>
      </c>
    </row>
    <row r="109" spans="1:11" x14ac:dyDescent="0.3">
      <c r="A109" t="s">
        <v>72</v>
      </c>
      <c r="B109" s="150">
        <v>44933</v>
      </c>
      <c r="C109">
        <v>4</v>
      </c>
      <c r="D109" t="s">
        <v>98</v>
      </c>
      <c r="E109">
        <v>673600</v>
      </c>
      <c r="F109" t="str">
        <f t="shared" si="6"/>
        <v>Residential</v>
      </c>
      <c r="G109">
        <f t="shared" si="7"/>
        <v>13</v>
      </c>
    </row>
    <row r="110" spans="1:11" x14ac:dyDescent="0.3">
      <c r="A110" t="s">
        <v>72</v>
      </c>
      <c r="B110" s="150">
        <v>44933</v>
      </c>
      <c r="C110">
        <v>5</v>
      </c>
      <c r="D110" t="s">
        <v>98</v>
      </c>
      <c r="E110">
        <v>52154164</v>
      </c>
      <c r="F110" t="str">
        <f t="shared" si="6"/>
        <v>Residential</v>
      </c>
      <c r="G110">
        <f t="shared" si="7"/>
        <v>13</v>
      </c>
    </row>
    <row r="111" spans="1:11" x14ac:dyDescent="0.3">
      <c r="A111" t="s">
        <v>72</v>
      </c>
      <c r="B111" s="150">
        <v>44933</v>
      </c>
      <c r="C111">
        <v>4</v>
      </c>
      <c r="D111" t="s">
        <v>99</v>
      </c>
      <c r="E111">
        <v>8748</v>
      </c>
      <c r="F111" t="str">
        <f t="shared" si="6"/>
        <v>Low Income Residential</v>
      </c>
      <c r="G111">
        <f t="shared" si="7"/>
        <v>13</v>
      </c>
    </row>
    <row r="112" spans="1:11" x14ac:dyDescent="0.3">
      <c r="A112" t="s">
        <v>72</v>
      </c>
      <c r="B112" s="150">
        <v>44933</v>
      </c>
      <c r="C112">
        <v>5</v>
      </c>
      <c r="D112" t="s">
        <v>99</v>
      </c>
      <c r="E112">
        <v>5019926</v>
      </c>
      <c r="F112" t="str">
        <f t="shared" si="6"/>
        <v>Low Income Residential</v>
      </c>
      <c r="G112">
        <f t="shared" si="7"/>
        <v>13</v>
      </c>
    </row>
    <row r="113" spans="1:7" x14ac:dyDescent="0.3">
      <c r="A113" t="s">
        <v>72</v>
      </c>
      <c r="B113" s="150">
        <v>44933</v>
      </c>
      <c r="C113">
        <v>4</v>
      </c>
      <c r="D113" t="s">
        <v>53</v>
      </c>
      <c r="E113">
        <v>267087</v>
      </c>
      <c r="F113" t="str">
        <f t="shared" si="6"/>
        <v>Small C&amp;I</v>
      </c>
      <c r="G113">
        <f t="shared" si="7"/>
        <v>13</v>
      </c>
    </row>
    <row r="114" spans="1:7" x14ac:dyDescent="0.3">
      <c r="A114" t="s">
        <v>72</v>
      </c>
      <c r="B114" s="150">
        <v>44933</v>
      </c>
      <c r="C114">
        <v>5</v>
      </c>
      <c r="D114" t="s">
        <v>53</v>
      </c>
      <c r="E114">
        <v>13759112</v>
      </c>
      <c r="F114" t="str">
        <f t="shared" si="6"/>
        <v>Small C&amp;I</v>
      </c>
      <c r="G114">
        <f t="shared" si="7"/>
        <v>13</v>
      </c>
    </row>
    <row r="115" spans="1:7" x14ac:dyDescent="0.3">
      <c r="A115" t="s">
        <v>72</v>
      </c>
      <c r="B115" s="150">
        <v>44933</v>
      </c>
      <c r="C115">
        <v>4</v>
      </c>
      <c r="D115" t="s">
        <v>54</v>
      </c>
      <c r="E115">
        <v>106924</v>
      </c>
      <c r="F115" t="str">
        <f t="shared" si="6"/>
        <v>Medium C&amp;I</v>
      </c>
      <c r="G115">
        <f t="shared" si="7"/>
        <v>13</v>
      </c>
    </row>
    <row r="116" spans="1:7" x14ac:dyDescent="0.3">
      <c r="A116" t="s">
        <v>72</v>
      </c>
      <c r="B116" s="150">
        <v>44933</v>
      </c>
      <c r="C116">
        <v>5</v>
      </c>
      <c r="D116" t="s">
        <v>54</v>
      </c>
      <c r="E116">
        <v>10599515</v>
      </c>
      <c r="F116" t="str">
        <f t="shared" si="6"/>
        <v>Medium C&amp;I</v>
      </c>
      <c r="G116">
        <f t="shared" si="7"/>
        <v>13</v>
      </c>
    </row>
    <row r="117" spans="1:7" x14ac:dyDescent="0.3">
      <c r="A117" t="s">
        <v>72</v>
      </c>
      <c r="B117" s="150">
        <v>44933</v>
      </c>
      <c r="C117">
        <v>5</v>
      </c>
      <c r="D117" t="s">
        <v>55</v>
      </c>
      <c r="E117">
        <v>13909562</v>
      </c>
      <c r="F117" t="str">
        <f t="shared" si="6"/>
        <v>Large C&amp;I</v>
      </c>
      <c r="G117">
        <f t="shared" si="7"/>
        <v>13</v>
      </c>
    </row>
    <row r="118" spans="1:7" x14ac:dyDescent="0.3">
      <c r="A118" t="s">
        <v>72</v>
      </c>
      <c r="B118" s="150">
        <v>44933</v>
      </c>
      <c r="C118">
        <v>4</v>
      </c>
      <c r="D118" t="s">
        <v>56</v>
      </c>
      <c r="E118">
        <v>2030</v>
      </c>
      <c r="F118" t="str">
        <f t="shared" si="6"/>
        <v>OTHER</v>
      </c>
      <c r="G118">
        <f t="shared" si="7"/>
        <v>13</v>
      </c>
    </row>
    <row r="119" spans="1:7" x14ac:dyDescent="0.3">
      <c r="A119" t="s">
        <v>72</v>
      </c>
      <c r="B119" s="150">
        <v>44933</v>
      </c>
      <c r="C119">
        <v>5</v>
      </c>
      <c r="D119" t="s">
        <v>56</v>
      </c>
      <c r="E119">
        <v>1435082</v>
      </c>
      <c r="F119" t="str">
        <f t="shared" si="6"/>
        <v>OTHER</v>
      </c>
      <c r="G119">
        <f t="shared" si="7"/>
        <v>13</v>
      </c>
    </row>
    <row r="120" spans="1:7" x14ac:dyDescent="0.3">
      <c r="A120" t="s">
        <v>73</v>
      </c>
      <c r="B120" s="150">
        <v>44933</v>
      </c>
      <c r="C120">
        <v>4</v>
      </c>
      <c r="D120" t="s">
        <v>98</v>
      </c>
      <c r="E120">
        <v>612682</v>
      </c>
      <c r="F120" t="str">
        <f t="shared" si="6"/>
        <v>Residential</v>
      </c>
      <c r="G120">
        <f t="shared" si="7"/>
        <v>14</v>
      </c>
    </row>
    <row r="121" spans="1:7" x14ac:dyDescent="0.3">
      <c r="A121" t="s">
        <v>73</v>
      </c>
      <c r="B121" s="150">
        <v>44933</v>
      </c>
      <c r="C121">
        <v>5</v>
      </c>
      <c r="D121" t="s">
        <v>98</v>
      </c>
      <c r="E121">
        <v>49359205</v>
      </c>
      <c r="F121" t="str">
        <f t="shared" si="6"/>
        <v>Residential</v>
      </c>
      <c r="G121">
        <f t="shared" si="7"/>
        <v>14</v>
      </c>
    </row>
    <row r="122" spans="1:7" x14ac:dyDescent="0.3">
      <c r="A122" t="s">
        <v>73</v>
      </c>
      <c r="B122" s="150">
        <v>44933</v>
      </c>
      <c r="C122">
        <v>4</v>
      </c>
      <c r="D122" t="s">
        <v>99</v>
      </c>
      <c r="E122">
        <v>4871</v>
      </c>
      <c r="F122" t="str">
        <f t="shared" si="6"/>
        <v>Low Income Residential</v>
      </c>
      <c r="G122">
        <f t="shared" si="7"/>
        <v>14</v>
      </c>
    </row>
    <row r="123" spans="1:7" x14ac:dyDescent="0.3">
      <c r="A123" t="s">
        <v>73</v>
      </c>
      <c r="B123" s="150">
        <v>44933</v>
      </c>
      <c r="C123">
        <v>5</v>
      </c>
      <c r="D123" t="s">
        <v>99</v>
      </c>
      <c r="E123">
        <v>3445290</v>
      </c>
      <c r="F123" t="str">
        <f t="shared" si="6"/>
        <v>Low Income Residential</v>
      </c>
      <c r="G123">
        <f t="shared" si="7"/>
        <v>14</v>
      </c>
    </row>
    <row r="124" spans="1:7" x14ac:dyDescent="0.3">
      <c r="A124" t="s">
        <v>73</v>
      </c>
      <c r="B124" s="150">
        <v>44933</v>
      </c>
      <c r="C124">
        <v>4</v>
      </c>
      <c r="D124" t="s">
        <v>53</v>
      </c>
      <c r="E124">
        <v>120746</v>
      </c>
      <c r="F124" t="str">
        <f t="shared" si="6"/>
        <v>Small C&amp;I</v>
      </c>
      <c r="G124">
        <f t="shared" si="7"/>
        <v>14</v>
      </c>
    </row>
    <row r="125" spans="1:7" x14ac:dyDescent="0.3">
      <c r="A125" t="s">
        <v>73</v>
      </c>
      <c r="B125" s="150">
        <v>44933</v>
      </c>
      <c r="C125">
        <v>5</v>
      </c>
      <c r="D125" t="s">
        <v>53</v>
      </c>
      <c r="E125">
        <v>11856299</v>
      </c>
      <c r="F125" t="str">
        <f t="shared" si="6"/>
        <v>Small C&amp;I</v>
      </c>
      <c r="G125">
        <f t="shared" si="7"/>
        <v>14</v>
      </c>
    </row>
    <row r="126" spans="1:7" x14ac:dyDescent="0.3">
      <c r="A126" t="s">
        <v>73</v>
      </c>
      <c r="B126" s="150">
        <v>44933</v>
      </c>
      <c r="C126">
        <v>4</v>
      </c>
      <c r="D126" t="s">
        <v>54</v>
      </c>
      <c r="E126">
        <v>64608</v>
      </c>
      <c r="F126" t="str">
        <f t="shared" si="6"/>
        <v>Medium C&amp;I</v>
      </c>
      <c r="G126">
        <f t="shared" si="7"/>
        <v>14</v>
      </c>
    </row>
    <row r="127" spans="1:7" x14ac:dyDescent="0.3">
      <c r="A127" t="s">
        <v>73</v>
      </c>
      <c r="B127" s="150">
        <v>44933</v>
      </c>
      <c r="C127">
        <v>5</v>
      </c>
      <c r="D127" t="s">
        <v>54</v>
      </c>
      <c r="E127">
        <v>9138429</v>
      </c>
      <c r="F127" t="str">
        <f t="shared" si="6"/>
        <v>Medium C&amp;I</v>
      </c>
      <c r="G127">
        <f t="shared" si="7"/>
        <v>14</v>
      </c>
    </row>
    <row r="128" spans="1:7" x14ac:dyDescent="0.3">
      <c r="A128" t="s">
        <v>73</v>
      </c>
      <c r="B128" s="150">
        <v>44933</v>
      </c>
      <c r="C128">
        <v>4</v>
      </c>
      <c r="D128" t="s">
        <v>55</v>
      </c>
      <c r="E128">
        <v>114964</v>
      </c>
      <c r="F128" t="str">
        <f t="shared" si="6"/>
        <v>Large C&amp;I</v>
      </c>
      <c r="G128">
        <f t="shared" si="7"/>
        <v>14</v>
      </c>
    </row>
    <row r="129" spans="1:7" x14ac:dyDescent="0.3">
      <c r="A129" t="s">
        <v>73</v>
      </c>
      <c r="B129" s="150">
        <v>44933</v>
      </c>
      <c r="C129">
        <v>5</v>
      </c>
      <c r="D129" t="s">
        <v>55</v>
      </c>
      <c r="E129">
        <v>11895298</v>
      </c>
      <c r="F129" t="str">
        <f t="shared" si="6"/>
        <v>Large C&amp;I</v>
      </c>
      <c r="G129">
        <f t="shared" si="7"/>
        <v>14</v>
      </c>
    </row>
    <row r="130" spans="1:7" x14ac:dyDescent="0.3">
      <c r="A130" t="s">
        <v>73</v>
      </c>
      <c r="B130" s="150">
        <v>44933</v>
      </c>
      <c r="C130">
        <v>4</v>
      </c>
      <c r="D130" t="s">
        <v>56</v>
      </c>
      <c r="E130">
        <v>1312</v>
      </c>
      <c r="F130" t="str">
        <f t="shared" ref="F130:F137" si="8">TRIM(MID(D130,3,50))</f>
        <v>OTHER</v>
      </c>
      <c r="G130">
        <f t="shared" ref="G130:G137" si="9">VALUE(TRIM(MID(A130,6,2)))</f>
        <v>14</v>
      </c>
    </row>
    <row r="131" spans="1:7" x14ac:dyDescent="0.3">
      <c r="A131" t="s">
        <v>73</v>
      </c>
      <c r="B131" s="150">
        <v>44933</v>
      </c>
      <c r="C131">
        <v>5</v>
      </c>
      <c r="D131" t="s">
        <v>56</v>
      </c>
      <c r="E131">
        <v>1172205</v>
      </c>
      <c r="F131" t="str">
        <f t="shared" si="8"/>
        <v>OTHER</v>
      </c>
      <c r="G131">
        <f t="shared" si="9"/>
        <v>14</v>
      </c>
    </row>
    <row r="132" spans="1:7" x14ac:dyDescent="0.3">
      <c r="A132" t="s">
        <v>74</v>
      </c>
      <c r="B132" s="150">
        <v>44933</v>
      </c>
      <c r="C132">
        <v>4</v>
      </c>
      <c r="D132" t="s">
        <v>98</v>
      </c>
      <c r="E132">
        <v>2925</v>
      </c>
      <c r="F132" t="str">
        <f t="shared" si="8"/>
        <v>Residential</v>
      </c>
      <c r="G132">
        <f t="shared" si="9"/>
        <v>15</v>
      </c>
    </row>
    <row r="133" spans="1:7" x14ac:dyDescent="0.3">
      <c r="A133" t="s">
        <v>74</v>
      </c>
      <c r="B133" s="150">
        <v>44933</v>
      </c>
      <c r="C133">
        <v>5</v>
      </c>
      <c r="D133" t="s">
        <v>98</v>
      </c>
      <c r="E133">
        <v>250887</v>
      </c>
      <c r="F133" t="str">
        <f t="shared" si="8"/>
        <v>Residential</v>
      </c>
      <c r="G133">
        <f t="shared" si="9"/>
        <v>15</v>
      </c>
    </row>
    <row r="134" spans="1:7" x14ac:dyDescent="0.3">
      <c r="A134" t="s">
        <v>74</v>
      </c>
      <c r="B134" s="150">
        <v>44933</v>
      </c>
      <c r="C134">
        <v>4</v>
      </c>
      <c r="D134" t="s">
        <v>99</v>
      </c>
      <c r="E134">
        <v>45</v>
      </c>
      <c r="F134" t="str">
        <f t="shared" si="8"/>
        <v>Low Income Residential</v>
      </c>
      <c r="G134">
        <f t="shared" si="9"/>
        <v>15</v>
      </c>
    </row>
    <row r="135" spans="1:7" x14ac:dyDescent="0.3">
      <c r="A135" t="s">
        <v>74</v>
      </c>
      <c r="B135" s="150">
        <v>44933</v>
      </c>
      <c r="C135">
        <v>5</v>
      </c>
      <c r="D135" t="s">
        <v>99</v>
      </c>
      <c r="E135">
        <v>36543</v>
      </c>
      <c r="F135" t="str">
        <f t="shared" si="8"/>
        <v>Low Income Residential</v>
      </c>
      <c r="G135">
        <f t="shared" si="9"/>
        <v>15</v>
      </c>
    </row>
    <row r="136" spans="1:7" x14ac:dyDescent="0.3">
      <c r="A136" t="s">
        <v>74</v>
      </c>
      <c r="B136" s="150">
        <v>44933</v>
      </c>
      <c r="C136">
        <v>4</v>
      </c>
      <c r="D136" t="s">
        <v>53</v>
      </c>
      <c r="E136">
        <v>538</v>
      </c>
      <c r="F136" t="str">
        <f t="shared" si="8"/>
        <v>Small C&amp;I</v>
      </c>
      <c r="G136">
        <f t="shared" si="9"/>
        <v>15</v>
      </c>
    </row>
    <row r="137" spans="1:7" x14ac:dyDescent="0.3">
      <c r="A137" t="s">
        <v>74</v>
      </c>
      <c r="B137" s="150">
        <v>44933</v>
      </c>
      <c r="C137">
        <v>5</v>
      </c>
      <c r="D137" t="s">
        <v>53</v>
      </c>
      <c r="E137">
        <v>41965</v>
      </c>
      <c r="F137" t="str">
        <f t="shared" si="8"/>
        <v>Small C&amp;I</v>
      </c>
      <c r="G137">
        <f t="shared" si="9"/>
        <v>15</v>
      </c>
    </row>
    <row r="138" spans="1:7" x14ac:dyDescent="0.3">
      <c r="A138" t="s">
        <v>74</v>
      </c>
      <c r="B138" s="150">
        <v>44933</v>
      </c>
      <c r="C138">
        <v>4</v>
      </c>
      <c r="D138" t="s">
        <v>54</v>
      </c>
      <c r="E138">
        <v>20</v>
      </c>
      <c r="F138" t="str">
        <f t="shared" ref="F138:F148" si="10">TRIM(MID(D138,3,50))</f>
        <v>Medium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50">
        <v>44933</v>
      </c>
      <c r="C139">
        <v>5</v>
      </c>
      <c r="D139" t="s">
        <v>54</v>
      </c>
      <c r="E139">
        <v>4624</v>
      </c>
      <c r="F139" t="str">
        <f t="shared" si="10"/>
        <v>Medium C&amp;I</v>
      </c>
      <c r="G139">
        <f t="shared" si="11"/>
        <v>15</v>
      </c>
    </row>
    <row r="140" spans="1:7" x14ac:dyDescent="0.3">
      <c r="A140" t="s">
        <v>74</v>
      </c>
      <c r="B140" s="150">
        <v>44933</v>
      </c>
      <c r="C140">
        <v>4</v>
      </c>
      <c r="D140" t="s">
        <v>55</v>
      </c>
      <c r="E140">
        <v>6</v>
      </c>
      <c r="F140" t="str">
        <f t="shared" si="10"/>
        <v>Large C&amp;I</v>
      </c>
      <c r="G140">
        <f t="shared" si="11"/>
        <v>15</v>
      </c>
    </row>
    <row r="141" spans="1:7" x14ac:dyDescent="0.3">
      <c r="A141" t="s">
        <v>74</v>
      </c>
      <c r="B141" s="150">
        <v>44933</v>
      </c>
      <c r="C141">
        <v>5</v>
      </c>
      <c r="D141" t="s">
        <v>55</v>
      </c>
      <c r="E141">
        <v>1566</v>
      </c>
      <c r="F141" t="str">
        <f t="shared" si="10"/>
        <v>Large C&amp;I</v>
      </c>
      <c r="G141">
        <f t="shared" si="11"/>
        <v>15</v>
      </c>
    </row>
    <row r="142" spans="1:7" x14ac:dyDescent="0.3">
      <c r="A142" t="s">
        <v>74</v>
      </c>
      <c r="B142" s="150">
        <v>44933</v>
      </c>
      <c r="C142">
        <v>4</v>
      </c>
      <c r="D142" t="s">
        <v>56</v>
      </c>
      <c r="E142">
        <v>49</v>
      </c>
      <c r="F142" t="str">
        <f t="shared" si="10"/>
        <v>OTHER</v>
      </c>
      <c r="G142">
        <f t="shared" si="11"/>
        <v>15</v>
      </c>
    </row>
    <row r="143" spans="1:7" x14ac:dyDescent="0.3">
      <c r="A143" t="s">
        <v>74</v>
      </c>
      <c r="B143" s="150">
        <v>44933</v>
      </c>
      <c r="C143">
        <v>5</v>
      </c>
      <c r="D143" t="s">
        <v>56</v>
      </c>
      <c r="E143">
        <v>11868</v>
      </c>
      <c r="F143" t="str">
        <f t="shared" si="10"/>
        <v>OTHER</v>
      </c>
      <c r="G143">
        <f t="shared" si="11"/>
        <v>15</v>
      </c>
    </row>
    <row r="144" spans="1:7" x14ac:dyDescent="0.3">
      <c r="A144" t="s">
        <v>79</v>
      </c>
      <c r="B144" s="150">
        <v>44933</v>
      </c>
      <c r="C144">
        <v>4</v>
      </c>
      <c r="D144" t="s">
        <v>99</v>
      </c>
      <c r="E144">
        <v>9</v>
      </c>
      <c r="F144" t="str">
        <f t="shared" si="10"/>
        <v>Low Income Residential</v>
      </c>
      <c r="G144">
        <f t="shared" si="11"/>
        <v>17</v>
      </c>
    </row>
    <row r="145" spans="1:7" x14ac:dyDescent="0.3">
      <c r="A145" t="s">
        <v>79</v>
      </c>
      <c r="B145" s="150">
        <v>44933</v>
      </c>
      <c r="C145">
        <v>4</v>
      </c>
      <c r="D145" t="s">
        <v>98</v>
      </c>
      <c r="E145">
        <v>7</v>
      </c>
      <c r="F145" t="str">
        <f t="shared" si="10"/>
        <v>Residential</v>
      </c>
      <c r="G145">
        <f t="shared" si="11"/>
        <v>17</v>
      </c>
    </row>
    <row r="146" spans="1:7" x14ac:dyDescent="0.3">
      <c r="A146" t="s">
        <v>79</v>
      </c>
      <c r="B146" s="150">
        <v>44933</v>
      </c>
      <c r="C146">
        <v>5</v>
      </c>
      <c r="D146" t="s">
        <v>53</v>
      </c>
      <c r="E146">
        <v>2</v>
      </c>
      <c r="F146" t="str">
        <f t="shared" si="10"/>
        <v>Small C&amp;I</v>
      </c>
      <c r="G146">
        <f t="shared" si="11"/>
        <v>17</v>
      </c>
    </row>
    <row r="147" spans="1:7" x14ac:dyDescent="0.3">
      <c r="A147" t="s">
        <v>79</v>
      </c>
      <c r="B147" s="150">
        <v>44933</v>
      </c>
      <c r="C147">
        <v>5</v>
      </c>
      <c r="D147" t="s">
        <v>56</v>
      </c>
      <c r="E147">
        <v>75</v>
      </c>
      <c r="F147" t="str">
        <f t="shared" si="10"/>
        <v>OTHER</v>
      </c>
      <c r="G147">
        <f t="shared" si="11"/>
        <v>17</v>
      </c>
    </row>
    <row r="148" spans="1:7" x14ac:dyDescent="0.3">
      <c r="A148" t="s">
        <v>79</v>
      </c>
      <c r="B148" s="150">
        <v>44933</v>
      </c>
      <c r="C148">
        <v>5</v>
      </c>
      <c r="D148" t="s">
        <v>98</v>
      </c>
      <c r="E148">
        <v>2654</v>
      </c>
      <c r="F148" t="str">
        <f t="shared" si="10"/>
        <v>Residential</v>
      </c>
      <c r="G148">
        <f t="shared" si="11"/>
        <v>17</v>
      </c>
    </row>
    <row r="149" spans="1:7" x14ac:dyDescent="0.3">
      <c r="A149" t="s">
        <v>79</v>
      </c>
      <c r="B149" s="150">
        <v>44933</v>
      </c>
      <c r="C149">
        <v>5</v>
      </c>
      <c r="D149" t="s">
        <v>99</v>
      </c>
      <c r="E149">
        <v>13329</v>
      </c>
      <c r="F149" t="str">
        <f t="shared" ref="F149:F171" si="12">TRIM(MID(D149,3,50))</f>
        <v>Low Income Residential</v>
      </c>
      <c r="G149">
        <f t="shared" ref="G149:G171" si="13">VALUE(TRIM(MID(A149,6,2)))</f>
        <v>17</v>
      </c>
    </row>
    <row r="150" spans="1:7" x14ac:dyDescent="0.3">
      <c r="A150" t="s">
        <v>669</v>
      </c>
      <c r="B150" s="150">
        <v>44933</v>
      </c>
      <c r="C150">
        <v>4</v>
      </c>
      <c r="D150" t="s">
        <v>53</v>
      </c>
      <c r="E150">
        <v>2</v>
      </c>
      <c r="F150" t="str">
        <f t="shared" si="12"/>
        <v>Small C&amp;I</v>
      </c>
      <c r="G150">
        <f t="shared" si="13"/>
        <v>18</v>
      </c>
    </row>
    <row r="151" spans="1:7" x14ac:dyDescent="0.3">
      <c r="A151" t="s">
        <v>669</v>
      </c>
      <c r="B151" s="150">
        <v>44933</v>
      </c>
      <c r="C151">
        <v>5</v>
      </c>
      <c r="D151" t="s">
        <v>98</v>
      </c>
      <c r="E151">
        <v>67</v>
      </c>
      <c r="F151" t="str">
        <f t="shared" si="12"/>
        <v>Residential</v>
      </c>
      <c r="G151">
        <f t="shared" si="13"/>
        <v>18</v>
      </c>
    </row>
    <row r="152" spans="1:7" x14ac:dyDescent="0.3">
      <c r="A152" t="s">
        <v>669</v>
      </c>
      <c r="B152" s="150">
        <v>44933</v>
      </c>
      <c r="C152">
        <v>5</v>
      </c>
      <c r="D152" t="s">
        <v>99</v>
      </c>
      <c r="E152">
        <v>1</v>
      </c>
      <c r="F152" t="str">
        <f t="shared" si="12"/>
        <v>Low Income Residential</v>
      </c>
      <c r="G152">
        <f t="shared" si="13"/>
        <v>18</v>
      </c>
    </row>
    <row r="153" spans="1:7" x14ac:dyDescent="0.3">
      <c r="A153" t="s">
        <v>669</v>
      </c>
      <c r="B153" s="150">
        <v>44933</v>
      </c>
      <c r="C153">
        <v>5</v>
      </c>
      <c r="D153" t="s">
        <v>53</v>
      </c>
      <c r="E153">
        <v>35</v>
      </c>
      <c r="F153" t="str">
        <f t="shared" si="12"/>
        <v>Small C&amp;I</v>
      </c>
      <c r="G153">
        <f t="shared" si="13"/>
        <v>18</v>
      </c>
    </row>
    <row r="154" spans="1:7" x14ac:dyDescent="0.3">
      <c r="A154" t="s">
        <v>669</v>
      </c>
      <c r="B154" s="150">
        <v>44933</v>
      </c>
      <c r="C154">
        <v>5</v>
      </c>
      <c r="D154" t="s">
        <v>56</v>
      </c>
      <c r="E154">
        <v>1</v>
      </c>
      <c r="F154" t="str">
        <f t="shared" si="12"/>
        <v>OTHER</v>
      </c>
      <c r="G154">
        <f t="shared" si="13"/>
        <v>18</v>
      </c>
    </row>
    <row r="155" spans="1:7" x14ac:dyDescent="0.3">
      <c r="A155" t="s">
        <v>657</v>
      </c>
      <c r="B155" s="150">
        <v>44933</v>
      </c>
      <c r="C155">
        <v>5</v>
      </c>
      <c r="D155" t="s">
        <v>98</v>
      </c>
      <c r="E155">
        <v>48</v>
      </c>
      <c r="F155" t="str">
        <f t="shared" si="12"/>
        <v>Residential</v>
      </c>
      <c r="G155">
        <f t="shared" si="13"/>
        <v>99</v>
      </c>
    </row>
    <row r="156" spans="1:7" x14ac:dyDescent="0.3">
      <c r="A156" t="s">
        <v>657</v>
      </c>
      <c r="B156" s="150">
        <v>44933</v>
      </c>
      <c r="C156">
        <v>5</v>
      </c>
      <c r="D156" t="s">
        <v>99</v>
      </c>
      <c r="E156">
        <v>1</v>
      </c>
      <c r="F156" t="str">
        <f t="shared" si="12"/>
        <v>Low Income Residential</v>
      </c>
      <c r="G156">
        <f t="shared" si="13"/>
        <v>99</v>
      </c>
    </row>
    <row r="157" spans="1:7" x14ac:dyDescent="0.3">
      <c r="A157" t="s">
        <v>657</v>
      </c>
      <c r="B157" s="150">
        <v>44933</v>
      </c>
      <c r="C157">
        <v>5</v>
      </c>
      <c r="D157" t="s">
        <v>53</v>
      </c>
      <c r="E157">
        <v>14</v>
      </c>
      <c r="F157" t="str">
        <f t="shared" si="12"/>
        <v>Small C&amp;I</v>
      </c>
      <c r="G157">
        <f t="shared" si="13"/>
        <v>99</v>
      </c>
    </row>
    <row r="158" spans="1:7" x14ac:dyDescent="0.3">
      <c r="A158" t="s">
        <v>657</v>
      </c>
      <c r="B158" s="150">
        <v>44933</v>
      </c>
      <c r="C158">
        <v>5</v>
      </c>
      <c r="D158" t="s">
        <v>56</v>
      </c>
      <c r="E158">
        <v>1</v>
      </c>
      <c r="F158" t="str">
        <f t="shared" si="12"/>
        <v>OTHER</v>
      </c>
      <c r="G158">
        <f t="shared" si="13"/>
        <v>99</v>
      </c>
    </row>
    <row r="159" spans="1:7" x14ac:dyDescent="0.3">
      <c r="A159" t="s">
        <v>80</v>
      </c>
      <c r="B159" s="150">
        <v>44933</v>
      </c>
      <c r="C159">
        <v>4</v>
      </c>
      <c r="D159" t="s">
        <v>98</v>
      </c>
      <c r="E159">
        <v>46</v>
      </c>
      <c r="F159" t="str">
        <f t="shared" si="12"/>
        <v>Residential</v>
      </c>
      <c r="G159">
        <f t="shared" si="13"/>
        <v>19</v>
      </c>
    </row>
    <row r="160" spans="1:7" x14ac:dyDescent="0.3">
      <c r="A160" t="s">
        <v>80</v>
      </c>
      <c r="B160" s="150">
        <v>44933</v>
      </c>
      <c r="C160">
        <v>4</v>
      </c>
      <c r="D160" t="s">
        <v>99</v>
      </c>
      <c r="E160">
        <v>5</v>
      </c>
      <c r="F160" t="str">
        <f t="shared" si="12"/>
        <v>Low Income Residential</v>
      </c>
      <c r="G160">
        <f t="shared" si="13"/>
        <v>19</v>
      </c>
    </row>
    <row r="161" spans="1:7" x14ac:dyDescent="0.3">
      <c r="A161" t="s">
        <v>80</v>
      </c>
      <c r="B161" s="150">
        <v>44933</v>
      </c>
      <c r="C161">
        <v>5</v>
      </c>
      <c r="D161" t="s">
        <v>55</v>
      </c>
      <c r="E161">
        <v>20</v>
      </c>
      <c r="F161" t="str">
        <f t="shared" si="12"/>
        <v>Large C&amp;I</v>
      </c>
      <c r="G161">
        <f t="shared" si="13"/>
        <v>19</v>
      </c>
    </row>
    <row r="162" spans="1:7" x14ac:dyDescent="0.3">
      <c r="A162" t="s">
        <v>80</v>
      </c>
      <c r="B162" s="150">
        <v>44933</v>
      </c>
      <c r="C162">
        <v>5</v>
      </c>
      <c r="D162" t="s">
        <v>54</v>
      </c>
      <c r="E162">
        <v>64</v>
      </c>
      <c r="F162" t="str">
        <f t="shared" si="12"/>
        <v>Medium C&amp;I</v>
      </c>
      <c r="G162">
        <f t="shared" si="13"/>
        <v>19</v>
      </c>
    </row>
    <row r="163" spans="1:7" x14ac:dyDescent="0.3">
      <c r="A163" t="s">
        <v>80</v>
      </c>
      <c r="B163" s="150">
        <v>44933</v>
      </c>
      <c r="C163">
        <v>5</v>
      </c>
      <c r="D163" t="s">
        <v>53</v>
      </c>
      <c r="E163">
        <v>754</v>
      </c>
      <c r="F163" t="str">
        <f t="shared" si="12"/>
        <v>Small C&amp;I</v>
      </c>
      <c r="G163">
        <f t="shared" si="13"/>
        <v>19</v>
      </c>
    </row>
    <row r="164" spans="1:7" x14ac:dyDescent="0.3">
      <c r="A164" t="s">
        <v>80</v>
      </c>
      <c r="B164" s="150">
        <v>44933</v>
      </c>
      <c r="C164">
        <v>5</v>
      </c>
      <c r="D164" t="s">
        <v>56</v>
      </c>
      <c r="E164">
        <v>456</v>
      </c>
      <c r="F164" t="str">
        <f t="shared" si="12"/>
        <v>OTHER</v>
      </c>
      <c r="G164">
        <f t="shared" si="13"/>
        <v>19</v>
      </c>
    </row>
    <row r="165" spans="1:7" x14ac:dyDescent="0.3">
      <c r="A165" t="s">
        <v>80</v>
      </c>
      <c r="B165" s="150">
        <v>44933</v>
      </c>
      <c r="C165">
        <v>5</v>
      </c>
      <c r="D165" t="s">
        <v>99</v>
      </c>
      <c r="E165">
        <v>6051</v>
      </c>
      <c r="F165" t="str">
        <f t="shared" si="12"/>
        <v>Low Income Residential</v>
      </c>
      <c r="G165">
        <f t="shared" si="13"/>
        <v>19</v>
      </c>
    </row>
    <row r="166" spans="1:7" x14ac:dyDescent="0.3">
      <c r="A166" t="s">
        <v>80</v>
      </c>
      <c r="B166" s="150">
        <v>44933</v>
      </c>
      <c r="C166">
        <v>4</v>
      </c>
      <c r="D166" t="s">
        <v>53</v>
      </c>
      <c r="E166">
        <v>1</v>
      </c>
      <c r="F166" t="str">
        <f t="shared" si="12"/>
        <v>Small C&amp;I</v>
      </c>
      <c r="G166">
        <f t="shared" si="13"/>
        <v>19</v>
      </c>
    </row>
    <row r="167" spans="1:7" x14ac:dyDescent="0.3">
      <c r="A167" t="s">
        <v>80</v>
      </c>
      <c r="B167" s="150">
        <v>44933</v>
      </c>
      <c r="C167">
        <v>5</v>
      </c>
      <c r="D167" t="s">
        <v>98</v>
      </c>
      <c r="E167">
        <v>22837</v>
      </c>
      <c r="F167" t="str">
        <f t="shared" si="12"/>
        <v>Residential</v>
      </c>
      <c r="G167">
        <f t="shared" si="13"/>
        <v>19</v>
      </c>
    </row>
    <row r="168" spans="1:7" x14ac:dyDescent="0.3">
      <c r="A168" t="s">
        <v>343</v>
      </c>
      <c r="B168" s="150">
        <v>44933</v>
      </c>
      <c r="C168">
        <v>4</v>
      </c>
      <c r="D168" t="s">
        <v>54</v>
      </c>
      <c r="E168">
        <v>217044</v>
      </c>
      <c r="F168" t="str">
        <f t="shared" si="12"/>
        <v>Medium C&amp;I</v>
      </c>
      <c r="G168">
        <f t="shared" si="13"/>
        <v>20</v>
      </c>
    </row>
    <row r="169" spans="1:7" x14ac:dyDescent="0.3">
      <c r="A169" t="s">
        <v>343</v>
      </c>
      <c r="B169" s="150">
        <v>44933</v>
      </c>
      <c r="C169">
        <v>4</v>
      </c>
      <c r="D169" t="s">
        <v>55</v>
      </c>
      <c r="E169">
        <v>117035</v>
      </c>
      <c r="F169" t="str">
        <f t="shared" si="12"/>
        <v>Large C&amp;I</v>
      </c>
      <c r="G169">
        <f t="shared" si="13"/>
        <v>20</v>
      </c>
    </row>
    <row r="170" spans="1:7" x14ac:dyDescent="0.3">
      <c r="A170" t="s">
        <v>343</v>
      </c>
      <c r="B170" s="150">
        <v>44933</v>
      </c>
      <c r="C170">
        <v>4</v>
      </c>
      <c r="D170" t="s">
        <v>56</v>
      </c>
      <c r="E170">
        <v>21537</v>
      </c>
      <c r="F170" t="str">
        <f t="shared" si="12"/>
        <v>OTHER</v>
      </c>
      <c r="G170">
        <f t="shared" si="13"/>
        <v>20</v>
      </c>
    </row>
    <row r="171" spans="1:7" x14ac:dyDescent="0.3">
      <c r="A171" t="s">
        <v>343</v>
      </c>
      <c r="B171" s="150">
        <v>44933</v>
      </c>
      <c r="C171">
        <v>4</v>
      </c>
      <c r="D171" t="s">
        <v>99</v>
      </c>
      <c r="E171">
        <v>19408</v>
      </c>
      <c r="F171" t="str">
        <f t="shared" si="12"/>
        <v>Low Income Residential</v>
      </c>
      <c r="G171">
        <f t="shared" si="13"/>
        <v>20</v>
      </c>
    </row>
    <row r="172" spans="1:7" x14ac:dyDescent="0.3">
      <c r="A172" t="s">
        <v>343</v>
      </c>
      <c r="B172" s="150">
        <v>44933</v>
      </c>
      <c r="C172">
        <v>4</v>
      </c>
      <c r="D172" t="s">
        <v>53</v>
      </c>
      <c r="E172">
        <v>416729</v>
      </c>
      <c r="F172" t="str">
        <f t="shared" ref="F172:F179" si="14">TRIM(MID(D172,3,50))</f>
        <v>Small C&amp;I</v>
      </c>
      <c r="G172">
        <f t="shared" ref="G172:G179" si="15">VALUE(TRIM(MID(A172,6,2)))</f>
        <v>20</v>
      </c>
    </row>
    <row r="173" spans="1:7" x14ac:dyDescent="0.3">
      <c r="A173" t="s">
        <v>343</v>
      </c>
      <c r="B173" s="150">
        <v>44933</v>
      </c>
      <c r="C173">
        <v>5</v>
      </c>
      <c r="D173" t="s">
        <v>55</v>
      </c>
      <c r="E173">
        <v>46113486</v>
      </c>
      <c r="F173" t="str">
        <f t="shared" si="14"/>
        <v>Large C&amp;I</v>
      </c>
      <c r="G173">
        <f t="shared" si="15"/>
        <v>20</v>
      </c>
    </row>
    <row r="174" spans="1:7" x14ac:dyDescent="0.3">
      <c r="A174" t="s">
        <v>343</v>
      </c>
      <c r="B174" s="150">
        <v>44933</v>
      </c>
      <c r="C174">
        <v>4</v>
      </c>
      <c r="D174" t="s">
        <v>98</v>
      </c>
      <c r="E174">
        <v>1844406</v>
      </c>
      <c r="F174" t="str">
        <f t="shared" si="14"/>
        <v>Residential</v>
      </c>
      <c r="G174">
        <f t="shared" si="15"/>
        <v>20</v>
      </c>
    </row>
    <row r="175" spans="1:7" x14ac:dyDescent="0.3">
      <c r="A175" t="s">
        <v>343</v>
      </c>
      <c r="B175" s="150">
        <v>44933</v>
      </c>
      <c r="C175">
        <v>5</v>
      </c>
      <c r="D175" t="s">
        <v>54</v>
      </c>
      <c r="E175">
        <v>28769732</v>
      </c>
      <c r="F175" t="str">
        <f t="shared" si="14"/>
        <v>Medium C&amp;I</v>
      </c>
      <c r="G175">
        <f t="shared" si="15"/>
        <v>20</v>
      </c>
    </row>
    <row r="176" spans="1:7" x14ac:dyDescent="0.3">
      <c r="A176" t="s">
        <v>343</v>
      </c>
      <c r="B176" s="150">
        <v>44933</v>
      </c>
      <c r="C176">
        <v>5</v>
      </c>
      <c r="D176" t="s">
        <v>56</v>
      </c>
      <c r="E176">
        <v>3732043</v>
      </c>
      <c r="F176" t="str">
        <f t="shared" si="14"/>
        <v>OTHER</v>
      </c>
      <c r="G176">
        <f t="shared" si="15"/>
        <v>20</v>
      </c>
    </row>
    <row r="177" spans="1:7" x14ac:dyDescent="0.3">
      <c r="A177" t="s">
        <v>343</v>
      </c>
      <c r="B177" s="150">
        <v>44933</v>
      </c>
      <c r="C177">
        <v>5</v>
      </c>
      <c r="D177" t="s">
        <v>53</v>
      </c>
      <c r="E177">
        <v>38696908</v>
      </c>
      <c r="F177" t="str">
        <f t="shared" si="14"/>
        <v>Small C&amp;I</v>
      </c>
      <c r="G177">
        <f t="shared" si="15"/>
        <v>20</v>
      </c>
    </row>
    <row r="178" spans="1:7" x14ac:dyDescent="0.3">
      <c r="A178" t="s">
        <v>343</v>
      </c>
      <c r="B178" s="150">
        <v>44933</v>
      </c>
      <c r="C178">
        <v>5</v>
      </c>
      <c r="D178" t="s">
        <v>99</v>
      </c>
      <c r="E178">
        <v>17240796</v>
      </c>
      <c r="F178" t="str">
        <f t="shared" si="14"/>
        <v>Low Income Residential</v>
      </c>
      <c r="G178">
        <f t="shared" si="15"/>
        <v>20</v>
      </c>
    </row>
    <row r="179" spans="1:7" x14ac:dyDescent="0.3">
      <c r="A179" t="s">
        <v>343</v>
      </c>
      <c r="B179" s="150">
        <v>44933</v>
      </c>
      <c r="C179">
        <v>5</v>
      </c>
      <c r="D179" t="s">
        <v>98</v>
      </c>
      <c r="E179">
        <v>161832530</v>
      </c>
      <c r="F179" t="str">
        <f t="shared" si="14"/>
        <v>Residential</v>
      </c>
      <c r="G179">
        <f t="shared" si="15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6"/>
  <sheetViews>
    <sheetView workbookViewId="0">
      <pane ySplit="1" topLeftCell="A104" activePane="bottomLeft" state="frozen"/>
      <selection activeCell="I48" sqref="I48"/>
      <selection pane="bottomLeft" activeCell="L4" sqref="L4"/>
    </sheetView>
  </sheetViews>
  <sheetFormatPr defaultRowHeight="14.4" x14ac:dyDescent="0.3"/>
  <cols>
    <col min="2" max="2" width="11.77734375" style="150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7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50">
        <v>44933</v>
      </c>
      <c r="C2" t="s">
        <v>67</v>
      </c>
      <c r="D2" t="s">
        <v>98</v>
      </c>
      <c r="E2">
        <v>185062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51" t="s">
        <v>77</v>
      </c>
      <c r="J2" s="151" t="s">
        <v>57</v>
      </c>
    </row>
    <row r="3" spans="1:11" x14ac:dyDescent="0.3">
      <c r="A3" t="s">
        <v>69</v>
      </c>
      <c r="B3" s="150">
        <v>44933</v>
      </c>
      <c r="C3" t="s">
        <v>67</v>
      </c>
      <c r="D3" t="s">
        <v>99</v>
      </c>
      <c r="E3">
        <v>15393</v>
      </c>
      <c r="F3" t="str">
        <f t="shared" si="0"/>
        <v>Low Income Residential</v>
      </c>
      <c r="G3">
        <f t="shared" si="1"/>
        <v>1</v>
      </c>
      <c r="J3" s="150">
        <v>44933</v>
      </c>
    </row>
    <row r="4" spans="1:11" x14ac:dyDescent="0.3">
      <c r="A4" t="s">
        <v>69</v>
      </c>
      <c r="B4" s="150">
        <v>44933</v>
      </c>
      <c r="C4" t="s">
        <v>66</v>
      </c>
      <c r="D4" t="s">
        <v>70</v>
      </c>
      <c r="E4">
        <v>84</v>
      </c>
      <c r="F4" t="str">
        <f t="shared" si="0"/>
        <v>HER</v>
      </c>
      <c r="G4">
        <f t="shared" si="1"/>
        <v>1</v>
      </c>
      <c r="I4" s="151" t="s">
        <v>58</v>
      </c>
      <c r="J4" t="s">
        <v>66</v>
      </c>
      <c r="K4" t="s">
        <v>67</v>
      </c>
    </row>
    <row r="5" spans="1:11" x14ac:dyDescent="0.3">
      <c r="A5" t="s">
        <v>69</v>
      </c>
      <c r="B5" s="150">
        <v>44933</v>
      </c>
      <c r="C5" t="s">
        <v>66</v>
      </c>
      <c r="D5" t="s">
        <v>53</v>
      </c>
      <c r="E5">
        <v>37312</v>
      </c>
      <c r="F5" t="str">
        <f t="shared" si="0"/>
        <v>Small C&amp;I</v>
      </c>
      <c r="G5">
        <f t="shared" si="1"/>
        <v>1</v>
      </c>
      <c r="I5" s="152">
        <v>1</v>
      </c>
      <c r="J5" s="153"/>
      <c r="K5" s="153"/>
    </row>
    <row r="6" spans="1:11" x14ac:dyDescent="0.3">
      <c r="A6" t="s">
        <v>69</v>
      </c>
      <c r="B6" s="150">
        <v>44933</v>
      </c>
      <c r="C6" t="s">
        <v>67</v>
      </c>
      <c r="D6" t="s">
        <v>70</v>
      </c>
      <c r="E6">
        <v>41</v>
      </c>
      <c r="F6" t="str">
        <f t="shared" si="0"/>
        <v>HER</v>
      </c>
      <c r="G6">
        <f t="shared" si="1"/>
        <v>1</v>
      </c>
      <c r="I6" s="154" t="s">
        <v>41</v>
      </c>
      <c r="J6" s="153">
        <v>9533</v>
      </c>
      <c r="K6" s="153">
        <v>126</v>
      </c>
    </row>
    <row r="7" spans="1:11" x14ac:dyDescent="0.3">
      <c r="A7" t="s">
        <v>69</v>
      </c>
      <c r="B7" s="150">
        <v>44933</v>
      </c>
      <c r="C7" t="s">
        <v>67</v>
      </c>
      <c r="D7" t="s">
        <v>54</v>
      </c>
      <c r="E7">
        <v>598</v>
      </c>
      <c r="F7" t="str">
        <f t="shared" si="0"/>
        <v>Medium C&amp;I</v>
      </c>
      <c r="G7">
        <f t="shared" si="1"/>
        <v>1</v>
      </c>
      <c r="I7" s="154" t="s">
        <v>38</v>
      </c>
      <c r="J7" s="153">
        <v>68746</v>
      </c>
      <c r="K7" s="153">
        <v>15393</v>
      </c>
    </row>
    <row r="8" spans="1:11" x14ac:dyDescent="0.3">
      <c r="A8" t="s">
        <v>69</v>
      </c>
      <c r="B8" s="150">
        <v>44933</v>
      </c>
      <c r="C8" t="s">
        <v>66</v>
      </c>
      <c r="D8" t="s">
        <v>54</v>
      </c>
      <c r="E8">
        <v>12781</v>
      </c>
      <c r="F8" t="str">
        <f t="shared" si="0"/>
        <v>Medium C&amp;I</v>
      </c>
      <c r="G8">
        <f t="shared" si="1"/>
        <v>1</v>
      </c>
      <c r="I8" s="154" t="s">
        <v>40</v>
      </c>
      <c r="J8" s="153">
        <v>12781</v>
      </c>
      <c r="K8" s="153">
        <v>598</v>
      </c>
    </row>
    <row r="9" spans="1:11" x14ac:dyDescent="0.3">
      <c r="A9" t="s">
        <v>69</v>
      </c>
      <c r="B9" s="150">
        <v>44933</v>
      </c>
      <c r="C9" t="s">
        <v>67</v>
      </c>
      <c r="D9" t="s">
        <v>53</v>
      </c>
      <c r="E9">
        <v>18684</v>
      </c>
      <c r="F9" t="str">
        <f t="shared" si="0"/>
        <v>Small C&amp;I</v>
      </c>
      <c r="G9">
        <f t="shared" si="1"/>
        <v>1</v>
      </c>
      <c r="I9" s="154" t="s">
        <v>37</v>
      </c>
      <c r="J9" s="153">
        <v>613799</v>
      </c>
      <c r="K9" s="153">
        <v>185062</v>
      </c>
    </row>
    <row r="10" spans="1:11" x14ac:dyDescent="0.3">
      <c r="A10" t="s">
        <v>69</v>
      </c>
      <c r="B10" s="150">
        <v>44933</v>
      </c>
      <c r="C10" t="s">
        <v>67</v>
      </c>
      <c r="D10" t="s">
        <v>55</v>
      </c>
      <c r="E10">
        <v>126</v>
      </c>
      <c r="F10" t="str">
        <f t="shared" si="0"/>
        <v>Large C&amp;I</v>
      </c>
      <c r="G10">
        <f t="shared" si="1"/>
        <v>1</v>
      </c>
      <c r="I10" s="154" t="s">
        <v>39</v>
      </c>
      <c r="J10" s="153">
        <v>37312</v>
      </c>
      <c r="K10" s="153">
        <v>18684</v>
      </c>
    </row>
    <row r="11" spans="1:11" x14ac:dyDescent="0.3">
      <c r="A11" t="s">
        <v>69</v>
      </c>
      <c r="B11" s="150">
        <v>44933</v>
      </c>
      <c r="C11" t="s">
        <v>66</v>
      </c>
      <c r="D11" t="s">
        <v>98</v>
      </c>
      <c r="E11">
        <v>613799</v>
      </c>
      <c r="F11" t="str">
        <f t="shared" si="0"/>
        <v>Residential</v>
      </c>
      <c r="G11">
        <f t="shared" si="1"/>
        <v>1</v>
      </c>
      <c r="I11" s="152">
        <v>2</v>
      </c>
      <c r="J11" s="153"/>
      <c r="K11" s="153"/>
    </row>
    <row r="12" spans="1:11" x14ac:dyDescent="0.3">
      <c r="A12" t="s">
        <v>69</v>
      </c>
      <c r="B12" s="150">
        <v>44933</v>
      </c>
      <c r="C12" t="s">
        <v>66</v>
      </c>
      <c r="D12" t="s">
        <v>99</v>
      </c>
      <c r="E12">
        <v>68746</v>
      </c>
      <c r="F12" t="str">
        <f t="shared" si="0"/>
        <v>Low Income Residential</v>
      </c>
      <c r="G12">
        <f t="shared" si="1"/>
        <v>1</v>
      </c>
      <c r="I12" s="154" t="s">
        <v>41</v>
      </c>
      <c r="J12" s="153">
        <v>2260</v>
      </c>
      <c r="K12" s="153">
        <v>30</v>
      </c>
    </row>
    <row r="13" spans="1:11" x14ac:dyDescent="0.3">
      <c r="A13" t="s">
        <v>69</v>
      </c>
      <c r="B13" s="150">
        <v>44933</v>
      </c>
      <c r="C13" t="s">
        <v>66</v>
      </c>
      <c r="D13" t="s">
        <v>55</v>
      </c>
      <c r="E13">
        <v>9533</v>
      </c>
      <c r="F13" t="str">
        <f t="shared" si="0"/>
        <v>Large C&amp;I</v>
      </c>
      <c r="G13">
        <f t="shared" si="1"/>
        <v>1</v>
      </c>
      <c r="I13" s="154" t="s">
        <v>38</v>
      </c>
      <c r="J13" s="153">
        <v>30183</v>
      </c>
      <c r="K13" s="153">
        <v>6019</v>
      </c>
    </row>
    <row r="14" spans="1:11" x14ac:dyDescent="0.3">
      <c r="A14" t="s">
        <v>71</v>
      </c>
      <c r="B14" s="150">
        <v>44933</v>
      </c>
      <c r="C14" t="s">
        <v>66</v>
      </c>
      <c r="D14" t="s">
        <v>54</v>
      </c>
      <c r="E14">
        <v>2432</v>
      </c>
      <c r="F14" t="str">
        <f t="shared" si="0"/>
        <v>Medium C&amp;I</v>
      </c>
      <c r="G14">
        <f t="shared" si="1"/>
        <v>2</v>
      </c>
      <c r="I14" s="154" t="s">
        <v>40</v>
      </c>
      <c r="J14" s="153">
        <v>2432</v>
      </c>
      <c r="K14" s="153">
        <v>129</v>
      </c>
    </row>
    <row r="15" spans="1:11" x14ac:dyDescent="0.3">
      <c r="A15" t="s">
        <v>71</v>
      </c>
      <c r="B15" s="150">
        <v>44933</v>
      </c>
      <c r="C15" t="s">
        <v>67</v>
      </c>
      <c r="D15" t="s">
        <v>98</v>
      </c>
      <c r="E15">
        <v>22734</v>
      </c>
      <c r="F15" t="str">
        <f t="shared" si="0"/>
        <v>Residential</v>
      </c>
      <c r="G15">
        <f t="shared" si="1"/>
        <v>2</v>
      </c>
      <c r="I15" s="154" t="s">
        <v>37</v>
      </c>
      <c r="J15" s="153">
        <v>95274</v>
      </c>
      <c r="K15" s="153">
        <v>22734</v>
      </c>
    </row>
    <row r="16" spans="1:11" x14ac:dyDescent="0.3">
      <c r="A16" t="s">
        <v>71</v>
      </c>
      <c r="B16" s="150">
        <v>44933</v>
      </c>
      <c r="C16" t="s">
        <v>67</v>
      </c>
      <c r="D16" t="s">
        <v>99</v>
      </c>
      <c r="E16">
        <v>6019</v>
      </c>
      <c r="F16" t="str">
        <f t="shared" si="0"/>
        <v>Low Income Residential</v>
      </c>
      <c r="G16">
        <f t="shared" si="1"/>
        <v>2</v>
      </c>
      <c r="I16" s="154" t="s">
        <v>39</v>
      </c>
      <c r="J16" s="153">
        <v>6569</v>
      </c>
      <c r="K16" s="153">
        <v>3181</v>
      </c>
    </row>
    <row r="17" spans="1:11" x14ac:dyDescent="0.3">
      <c r="A17" t="s">
        <v>71</v>
      </c>
      <c r="B17" s="150">
        <v>44933</v>
      </c>
      <c r="C17" t="s">
        <v>66</v>
      </c>
      <c r="D17" t="s">
        <v>55</v>
      </c>
      <c r="E17">
        <v>2260</v>
      </c>
      <c r="F17" t="str">
        <f t="shared" si="0"/>
        <v>Large C&amp;I</v>
      </c>
      <c r="G17">
        <f t="shared" si="1"/>
        <v>2</v>
      </c>
      <c r="I17" s="152">
        <v>3</v>
      </c>
      <c r="J17" s="153"/>
      <c r="K17" s="153"/>
    </row>
    <row r="18" spans="1:11" x14ac:dyDescent="0.3">
      <c r="A18" t="s">
        <v>71</v>
      </c>
      <c r="B18" s="150">
        <v>44933</v>
      </c>
      <c r="C18" t="s">
        <v>67</v>
      </c>
      <c r="D18" t="s">
        <v>54</v>
      </c>
      <c r="E18">
        <v>129</v>
      </c>
      <c r="F18" t="str">
        <f t="shared" si="0"/>
        <v>Medium C&amp;I</v>
      </c>
      <c r="G18">
        <f t="shared" si="1"/>
        <v>2</v>
      </c>
      <c r="I18" s="154" t="s">
        <v>41</v>
      </c>
      <c r="J18" s="153">
        <v>1262</v>
      </c>
      <c r="K18" s="153">
        <v>21</v>
      </c>
    </row>
    <row r="19" spans="1:11" x14ac:dyDescent="0.3">
      <c r="A19" t="s">
        <v>71</v>
      </c>
      <c r="B19" s="150">
        <v>44933</v>
      </c>
      <c r="C19" t="s">
        <v>66</v>
      </c>
      <c r="D19" t="s">
        <v>70</v>
      </c>
      <c r="E19">
        <v>1</v>
      </c>
      <c r="F19" t="str">
        <f t="shared" si="0"/>
        <v>HER</v>
      </c>
      <c r="G19">
        <f t="shared" si="1"/>
        <v>2</v>
      </c>
      <c r="I19" s="154" t="s">
        <v>38</v>
      </c>
      <c r="J19" s="153">
        <v>5920</v>
      </c>
      <c r="K19" s="153">
        <v>1262</v>
      </c>
    </row>
    <row r="20" spans="1:11" x14ac:dyDescent="0.3">
      <c r="A20" t="s">
        <v>71</v>
      </c>
      <c r="B20" s="150">
        <v>44933</v>
      </c>
      <c r="C20" t="s">
        <v>66</v>
      </c>
      <c r="D20" t="s">
        <v>99</v>
      </c>
      <c r="E20">
        <v>30183</v>
      </c>
      <c r="F20" t="str">
        <f t="shared" si="0"/>
        <v>Low Income Residential</v>
      </c>
      <c r="G20">
        <f t="shared" si="1"/>
        <v>2</v>
      </c>
      <c r="I20" s="154" t="s">
        <v>40</v>
      </c>
      <c r="J20" s="153">
        <v>1337</v>
      </c>
      <c r="K20" s="153">
        <v>84</v>
      </c>
    </row>
    <row r="21" spans="1:11" x14ac:dyDescent="0.3">
      <c r="A21" t="s">
        <v>71</v>
      </c>
      <c r="B21" s="150">
        <v>44933</v>
      </c>
      <c r="C21" t="s">
        <v>66</v>
      </c>
      <c r="D21" t="s">
        <v>53</v>
      </c>
      <c r="E21">
        <v>6569</v>
      </c>
      <c r="F21" t="str">
        <f t="shared" si="0"/>
        <v>Small C&amp;I</v>
      </c>
      <c r="G21">
        <f t="shared" si="1"/>
        <v>2</v>
      </c>
      <c r="I21" s="154" t="s">
        <v>37</v>
      </c>
      <c r="J21" s="153">
        <v>36093</v>
      </c>
      <c r="K21" s="153">
        <v>9896</v>
      </c>
    </row>
    <row r="22" spans="1:11" x14ac:dyDescent="0.3">
      <c r="A22" t="s">
        <v>71</v>
      </c>
      <c r="B22" s="150">
        <v>44933</v>
      </c>
      <c r="C22" t="s">
        <v>66</v>
      </c>
      <c r="D22" t="s">
        <v>98</v>
      </c>
      <c r="E22">
        <v>95274</v>
      </c>
      <c r="F22" t="str">
        <f t="shared" si="0"/>
        <v>Residential</v>
      </c>
      <c r="G22">
        <f t="shared" si="1"/>
        <v>2</v>
      </c>
      <c r="I22" s="154" t="s">
        <v>39</v>
      </c>
      <c r="J22" s="153">
        <v>3120</v>
      </c>
      <c r="K22" s="153">
        <v>1696</v>
      </c>
    </row>
    <row r="23" spans="1:11" x14ac:dyDescent="0.3">
      <c r="A23" t="s">
        <v>71</v>
      </c>
      <c r="B23" s="150">
        <v>44933</v>
      </c>
      <c r="C23" t="s">
        <v>67</v>
      </c>
      <c r="D23" t="s">
        <v>53</v>
      </c>
      <c r="E23">
        <v>3181</v>
      </c>
      <c r="F23" t="str">
        <f t="shared" si="0"/>
        <v>Small C&amp;I</v>
      </c>
      <c r="G23">
        <f t="shared" si="1"/>
        <v>2</v>
      </c>
      <c r="I23" s="152">
        <v>4</v>
      </c>
      <c r="J23" s="153"/>
      <c r="K23" s="153"/>
    </row>
    <row r="24" spans="1:11" x14ac:dyDescent="0.3">
      <c r="A24" t="s">
        <v>71</v>
      </c>
      <c r="B24" s="150">
        <v>44933</v>
      </c>
      <c r="C24" t="s">
        <v>67</v>
      </c>
      <c r="D24" t="s">
        <v>55</v>
      </c>
      <c r="E24">
        <v>30</v>
      </c>
      <c r="F24" t="str">
        <f t="shared" si="0"/>
        <v>Large C&amp;I</v>
      </c>
      <c r="G24">
        <f t="shared" si="1"/>
        <v>2</v>
      </c>
      <c r="I24" s="154" t="s">
        <v>41</v>
      </c>
      <c r="J24" s="153">
        <v>511</v>
      </c>
      <c r="K24" s="153">
        <v>4</v>
      </c>
    </row>
    <row r="25" spans="1:11" x14ac:dyDescent="0.3">
      <c r="A25" t="s">
        <v>65</v>
      </c>
      <c r="B25" s="150">
        <v>44933</v>
      </c>
      <c r="C25" t="s">
        <v>67</v>
      </c>
      <c r="D25" t="s">
        <v>53</v>
      </c>
      <c r="E25">
        <v>1696</v>
      </c>
      <c r="F25" t="str">
        <f t="shared" si="0"/>
        <v>Small C&amp;I</v>
      </c>
      <c r="G25">
        <f t="shared" si="1"/>
        <v>3</v>
      </c>
      <c r="I25" s="154" t="s">
        <v>38</v>
      </c>
      <c r="J25" s="153">
        <v>3158</v>
      </c>
      <c r="K25" s="153">
        <v>669</v>
      </c>
    </row>
    <row r="26" spans="1:11" x14ac:dyDescent="0.3">
      <c r="A26" t="s">
        <v>65</v>
      </c>
      <c r="B26" s="150">
        <v>44933</v>
      </c>
      <c r="C26" t="s">
        <v>67</v>
      </c>
      <c r="D26" t="s">
        <v>98</v>
      </c>
      <c r="E26">
        <v>9896</v>
      </c>
      <c r="F26" t="str">
        <f t="shared" si="0"/>
        <v>Residential</v>
      </c>
      <c r="G26">
        <f t="shared" si="1"/>
        <v>3</v>
      </c>
      <c r="I26" s="154" t="s">
        <v>40</v>
      </c>
      <c r="J26" s="153">
        <v>462</v>
      </c>
      <c r="K26" s="153">
        <v>18</v>
      </c>
    </row>
    <row r="27" spans="1:11" x14ac:dyDescent="0.3">
      <c r="A27" t="s">
        <v>65</v>
      </c>
      <c r="B27" s="150">
        <v>44933</v>
      </c>
      <c r="C27" t="s">
        <v>67</v>
      </c>
      <c r="D27" t="s">
        <v>99</v>
      </c>
      <c r="E27">
        <v>1262</v>
      </c>
      <c r="F27" t="str">
        <f t="shared" si="0"/>
        <v>Low Income Residential</v>
      </c>
      <c r="G27">
        <f t="shared" si="1"/>
        <v>3</v>
      </c>
      <c r="I27" s="154" t="s">
        <v>37</v>
      </c>
      <c r="J27" s="153">
        <v>15205</v>
      </c>
      <c r="K27" s="153">
        <v>3368</v>
      </c>
    </row>
    <row r="28" spans="1:11" x14ac:dyDescent="0.3">
      <c r="A28" t="s">
        <v>65</v>
      </c>
      <c r="B28" s="150">
        <v>44933</v>
      </c>
      <c r="C28" t="s">
        <v>66</v>
      </c>
      <c r="D28" t="s">
        <v>53</v>
      </c>
      <c r="E28">
        <v>3120</v>
      </c>
      <c r="F28" t="str">
        <f t="shared" si="0"/>
        <v>Small C&amp;I</v>
      </c>
      <c r="G28">
        <f t="shared" si="1"/>
        <v>3</v>
      </c>
      <c r="I28" s="154" t="s">
        <v>39</v>
      </c>
      <c r="J28" s="153">
        <v>1182</v>
      </c>
      <c r="K28" s="153">
        <v>491</v>
      </c>
    </row>
    <row r="29" spans="1:11" x14ac:dyDescent="0.3">
      <c r="A29" t="s">
        <v>65</v>
      </c>
      <c r="B29" s="150">
        <v>44933</v>
      </c>
      <c r="C29" t="s">
        <v>66</v>
      </c>
      <c r="D29" t="s">
        <v>99</v>
      </c>
      <c r="E29">
        <v>5920</v>
      </c>
      <c r="F29" t="str">
        <f t="shared" si="0"/>
        <v>Low Income Residential</v>
      </c>
      <c r="G29">
        <f t="shared" si="1"/>
        <v>3</v>
      </c>
      <c r="I29" s="152">
        <v>5</v>
      </c>
      <c r="J29" s="153"/>
      <c r="K29" s="153"/>
    </row>
    <row r="30" spans="1:11" x14ac:dyDescent="0.3">
      <c r="A30" t="s">
        <v>65</v>
      </c>
      <c r="B30" s="150">
        <v>44933</v>
      </c>
      <c r="C30" t="s">
        <v>67</v>
      </c>
      <c r="D30" t="s">
        <v>54</v>
      </c>
      <c r="E30">
        <v>84</v>
      </c>
      <c r="F30" t="str">
        <f t="shared" si="0"/>
        <v>Medium C&amp;I</v>
      </c>
      <c r="G30">
        <f t="shared" si="1"/>
        <v>3</v>
      </c>
      <c r="I30" s="154" t="s">
        <v>41</v>
      </c>
      <c r="J30" s="153">
        <v>487</v>
      </c>
      <c r="K30" s="153">
        <v>5</v>
      </c>
    </row>
    <row r="31" spans="1:11" x14ac:dyDescent="0.3">
      <c r="A31" t="s">
        <v>65</v>
      </c>
      <c r="B31" s="150">
        <v>44933</v>
      </c>
      <c r="C31" t="s">
        <v>66</v>
      </c>
      <c r="D31" t="s">
        <v>54</v>
      </c>
      <c r="E31">
        <v>1337</v>
      </c>
      <c r="F31" t="str">
        <f t="shared" si="0"/>
        <v>Medium C&amp;I</v>
      </c>
      <c r="G31">
        <f t="shared" si="1"/>
        <v>3</v>
      </c>
      <c r="I31" s="154" t="s">
        <v>38</v>
      </c>
      <c r="J31" s="153">
        <v>21105</v>
      </c>
      <c r="K31" s="153">
        <v>4088</v>
      </c>
    </row>
    <row r="32" spans="1:11" x14ac:dyDescent="0.3">
      <c r="A32" t="s">
        <v>65</v>
      </c>
      <c r="B32" s="150">
        <v>44933</v>
      </c>
      <c r="C32" t="s">
        <v>66</v>
      </c>
      <c r="D32" t="s">
        <v>98</v>
      </c>
      <c r="E32">
        <v>36093</v>
      </c>
      <c r="F32" t="str">
        <f t="shared" si="0"/>
        <v>Residential</v>
      </c>
      <c r="G32">
        <f t="shared" si="1"/>
        <v>3</v>
      </c>
      <c r="I32" s="154" t="s">
        <v>40</v>
      </c>
      <c r="J32" s="153">
        <v>633</v>
      </c>
      <c r="K32" s="153">
        <v>27</v>
      </c>
    </row>
    <row r="33" spans="1:11" x14ac:dyDescent="0.3">
      <c r="A33" t="s">
        <v>65</v>
      </c>
      <c r="B33" s="150">
        <v>44933</v>
      </c>
      <c r="C33" t="s">
        <v>66</v>
      </c>
      <c r="D33" t="s">
        <v>55</v>
      </c>
      <c r="E33">
        <v>1262</v>
      </c>
      <c r="F33" t="str">
        <f t="shared" si="0"/>
        <v>Large C&amp;I</v>
      </c>
      <c r="G33">
        <f t="shared" si="1"/>
        <v>3</v>
      </c>
      <c r="I33" s="154" t="s">
        <v>37</v>
      </c>
      <c r="J33" s="153">
        <v>43976</v>
      </c>
      <c r="K33" s="153">
        <v>9470</v>
      </c>
    </row>
    <row r="34" spans="1:11" x14ac:dyDescent="0.3">
      <c r="A34" t="s">
        <v>65</v>
      </c>
      <c r="B34" s="150">
        <v>44933</v>
      </c>
      <c r="C34" t="s">
        <v>66</v>
      </c>
      <c r="D34" t="s">
        <v>70</v>
      </c>
      <c r="E34">
        <v>1</v>
      </c>
      <c r="F34" t="str">
        <f t="shared" si="0"/>
        <v>HER</v>
      </c>
      <c r="G34">
        <f t="shared" si="1"/>
        <v>3</v>
      </c>
      <c r="I34" s="154" t="s">
        <v>39</v>
      </c>
      <c r="J34" s="153">
        <v>2267</v>
      </c>
      <c r="K34" s="153">
        <v>994</v>
      </c>
    </row>
    <row r="35" spans="1:11" x14ac:dyDescent="0.3">
      <c r="A35" t="s">
        <v>65</v>
      </c>
      <c r="B35" s="150">
        <v>44933</v>
      </c>
      <c r="C35" t="s">
        <v>67</v>
      </c>
      <c r="D35" t="s">
        <v>55</v>
      </c>
      <c r="E35">
        <v>21</v>
      </c>
      <c r="F35" t="str">
        <f t="shared" si="0"/>
        <v>Large C&amp;I</v>
      </c>
      <c r="G35">
        <f t="shared" si="1"/>
        <v>3</v>
      </c>
      <c r="I35" s="152">
        <v>6</v>
      </c>
      <c r="J35" s="153"/>
      <c r="K35" s="153"/>
    </row>
    <row r="36" spans="1:11" x14ac:dyDescent="0.3">
      <c r="A36" t="s">
        <v>50</v>
      </c>
      <c r="B36" s="150">
        <v>44933</v>
      </c>
      <c r="C36" t="s">
        <v>66</v>
      </c>
      <c r="D36" t="s">
        <v>99</v>
      </c>
      <c r="E36">
        <v>3158</v>
      </c>
      <c r="F36" t="str">
        <f t="shared" si="0"/>
        <v>Low Income Residential</v>
      </c>
      <c r="G36">
        <f t="shared" si="1"/>
        <v>4</v>
      </c>
      <c r="I36" s="154" t="s">
        <v>41</v>
      </c>
      <c r="J36" s="153">
        <v>7547974</v>
      </c>
      <c r="K36" s="153">
        <v>591445</v>
      </c>
    </row>
    <row r="37" spans="1:11" x14ac:dyDescent="0.3">
      <c r="A37" t="s">
        <v>50</v>
      </c>
      <c r="B37" s="150">
        <v>44933</v>
      </c>
      <c r="C37" t="s">
        <v>67</v>
      </c>
      <c r="D37" t="s">
        <v>53</v>
      </c>
      <c r="E37">
        <v>491</v>
      </c>
      <c r="F37" t="str">
        <f t="shared" si="0"/>
        <v>Small C&amp;I</v>
      </c>
      <c r="G37">
        <f t="shared" si="1"/>
        <v>4</v>
      </c>
      <c r="I37" s="154" t="s">
        <v>38</v>
      </c>
      <c r="J37" s="153">
        <v>3226717</v>
      </c>
      <c r="K37" s="153">
        <v>589019</v>
      </c>
    </row>
    <row r="38" spans="1:11" x14ac:dyDescent="0.3">
      <c r="A38" t="s">
        <v>50</v>
      </c>
      <c r="B38" s="150">
        <v>44933</v>
      </c>
      <c r="C38" t="s">
        <v>67</v>
      </c>
      <c r="D38" t="s">
        <v>54</v>
      </c>
      <c r="E38">
        <v>18</v>
      </c>
      <c r="F38" t="str">
        <f t="shared" si="0"/>
        <v>Medium C&amp;I</v>
      </c>
      <c r="G38">
        <f t="shared" si="1"/>
        <v>4</v>
      </c>
      <c r="I38" s="154" t="s">
        <v>40</v>
      </c>
      <c r="J38" s="153">
        <v>1546621</v>
      </c>
      <c r="K38" s="153">
        <v>358691</v>
      </c>
    </row>
    <row r="39" spans="1:11" x14ac:dyDescent="0.3">
      <c r="A39" t="s">
        <v>50</v>
      </c>
      <c r="B39" s="150">
        <v>44933</v>
      </c>
      <c r="C39" t="s">
        <v>66</v>
      </c>
      <c r="D39" t="s">
        <v>53</v>
      </c>
      <c r="E39">
        <v>1182</v>
      </c>
      <c r="F39" t="str">
        <f t="shared" si="0"/>
        <v>Small C&amp;I</v>
      </c>
      <c r="G39">
        <f t="shared" si="1"/>
        <v>4</v>
      </c>
      <c r="I39" s="154" t="s">
        <v>37</v>
      </c>
      <c r="J39" s="153">
        <v>11162075</v>
      </c>
      <c r="K39" s="153">
        <v>2714649</v>
      </c>
    </row>
    <row r="40" spans="1:11" x14ac:dyDescent="0.3">
      <c r="A40" t="s">
        <v>50</v>
      </c>
      <c r="B40" s="150">
        <v>44933</v>
      </c>
      <c r="C40" t="s">
        <v>67</v>
      </c>
      <c r="D40" t="s">
        <v>98</v>
      </c>
      <c r="E40">
        <v>3368</v>
      </c>
      <c r="F40" t="str">
        <f t="shared" si="0"/>
        <v>Residential</v>
      </c>
      <c r="G40">
        <f t="shared" si="1"/>
        <v>4</v>
      </c>
      <c r="I40" s="154" t="s">
        <v>39</v>
      </c>
      <c r="J40" s="153">
        <v>1401921</v>
      </c>
      <c r="K40" s="153">
        <v>734538</v>
      </c>
    </row>
    <row r="41" spans="1:11" x14ac:dyDescent="0.3">
      <c r="A41" t="s">
        <v>50</v>
      </c>
      <c r="B41" s="150">
        <v>44933</v>
      </c>
      <c r="C41" t="s">
        <v>67</v>
      </c>
      <c r="D41" t="s">
        <v>99</v>
      </c>
      <c r="E41">
        <v>669</v>
      </c>
      <c r="F41" t="str">
        <f t="shared" si="0"/>
        <v>Low Income Residential</v>
      </c>
      <c r="G41">
        <f t="shared" si="1"/>
        <v>4</v>
      </c>
      <c r="I41" s="152">
        <v>7</v>
      </c>
      <c r="J41" s="153"/>
      <c r="K41" s="153"/>
    </row>
    <row r="42" spans="1:11" x14ac:dyDescent="0.3">
      <c r="A42" t="s">
        <v>50</v>
      </c>
      <c r="B42" s="150">
        <v>44933</v>
      </c>
      <c r="C42" t="s">
        <v>66</v>
      </c>
      <c r="D42" t="s">
        <v>54</v>
      </c>
      <c r="E42">
        <v>462</v>
      </c>
      <c r="F42" t="str">
        <f t="shared" si="0"/>
        <v>Medium C&amp;I</v>
      </c>
      <c r="G42">
        <f t="shared" si="1"/>
        <v>4</v>
      </c>
      <c r="I42" s="154" t="s">
        <v>41</v>
      </c>
      <c r="J42" s="153">
        <v>1478618</v>
      </c>
      <c r="K42" s="153">
        <v>192346</v>
      </c>
    </row>
    <row r="43" spans="1:11" x14ac:dyDescent="0.3">
      <c r="A43" t="s">
        <v>50</v>
      </c>
      <c r="B43" s="150">
        <v>44933</v>
      </c>
      <c r="C43" t="s">
        <v>66</v>
      </c>
      <c r="D43" t="s">
        <v>55</v>
      </c>
      <c r="E43">
        <v>511</v>
      </c>
      <c r="F43" t="str">
        <f t="shared" si="0"/>
        <v>Large C&amp;I</v>
      </c>
      <c r="G43">
        <f t="shared" si="1"/>
        <v>4</v>
      </c>
      <c r="I43" s="154" t="s">
        <v>38</v>
      </c>
      <c r="J43" s="153">
        <v>1833845</v>
      </c>
      <c r="K43" s="153">
        <v>306488</v>
      </c>
    </row>
    <row r="44" spans="1:11" x14ac:dyDescent="0.3">
      <c r="A44" t="s">
        <v>50</v>
      </c>
      <c r="B44" s="150">
        <v>44933</v>
      </c>
      <c r="C44" t="s">
        <v>66</v>
      </c>
      <c r="D44" t="s">
        <v>98</v>
      </c>
      <c r="E44">
        <v>15205</v>
      </c>
      <c r="F44" t="str">
        <f t="shared" si="0"/>
        <v>Residential</v>
      </c>
      <c r="G44">
        <f t="shared" si="1"/>
        <v>4</v>
      </c>
      <c r="I44" s="154" t="s">
        <v>40</v>
      </c>
      <c r="J44" s="153">
        <v>383724</v>
      </c>
      <c r="K44" s="153">
        <v>102307</v>
      </c>
    </row>
    <row r="45" spans="1:11" x14ac:dyDescent="0.3">
      <c r="A45" t="s">
        <v>50</v>
      </c>
      <c r="B45" s="150">
        <v>44933</v>
      </c>
      <c r="C45" t="s">
        <v>67</v>
      </c>
      <c r="D45" t="s">
        <v>55</v>
      </c>
      <c r="E45">
        <v>4</v>
      </c>
      <c r="F45" t="str">
        <f t="shared" si="0"/>
        <v>Large C&amp;I</v>
      </c>
      <c r="G45">
        <f t="shared" si="1"/>
        <v>4</v>
      </c>
      <c r="I45" s="154" t="s">
        <v>37</v>
      </c>
      <c r="J45" s="153">
        <v>3640271</v>
      </c>
      <c r="K45" s="153">
        <v>817942</v>
      </c>
    </row>
    <row r="46" spans="1:11" x14ac:dyDescent="0.3">
      <c r="A46" t="s">
        <v>59</v>
      </c>
      <c r="B46" s="150">
        <v>44933</v>
      </c>
      <c r="C46" t="s">
        <v>67</v>
      </c>
      <c r="D46" t="s">
        <v>98</v>
      </c>
      <c r="E46">
        <v>9470</v>
      </c>
      <c r="F46" t="str">
        <f t="shared" si="0"/>
        <v>Residential</v>
      </c>
      <c r="G46">
        <f t="shared" si="1"/>
        <v>5</v>
      </c>
      <c r="I46" s="154" t="s">
        <v>39</v>
      </c>
      <c r="J46" s="153">
        <v>459208</v>
      </c>
      <c r="K46" s="153">
        <v>176258</v>
      </c>
    </row>
    <row r="47" spans="1:11" x14ac:dyDescent="0.3">
      <c r="A47" t="s">
        <v>59</v>
      </c>
      <c r="B47" s="150">
        <v>44933</v>
      </c>
      <c r="C47" t="s">
        <v>67</v>
      </c>
      <c r="D47" t="s">
        <v>99</v>
      </c>
      <c r="E47">
        <v>4088</v>
      </c>
      <c r="F47" t="str">
        <f t="shared" si="0"/>
        <v>Low Income Residential</v>
      </c>
      <c r="G47">
        <f t="shared" si="1"/>
        <v>5</v>
      </c>
      <c r="I47" s="152">
        <v>8</v>
      </c>
      <c r="J47" s="153"/>
      <c r="K47" s="153"/>
    </row>
    <row r="48" spans="1:11" x14ac:dyDescent="0.3">
      <c r="A48" t="s">
        <v>59</v>
      </c>
      <c r="B48" s="150">
        <v>44933</v>
      </c>
      <c r="C48" t="s">
        <v>67</v>
      </c>
      <c r="D48" t="s">
        <v>53</v>
      </c>
      <c r="E48">
        <v>994</v>
      </c>
      <c r="F48" t="str">
        <f t="shared" si="0"/>
        <v>Small C&amp;I</v>
      </c>
      <c r="G48">
        <f t="shared" si="1"/>
        <v>5</v>
      </c>
      <c r="I48" s="154" t="s">
        <v>41</v>
      </c>
      <c r="J48" s="153">
        <v>4866291</v>
      </c>
      <c r="K48" s="153">
        <v>59578</v>
      </c>
    </row>
    <row r="49" spans="1:11" x14ac:dyDescent="0.3">
      <c r="A49" t="s">
        <v>59</v>
      </c>
      <c r="B49" s="150">
        <v>44933</v>
      </c>
      <c r="C49" t="s">
        <v>66</v>
      </c>
      <c r="D49" t="s">
        <v>55</v>
      </c>
      <c r="E49">
        <v>487</v>
      </c>
      <c r="F49" t="str">
        <f t="shared" si="0"/>
        <v>Large C&amp;I</v>
      </c>
      <c r="G49">
        <f t="shared" si="1"/>
        <v>5</v>
      </c>
      <c r="I49" s="154" t="s">
        <v>38</v>
      </c>
      <c r="J49" s="153">
        <v>36297648</v>
      </c>
      <c r="K49" s="153">
        <v>6012721</v>
      </c>
    </row>
    <row r="50" spans="1:11" x14ac:dyDescent="0.3">
      <c r="A50" t="s">
        <v>59</v>
      </c>
      <c r="B50" s="150">
        <v>44933</v>
      </c>
      <c r="C50" t="s">
        <v>66</v>
      </c>
      <c r="D50" t="s">
        <v>99</v>
      </c>
      <c r="E50">
        <v>21105</v>
      </c>
      <c r="F50" t="str">
        <f t="shared" si="0"/>
        <v>Low Income Residential</v>
      </c>
      <c r="G50">
        <f t="shared" si="1"/>
        <v>5</v>
      </c>
      <c r="I50" s="154" t="s">
        <v>40</v>
      </c>
      <c r="J50" s="153">
        <v>1581394</v>
      </c>
      <c r="K50" s="153">
        <v>272984</v>
      </c>
    </row>
    <row r="51" spans="1:11" x14ac:dyDescent="0.3">
      <c r="A51" t="s">
        <v>59</v>
      </c>
      <c r="B51" s="150">
        <v>44933</v>
      </c>
      <c r="C51" t="s">
        <v>66</v>
      </c>
      <c r="D51" t="s">
        <v>98</v>
      </c>
      <c r="E51">
        <v>43976</v>
      </c>
      <c r="F51" t="str">
        <f t="shared" si="0"/>
        <v>Residential</v>
      </c>
      <c r="G51">
        <f t="shared" si="1"/>
        <v>5</v>
      </c>
      <c r="I51" s="154" t="s">
        <v>37</v>
      </c>
      <c r="J51" s="153">
        <v>45355695</v>
      </c>
      <c r="K51" s="153">
        <v>10168694</v>
      </c>
    </row>
    <row r="52" spans="1:11" x14ac:dyDescent="0.3">
      <c r="A52" t="s">
        <v>59</v>
      </c>
      <c r="B52" s="150">
        <v>44933</v>
      </c>
      <c r="C52" t="s">
        <v>66</v>
      </c>
      <c r="D52" t="s">
        <v>54</v>
      </c>
      <c r="E52">
        <v>633</v>
      </c>
      <c r="F52" t="str">
        <f t="shared" si="0"/>
        <v>Medium C&amp;I</v>
      </c>
      <c r="G52">
        <f t="shared" si="1"/>
        <v>5</v>
      </c>
      <c r="I52" s="154" t="s">
        <v>39</v>
      </c>
      <c r="J52" s="153">
        <v>1967642</v>
      </c>
      <c r="K52" s="153">
        <v>652602</v>
      </c>
    </row>
    <row r="53" spans="1:11" x14ac:dyDescent="0.3">
      <c r="A53" t="s">
        <v>59</v>
      </c>
      <c r="B53" s="150">
        <v>44933</v>
      </c>
      <c r="C53" t="s">
        <v>67</v>
      </c>
      <c r="D53" t="s">
        <v>54</v>
      </c>
      <c r="E53">
        <v>27</v>
      </c>
      <c r="F53" t="str">
        <f t="shared" si="0"/>
        <v>Medium C&amp;I</v>
      </c>
      <c r="G53">
        <f t="shared" si="1"/>
        <v>5</v>
      </c>
      <c r="I53" s="152">
        <v>9</v>
      </c>
      <c r="J53" s="153"/>
      <c r="K53" s="153"/>
    </row>
    <row r="54" spans="1:11" x14ac:dyDescent="0.3">
      <c r="A54" t="s">
        <v>59</v>
      </c>
      <c r="B54" s="150">
        <v>44933</v>
      </c>
      <c r="C54" t="s">
        <v>66</v>
      </c>
      <c r="D54" t="s">
        <v>53</v>
      </c>
      <c r="E54">
        <v>2267</v>
      </c>
      <c r="F54" t="str">
        <f t="shared" si="0"/>
        <v>Small C&amp;I</v>
      </c>
      <c r="G54">
        <f t="shared" si="1"/>
        <v>5</v>
      </c>
      <c r="I54" s="154" t="s">
        <v>41</v>
      </c>
      <c r="J54" s="153">
        <v>13892885</v>
      </c>
      <c r="K54" s="153">
        <v>843370</v>
      </c>
    </row>
    <row r="55" spans="1:11" x14ac:dyDescent="0.3">
      <c r="A55" t="s">
        <v>59</v>
      </c>
      <c r="B55" s="150">
        <v>44933</v>
      </c>
      <c r="C55" t="s">
        <v>67</v>
      </c>
      <c r="D55" t="s">
        <v>55</v>
      </c>
      <c r="E55">
        <v>5</v>
      </c>
      <c r="F55" t="str">
        <f t="shared" si="0"/>
        <v>Large C&amp;I</v>
      </c>
      <c r="G55">
        <f t="shared" si="1"/>
        <v>5</v>
      </c>
      <c r="I55" s="154" t="s">
        <v>38</v>
      </c>
      <c r="J55" s="153">
        <v>41358211</v>
      </c>
      <c r="K55" s="153">
        <v>6908229</v>
      </c>
    </row>
    <row r="56" spans="1:11" x14ac:dyDescent="0.3">
      <c r="A56" t="s">
        <v>60</v>
      </c>
      <c r="B56" s="150">
        <v>44933</v>
      </c>
      <c r="C56" t="s">
        <v>67</v>
      </c>
      <c r="D56" t="s">
        <v>98</v>
      </c>
      <c r="E56">
        <v>2714649</v>
      </c>
      <c r="F56" t="str">
        <f t="shared" si="0"/>
        <v>Residential</v>
      </c>
      <c r="G56">
        <f t="shared" si="1"/>
        <v>6</v>
      </c>
      <c r="I56" s="154" t="s">
        <v>40</v>
      </c>
      <c r="J56" s="153">
        <v>3511740</v>
      </c>
      <c r="K56" s="153">
        <v>733984</v>
      </c>
    </row>
    <row r="57" spans="1:11" x14ac:dyDescent="0.3">
      <c r="A57" t="s">
        <v>60</v>
      </c>
      <c r="B57" s="150">
        <v>44933</v>
      </c>
      <c r="C57" t="s">
        <v>67</v>
      </c>
      <c r="D57" t="s">
        <v>99</v>
      </c>
      <c r="E57">
        <v>589019</v>
      </c>
      <c r="F57" t="str">
        <f t="shared" si="0"/>
        <v>Low Income Residential</v>
      </c>
      <c r="G57">
        <f t="shared" si="1"/>
        <v>6</v>
      </c>
      <c r="I57" s="154" t="s">
        <v>37</v>
      </c>
      <c r="J57" s="153">
        <v>60158042</v>
      </c>
      <c r="K57" s="153">
        <v>13701287</v>
      </c>
    </row>
    <row r="58" spans="1:11" x14ac:dyDescent="0.3">
      <c r="A58" t="s">
        <v>60</v>
      </c>
      <c r="B58" s="150">
        <v>44933</v>
      </c>
      <c r="C58" t="s">
        <v>66</v>
      </c>
      <c r="D58" t="s">
        <v>70</v>
      </c>
      <c r="E58">
        <v>5</v>
      </c>
      <c r="F58" t="str">
        <f t="shared" si="0"/>
        <v>HER</v>
      </c>
      <c r="G58">
        <f t="shared" si="1"/>
        <v>6</v>
      </c>
      <c r="I58" s="154" t="s">
        <v>39</v>
      </c>
      <c r="J58" s="153">
        <v>3828772</v>
      </c>
      <c r="K58" s="153">
        <v>1563399</v>
      </c>
    </row>
    <row r="59" spans="1:11" x14ac:dyDescent="0.3">
      <c r="A59" t="s">
        <v>60</v>
      </c>
      <c r="B59" s="150">
        <v>44933</v>
      </c>
      <c r="C59" t="s">
        <v>67</v>
      </c>
      <c r="D59" t="s">
        <v>54</v>
      </c>
      <c r="E59">
        <v>358691</v>
      </c>
      <c r="F59" t="str">
        <f t="shared" si="0"/>
        <v>Medium C&amp;I</v>
      </c>
      <c r="G59">
        <f t="shared" si="1"/>
        <v>6</v>
      </c>
      <c r="I59" s="152">
        <v>14</v>
      </c>
      <c r="J59" s="153"/>
      <c r="K59" s="153"/>
    </row>
    <row r="60" spans="1:11" x14ac:dyDescent="0.3">
      <c r="A60" t="s">
        <v>60</v>
      </c>
      <c r="B60" s="150">
        <v>44933</v>
      </c>
      <c r="C60" t="s">
        <v>66</v>
      </c>
      <c r="D60" t="s">
        <v>98</v>
      </c>
      <c r="E60">
        <v>11162075</v>
      </c>
      <c r="F60" t="str">
        <f t="shared" si="0"/>
        <v>Residential</v>
      </c>
      <c r="G60">
        <f t="shared" si="1"/>
        <v>6</v>
      </c>
      <c r="I60" s="154" t="s">
        <v>41</v>
      </c>
      <c r="J60" s="153">
        <v>9563808</v>
      </c>
      <c r="K60" s="153">
        <v>672427</v>
      </c>
    </row>
    <row r="61" spans="1:11" x14ac:dyDescent="0.3">
      <c r="A61" t="s">
        <v>60</v>
      </c>
      <c r="B61" s="150">
        <v>44933</v>
      </c>
      <c r="C61" t="s">
        <v>67</v>
      </c>
      <c r="D61" t="s">
        <v>55</v>
      </c>
      <c r="E61">
        <v>591445</v>
      </c>
      <c r="F61" t="str">
        <f t="shared" si="0"/>
        <v>Large C&amp;I</v>
      </c>
      <c r="G61">
        <f t="shared" si="1"/>
        <v>6</v>
      </c>
      <c r="I61" s="154" t="s">
        <v>38</v>
      </c>
      <c r="J61" s="153">
        <v>1277743</v>
      </c>
      <c r="K61" s="153">
        <v>278713</v>
      </c>
    </row>
    <row r="62" spans="1:11" x14ac:dyDescent="0.3">
      <c r="A62" t="s">
        <v>60</v>
      </c>
      <c r="B62" s="150">
        <v>44933</v>
      </c>
      <c r="C62" t="s">
        <v>67</v>
      </c>
      <c r="D62" t="s">
        <v>70</v>
      </c>
      <c r="E62">
        <v>0</v>
      </c>
      <c r="F62" t="str">
        <f t="shared" si="0"/>
        <v>HER</v>
      </c>
      <c r="G62">
        <f t="shared" si="1"/>
        <v>6</v>
      </c>
      <c r="I62" s="154" t="s">
        <v>40</v>
      </c>
      <c r="J62" s="153">
        <v>2987443</v>
      </c>
      <c r="K62" s="153">
        <v>799825</v>
      </c>
    </row>
    <row r="63" spans="1:11" x14ac:dyDescent="0.3">
      <c r="A63" t="s">
        <v>60</v>
      </c>
      <c r="B63" s="150">
        <v>44933</v>
      </c>
      <c r="C63" t="s">
        <v>66</v>
      </c>
      <c r="D63" t="s">
        <v>54</v>
      </c>
      <c r="E63">
        <v>1546621</v>
      </c>
      <c r="F63" t="str">
        <f t="shared" si="0"/>
        <v>Medium C&amp;I</v>
      </c>
      <c r="G63">
        <f t="shared" si="1"/>
        <v>6</v>
      </c>
      <c r="I63" s="154" t="s">
        <v>37</v>
      </c>
      <c r="J63" s="153">
        <v>24411765</v>
      </c>
      <c r="K63" s="153">
        <v>6247058</v>
      </c>
    </row>
    <row r="64" spans="1:11" x14ac:dyDescent="0.3">
      <c r="A64" t="s">
        <v>60</v>
      </c>
      <c r="B64" s="150">
        <v>44933</v>
      </c>
      <c r="C64" t="s">
        <v>66</v>
      </c>
      <c r="D64" t="s">
        <v>99</v>
      </c>
      <c r="E64">
        <v>3226717</v>
      </c>
      <c r="F64" t="str">
        <f t="shared" si="0"/>
        <v>Low Income Residential</v>
      </c>
      <c r="G64">
        <f t="shared" si="1"/>
        <v>6</v>
      </c>
      <c r="I64" s="154" t="s">
        <v>39</v>
      </c>
      <c r="J64" s="153">
        <v>2781185</v>
      </c>
      <c r="K64" s="153">
        <v>1705628</v>
      </c>
    </row>
    <row r="65" spans="1:11" x14ac:dyDescent="0.3">
      <c r="A65" t="s">
        <v>60</v>
      </c>
      <c r="B65" s="150">
        <v>44933</v>
      </c>
      <c r="C65" t="s">
        <v>66</v>
      </c>
      <c r="D65" t="s">
        <v>55</v>
      </c>
      <c r="E65">
        <v>7547974</v>
      </c>
      <c r="F65" t="str">
        <f t="shared" si="0"/>
        <v>Large C&amp;I</v>
      </c>
      <c r="G65">
        <f t="shared" si="1"/>
        <v>6</v>
      </c>
      <c r="I65" s="152">
        <v>15</v>
      </c>
      <c r="J65" s="153"/>
      <c r="K65" s="153"/>
    </row>
    <row r="66" spans="1:11" x14ac:dyDescent="0.3">
      <c r="A66" t="s">
        <v>60</v>
      </c>
      <c r="B66" s="150">
        <v>44933</v>
      </c>
      <c r="C66" t="s">
        <v>67</v>
      </c>
      <c r="D66" t="s">
        <v>53</v>
      </c>
      <c r="E66">
        <v>734538</v>
      </c>
      <c r="F66" t="str">
        <f t="shared" ref="F66:F126" si="2">TRIM(MID(D66,3,50))</f>
        <v>Small C&amp;I</v>
      </c>
      <c r="G66">
        <f t="shared" ref="G66:G126" si="3">VALUE(TRIM(MID(A66,6,2)))</f>
        <v>6</v>
      </c>
      <c r="I66" s="154" t="s">
        <v>41</v>
      </c>
      <c r="J66" s="153">
        <v>2216</v>
      </c>
      <c r="K66" s="153">
        <v>36</v>
      </c>
    </row>
    <row r="67" spans="1:11" x14ac:dyDescent="0.3">
      <c r="A67" t="s">
        <v>60</v>
      </c>
      <c r="B67" s="150">
        <v>44933</v>
      </c>
      <c r="C67" t="s">
        <v>66</v>
      </c>
      <c r="D67" t="s">
        <v>53</v>
      </c>
      <c r="E67">
        <v>1401921</v>
      </c>
      <c r="F67" t="str">
        <f t="shared" si="2"/>
        <v>Small C&amp;I</v>
      </c>
      <c r="G67">
        <f t="shared" si="3"/>
        <v>6</v>
      </c>
      <c r="I67" s="154" t="s">
        <v>38</v>
      </c>
      <c r="J67" s="153">
        <v>8345</v>
      </c>
      <c r="K67" s="153">
        <v>1843</v>
      </c>
    </row>
    <row r="68" spans="1:11" x14ac:dyDescent="0.3">
      <c r="A68" t="s">
        <v>61</v>
      </c>
      <c r="B68" s="150">
        <v>44933</v>
      </c>
      <c r="C68" t="s">
        <v>67</v>
      </c>
      <c r="D68" t="s">
        <v>98</v>
      </c>
      <c r="E68">
        <v>817942</v>
      </c>
      <c r="F68" t="str">
        <f t="shared" si="2"/>
        <v>Residential</v>
      </c>
      <c r="G68">
        <f t="shared" si="3"/>
        <v>7</v>
      </c>
      <c r="I68" s="154" t="s">
        <v>40</v>
      </c>
      <c r="J68" s="153">
        <v>2695</v>
      </c>
      <c r="K68" s="153">
        <v>159</v>
      </c>
    </row>
    <row r="69" spans="1:11" x14ac:dyDescent="0.3">
      <c r="A69" t="s">
        <v>61</v>
      </c>
      <c r="B69" s="150">
        <v>44933</v>
      </c>
      <c r="C69" t="s">
        <v>67</v>
      </c>
      <c r="D69" t="s">
        <v>99</v>
      </c>
      <c r="E69">
        <v>306488</v>
      </c>
      <c r="F69" t="str">
        <f t="shared" si="2"/>
        <v>Low Income Residential</v>
      </c>
      <c r="G69">
        <f t="shared" si="3"/>
        <v>7</v>
      </c>
      <c r="I69" s="154" t="s">
        <v>37</v>
      </c>
      <c r="J69" s="153">
        <v>108010</v>
      </c>
      <c r="K69" s="153">
        <v>32453</v>
      </c>
    </row>
    <row r="70" spans="1:11" x14ac:dyDescent="0.3">
      <c r="A70" t="s">
        <v>61</v>
      </c>
      <c r="B70" s="150">
        <v>44933</v>
      </c>
      <c r="C70" t="s">
        <v>66</v>
      </c>
      <c r="D70" t="s">
        <v>54</v>
      </c>
      <c r="E70">
        <v>383724</v>
      </c>
      <c r="F70" t="str">
        <f t="shared" si="2"/>
        <v>Medium C&amp;I</v>
      </c>
      <c r="G70">
        <f t="shared" si="3"/>
        <v>7</v>
      </c>
      <c r="I70" s="154" t="s">
        <v>39</v>
      </c>
      <c r="J70" s="153">
        <v>6948</v>
      </c>
      <c r="K70" s="153">
        <v>3919</v>
      </c>
    </row>
    <row r="71" spans="1:11" x14ac:dyDescent="0.3">
      <c r="A71" t="s">
        <v>61</v>
      </c>
      <c r="B71" s="150">
        <v>44933</v>
      </c>
      <c r="C71" t="s">
        <v>66</v>
      </c>
      <c r="D71" t="s">
        <v>55</v>
      </c>
      <c r="E71">
        <v>1478618</v>
      </c>
      <c r="F71" t="str">
        <f t="shared" si="2"/>
        <v>Large C&amp;I</v>
      </c>
      <c r="G71">
        <f t="shared" si="3"/>
        <v>7</v>
      </c>
      <c r="I71" s="152">
        <v>17</v>
      </c>
      <c r="J71" s="153"/>
      <c r="K71" s="153"/>
    </row>
    <row r="72" spans="1:11" x14ac:dyDescent="0.3">
      <c r="A72" t="s">
        <v>61</v>
      </c>
      <c r="B72" s="150">
        <v>44933</v>
      </c>
      <c r="C72" t="s">
        <v>67</v>
      </c>
      <c r="D72" t="s">
        <v>54</v>
      </c>
      <c r="E72">
        <v>102307</v>
      </c>
      <c r="F72" t="str">
        <f t="shared" si="2"/>
        <v>Medium C&amp;I</v>
      </c>
      <c r="G72">
        <f t="shared" si="3"/>
        <v>7</v>
      </c>
      <c r="I72" s="154" t="s">
        <v>38</v>
      </c>
      <c r="J72" s="153">
        <v>1767</v>
      </c>
      <c r="K72" s="153">
        <v>311</v>
      </c>
    </row>
    <row r="73" spans="1:11" x14ac:dyDescent="0.3">
      <c r="A73" t="s">
        <v>61</v>
      </c>
      <c r="B73" s="150">
        <v>44933</v>
      </c>
      <c r="C73" t="s">
        <v>67</v>
      </c>
      <c r="D73" t="s">
        <v>55</v>
      </c>
      <c r="E73">
        <v>192346</v>
      </c>
      <c r="F73" t="str">
        <f t="shared" si="2"/>
        <v>Large C&amp;I</v>
      </c>
      <c r="G73">
        <f t="shared" si="3"/>
        <v>7</v>
      </c>
      <c r="I73" s="154" t="s">
        <v>37</v>
      </c>
      <c r="J73" s="153">
        <v>22</v>
      </c>
      <c r="K73" s="153">
        <v>2</v>
      </c>
    </row>
    <row r="74" spans="1:11" x14ac:dyDescent="0.3">
      <c r="A74" t="s">
        <v>61</v>
      </c>
      <c r="B74" s="150">
        <v>44933</v>
      </c>
      <c r="C74" t="s">
        <v>66</v>
      </c>
      <c r="D74" t="s">
        <v>70</v>
      </c>
      <c r="E74">
        <v>0</v>
      </c>
      <c r="F74" t="str">
        <f t="shared" si="2"/>
        <v>HER</v>
      </c>
      <c r="G74">
        <f t="shared" si="3"/>
        <v>7</v>
      </c>
      <c r="I74" s="152">
        <v>19</v>
      </c>
      <c r="J74" s="153"/>
      <c r="K74" s="153"/>
    </row>
    <row r="75" spans="1:11" x14ac:dyDescent="0.3">
      <c r="A75" t="s">
        <v>61</v>
      </c>
      <c r="B75" s="150">
        <v>44933</v>
      </c>
      <c r="C75" t="s">
        <v>66</v>
      </c>
      <c r="D75" t="s">
        <v>53</v>
      </c>
      <c r="E75">
        <v>459208</v>
      </c>
      <c r="F75" t="str">
        <f t="shared" si="2"/>
        <v>Small C&amp;I</v>
      </c>
      <c r="G75">
        <f t="shared" si="3"/>
        <v>7</v>
      </c>
      <c r="I75" s="154" t="s">
        <v>41</v>
      </c>
      <c r="J75" s="153">
        <v>18</v>
      </c>
      <c r="K75" s="153"/>
    </row>
    <row r="76" spans="1:11" x14ac:dyDescent="0.3">
      <c r="A76" t="s">
        <v>61</v>
      </c>
      <c r="B76" s="150">
        <v>44933</v>
      </c>
      <c r="C76" t="s">
        <v>67</v>
      </c>
      <c r="D76" t="s">
        <v>70</v>
      </c>
      <c r="E76">
        <v>0</v>
      </c>
      <c r="F76" t="str">
        <f t="shared" si="2"/>
        <v>HER</v>
      </c>
      <c r="G76">
        <f t="shared" si="3"/>
        <v>7</v>
      </c>
      <c r="I76" s="154" t="s">
        <v>38</v>
      </c>
      <c r="J76" s="153">
        <v>2998</v>
      </c>
      <c r="K76" s="153">
        <v>616</v>
      </c>
    </row>
    <row r="77" spans="1:11" x14ac:dyDescent="0.3">
      <c r="A77" t="s">
        <v>61</v>
      </c>
      <c r="B77" s="150">
        <v>44933</v>
      </c>
      <c r="C77" t="s">
        <v>66</v>
      </c>
      <c r="D77" t="s">
        <v>99</v>
      </c>
      <c r="E77">
        <v>1833845</v>
      </c>
      <c r="F77" t="str">
        <f t="shared" si="2"/>
        <v>Low Income Residential</v>
      </c>
      <c r="G77">
        <f t="shared" si="3"/>
        <v>7</v>
      </c>
      <c r="I77" s="154" t="s">
        <v>40</v>
      </c>
      <c r="J77" s="153">
        <v>47</v>
      </c>
      <c r="K77" s="153">
        <v>1</v>
      </c>
    </row>
    <row r="78" spans="1:11" x14ac:dyDescent="0.3">
      <c r="A78" t="s">
        <v>61</v>
      </c>
      <c r="B78" s="150">
        <v>44933</v>
      </c>
      <c r="C78" t="s">
        <v>66</v>
      </c>
      <c r="D78" t="s">
        <v>98</v>
      </c>
      <c r="E78">
        <v>3640271</v>
      </c>
      <c r="F78" t="str">
        <f t="shared" si="2"/>
        <v>Residential</v>
      </c>
      <c r="G78">
        <f t="shared" si="3"/>
        <v>7</v>
      </c>
      <c r="I78" s="154" t="s">
        <v>37</v>
      </c>
      <c r="J78" s="153">
        <v>6447</v>
      </c>
      <c r="K78" s="153">
        <v>1620</v>
      </c>
    </row>
    <row r="79" spans="1:11" x14ac:dyDescent="0.3">
      <c r="A79" t="s">
        <v>61</v>
      </c>
      <c r="B79" s="150">
        <v>44933</v>
      </c>
      <c r="C79" t="s">
        <v>67</v>
      </c>
      <c r="D79" t="s">
        <v>53</v>
      </c>
      <c r="E79">
        <v>176258</v>
      </c>
      <c r="F79" t="str">
        <f t="shared" si="2"/>
        <v>Small C&amp;I</v>
      </c>
      <c r="G79">
        <f t="shared" si="3"/>
        <v>7</v>
      </c>
      <c r="I79" s="154" t="s">
        <v>39</v>
      </c>
      <c r="J79" s="153">
        <v>153</v>
      </c>
      <c r="K79" s="153">
        <v>58</v>
      </c>
    </row>
    <row r="80" spans="1:11" x14ac:dyDescent="0.3">
      <c r="A80" t="s">
        <v>62</v>
      </c>
      <c r="B80" s="150">
        <v>44933</v>
      </c>
      <c r="C80" t="s">
        <v>67</v>
      </c>
      <c r="D80" t="s">
        <v>98</v>
      </c>
      <c r="E80">
        <v>10168694</v>
      </c>
      <c r="F80" t="str">
        <f t="shared" si="2"/>
        <v>Residential</v>
      </c>
      <c r="G80">
        <f t="shared" si="3"/>
        <v>8</v>
      </c>
      <c r="I80" s="152">
        <v>10</v>
      </c>
      <c r="J80" s="153"/>
      <c r="K80" s="153"/>
    </row>
    <row r="81" spans="1:11" x14ac:dyDescent="0.3">
      <c r="A81" t="s">
        <v>62</v>
      </c>
      <c r="B81" s="150">
        <v>44933</v>
      </c>
      <c r="C81" t="s">
        <v>67</v>
      </c>
      <c r="D81" t="s">
        <v>99</v>
      </c>
      <c r="E81">
        <v>6012721</v>
      </c>
      <c r="F81" t="str">
        <f t="shared" si="2"/>
        <v>Low Income Residential</v>
      </c>
      <c r="G81">
        <f t="shared" si="3"/>
        <v>8</v>
      </c>
      <c r="I81" s="154" t="s">
        <v>41</v>
      </c>
      <c r="J81" s="153">
        <v>12456021</v>
      </c>
      <c r="K81" s="153">
        <v>2760008</v>
      </c>
    </row>
    <row r="82" spans="1:11" x14ac:dyDescent="0.3">
      <c r="A82" t="s">
        <v>62</v>
      </c>
      <c r="B82" s="150">
        <v>44933</v>
      </c>
      <c r="C82" t="s">
        <v>66</v>
      </c>
      <c r="D82" t="s">
        <v>54</v>
      </c>
      <c r="E82">
        <v>1581394</v>
      </c>
      <c r="F82" t="str">
        <f t="shared" si="2"/>
        <v>Medium C&amp;I</v>
      </c>
      <c r="G82">
        <f t="shared" si="3"/>
        <v>8</v>
      </c>
      <c r="I82" s="154" t="s">
        <v>38</v>
      </c>
      <c r="J82" s="153">
        <v>1543359</v>
      </c>
      <c r="K82" s="153">
        <v>617329</v>
      </c>
    </row>
    <row r="83" spans="1:11" x14ac:dyDescent="0.3">
      <c r="A83" t="s">
        <v>62</v>
      </c>
      <c r="B83" s="150">
        <v>44933</v>
      </c>
      <c r="C83" t="s">
        <v>67</v>
      </c>
      <c r="D83" t="s">
        <v>55</v>
      </c>
      <c r="E83">
        <v>59578</v>
      </c>
      <c r="F83" t="str">
        <f t="shared" si="2"/>
        <v>Large C&amp;I</v>
      </c>
      <c r="G83">
        <f t="shared" si="3"/>
        <v>8</v>
      </c>
      <c r="I83" s="154" t="s">
        <v>40</v>
      </c>
      <c r="J83" s="153">
        <v>2314266</v>
      </c>
      <c r="K83" s="153">
        <v>1061253</v>
      </c>
    </row>
    <row r="84" spans="1:11" x14ac:dyDescent="0.3">
      <c r="A84" t="s">
        <v>62</v>
      </c>
      <c r="B84" s="150">
        <v>44933</v>
      </c>
      <c r="C84" t="s">
        <v>67</v>
      </c>
      <c r="D84" t="s">
        <v>70</v>
      </c>
      <c r="E84">
        <v>0</v>
      </c>
      <c r="F84" t="str">
        <f t="shared" si="2"/>
        <v>HER</v>
      </c>
      <c r="G84">
        <f t="shared" si="3"/>
        <v>8</v>
      </c>
      <c r="I84" s="154" t="s">
        <v>37</v>
      </c>
      <c r="J84" s="153">
        <v>12472891</v>
      </c>
      <c r="K84" s="153">
        <v>6406601</v>
      </c>
    </row>
    <row r="85" spans="1:11" x14ac:dyDescent="0.3">
      <c r="A85" t="s">
        <v>62</v>
      </c>
      <c r="B85" s="150">
        <v>44933</v>
      </c>
      <c r="C85" t="s">
        <v>66</v>
      </c>
      <c r="D85" t="s">
        <v>99</v>
      </c>
      <c r="E85">
        <v>36297648</v>
      </c>
      <c r="F85" t="str">
        <f t="shared" si="2"/>
        <v>Low Income Residential</v>
      </c>
      <c r="G85">
        <f t="shared" si="3"/>
        <v>8</v>
      </c>
      <c r="I85" s="154" t="s">
        <v>39</v>
      </c>
      <c r="J85" s="153">
        <v>1792472</v>
      </c>
      <c r="K85" s="153">
        <v>1793919</v>
      </c>
    </row>
    <row r="86" spans="1:11" x14ac:dyDescent="0.3">
      <c r="A86" t="s">
        <v>62</v>
      </c>
      <c r="B86" s="150">
        <v>44933</v>
      </c>
      <c r="C86" t="s">
        <v>66</v>
      </c>
      <c r="D86" t="s">
        <v>55</v>
      </c>
      <c r="E86">
        <v>4866291</v>
      </c>
      <c r="F86" t="str">
        <f t="shared" si="2"/>
        <v>Large C&amp;I</v>
      </c>
      <c r="G86">
        <f t="shared" si="3"/>
        <v>8</v>
      </c>
      <c r="I86" s="152">
        <v>11</v>
      </c>
      <c r="J86" s="153"/>
      <c r="K86" s="153"/>
    </row>
    <row r="87" spans="1:11" x14ac:dyDescent="0.3">
      <c r="A87" t="s">
        <v>62</v>
      </c>
      <c r="B87" s="150">
        <v>44933</v>
      </c>
      <c r="C87" t="s">
        <v>67</v>
      </c>
      <c r="D87" t="s">
        <v>54</v>
      </c>
      <c r="E87">
        <v>272984</v>
      </c>
      <c r="F87" t="str">
        <f t="shared" si="2"/>
        <v>Medium C&amp;I</v>
      </c>
      <c r="G87">
        <f t="shared" si="3"/>
        <v>8</v>
      </c>
      <c r="I87" s="154" t="s">
        <v>41</v>
      </c>
      <c r="J87" s="153">
        <v>12365917</v>
      </c>
      <c r="K87" s="153">
        <v>1702274</v>
      </c>
    </row>
    <row r="88" spans="1:11" x14ac:dyDescent="0.3">
      <c r="A88" t="s">
        <v>62</v>
      </c>
      <c r="B88" s="150">
        <v>44933</v>
      </c>
      <c r="C88" t="s">
        <v>66</v>
      </c>
      <c r="D88" t="s">
        <v>53</v>
      </c>
      <c r="E88">
        <v>1967642</v>
      </c>
      <c r="F88" t="str">
        <f t="shared" si="2"/>
        <v>Small C&amp;I</v>
      </c>
      <c r="G88">
        <f t="shared" si="3"/>
        <v>8</v>
      </c>
      <c r="I88" s="154" t="s">
        <v>38</v>
      </c>
      <c r="J88" s="153">
        <v>3618260</v>
      </c>
      <c r="K88" s="153">
        <v>1331644</v>
      </c>
    </row>
    <row r="89" spans="1:11" x14ac:dyDescent="0.3">
      <c r="A89" t="s">
        <v>62</v>
      </c>
      <c r="B89" s="150">
        <v>44933</v>
      </c>
      <c r="C89" t="s">
        <v>67</v>
      </c>
      <c r="D89" t="s">
        <v>53</v>
      </c>
      <c r="E89">
        <v>652602</v>
      </c>
      <c r="F89" t="str">
        <f t="shared" si="2"/>
        <v>Small C&amp;I</v>
      </c>
      <c r="G89">
        <f t="shared" si="3"/>
        <v>8</v>
      </c>
      <c r="I89" s="154" t="s">
        <v>40</v>
      </c>
      <c r="J89" s="153">
        <v>3568861</v>
      </c>
      <c r="K89" s="153">
        <v>1032952</v>
      </c>
    </row>
    <row r="90" spans="1:11" x14ac:dyDescent="0.3">
      <c r="A90" t="s">
        <v>62</v>
      </c>
      <c r="B90" s="150">
        <v>44933</v>
      </c>
      <c r="C90" t="s">
        <v>66</v>
      </c>
      <c r="D90" t="s">
        <v>70</v>
      </c>
      <c r="E90">
        <v>0</v>
      </c>
      <c r="F90" t="str">
        <f t="shared" si="2"/>
        <v>HER</v>
      </c>
      <c r="G90">
        <f t="shared" si="3"/>
        <v>8</v>
      </c>
      <c r="I90" s="154" t="s">
        <v>37</v>
      </c>
      <c r="J90" s="153">
        <v>29187330</v>
      </c>
      <c r="K90" s="153">
        <v>13907611</v>
      </c>
    </row>
    <row r="91" spans="1:11" x14ac:dyDescent="0.3">
      <c r="A91" t="s">
        <v>62</v>
      </c>
      <c r="B91" s="150">
        <v>44933</v>
      </c>
      <c r="C91" t="s">
        <v>66</v>
      </c>
      <c r="D91" t="s">
        <v>98</v>
      </c>
      <c r="E91">
        <v>45355695</v>
      </c>
      <c r="F91" t="str">
        <f t="shared" si="2"/>
        <v>Residential</v>
      </c>
      <c r="G91">
        <f t="shared" si="3"/>
        <v>8</v>
      </c>
      <c r="I91" s="154" t="s">
        <v>39</v>
      </c>
      <c r="J91" s="153">
        <v>3246805</v>
      </c>
      <c r="K91" s="153">
        <v>2769405</v>
      </c>
    </row>
    <row r="92" spans="1:11" x14ac:dyDescent="0.3">
      <c r="A92" t="s">
        <v>68</v>
      </c>
      <c r="B92" s="150">
        <v>44933</v>
      </c>
      <c r="C92" t="s">
        <v>67</v>
      </c>
      <c r="D92" t="s">
        <v>98</v>
      </c>
      <c r="E92">
        <v>13701287</v>
      </c>
      <c r="F92" t="str">
        <f t="shared" si="2"/>
        <v>Residential</v>
      </c>
      <c r="G92">
        <f t="shared" si="3"/>
        <v>9</v>
      </c>
      <c r="I92" s="152">
        <v>12</v>
      </c>
      <c r="J92" s="153"/>
      <c r="K92" s="153"/>
    </row>
    <row r="93" spans="1:11" x14ac:dyDescent="0.3">
      <c r="A93" t="s">
        <v>68</v>
      </c>
      <c r="B93" s="150">
        <v>44933</v>
      </c>
      <c r="C93" t="s">
        <v>67</v>
      </c>
      <c r="D93" t="s">
        <v>99</v>
      </c>
      <c r="E93">
        <v>6908229</v>
      </c>
      <c r="F93" t="str">
        <f t="shared" si="2"/>
        <v>Low Income Residential</v>
      </c>
      <c r="G93">
        <f t="shared" si="3"/>
        <v>9</v>
      </c>
      <c r="I93" s="154" t="s">
        <v>41</v>
      </c>
      <c r="J93" s="153">
        <v>470915</v>
      </c>
      <c r="K93" s="153">
        <v>66791</v>
      </c>
    </row>
    <row r="94" spans="1:11" x14ac:dyDescent="0.3">
      <c r="A94" t="s">
        <v>68</v>
      </c>
      <c r="B94" s="150">
        <v>44933</v>
      </c>
      <c r="C94" t="s">
        <v>66</v>
      </c>
      <c r="D94" t="s">
        <v>70</v>
      </c>
      <c r="E94">
        <v>5</v>
      </c>
      <c r="F94" t="str">
        <f t="shared" si="2"/>
        <v>HER</v>
      </c>
      <c r="G94">
        <f t="shared" si="3"/>
        <v>9</v>
      </c>
      <c r="I94" s="154" t="s">
        <v>38</v>
      </c>
      <c r="J94" s="153">
        <v>44146</v>
      </c>
      <c r="K94" s="153">
        <v>19985</v>
      </c>
    </row>
    <row r="95" spans="1:11" x14ac:dyDescent="0.3">
      <c r="A95" t="s">
        <v>68</v>
      </c>
      <c r="B95" s="150">
        <v>44933</v>
      </c>
      <c r="C95" t="s">
        <v>66</v>
      </c>
      <c r="D95" t="s">
        <v>54</v>
      </c>
      <c r="E95">
        <v>3511740</v>
      </c>
      <c r="F95" t="str">
        <f t="shared" si="2"/>
        <v>Medium C&amp;I</v>
      </c>
      <c r="G95">
        <f t="shared" si="3"/>
        <v>9</v>
      </c>
      <c r="I95" s="154" t="s">
        <v>40</v>
      </c>
      <c r="J95" s="153">
        <v>103197</v>
      </c>
      <c r="K95" s="153">
        <v>12062</v>
      </c>
    </row>
    <row r="96" spans="1:11" x14ac:dyDescent="0.3">
      <c r="A96" t="s">
        <v>68</v>
      </c>
      <c r="B96" s="150">
        <v>44933</v>
      </c>
      <c r="C96" t="s">
        <v>67</v>
      </c>
      <c r="D96" t="s">
        <v>53</v>
      </c>
      <c r="E96">
        <v>1563399</v>
      </c>
      <c r="F96" t="str">
        <f t="shared" si="2"/>
        <v>Small C&amp;I</v>
      </c>
      <c r="G96">
        <f t="shared" si="3"/>
        <v>9</v>
      </c>
      <c r="I96" s="154" t="s">
        <v>37</v>
      </c>
      <c r="J96" s="153">
        <v>183376</v>
      </c>
      <c r="K96" s="153">
        <v>107420</v>
      </c>
    </row>
    <row r="97" spans="1:11" x14ac:dyDescent="0.3">
      <c r="A97" t="s">
        <v>68</v>
      </c>
      <c r="B97" s="150">
        <v>44933</v>
      </c>
      <c r="C97" t="s">
        <v>67</v>
      </c>
      <c r="D97" t="s">
        <v>54</v>
      </c>
      <c r="E97">
        <v>733984</v>
      </c>
      <c r="F97" t="str">
        <f t="shared" si="2"/>
        <v>Medium C&amp;I</v>
      </c>
      <c r="G97">
        <f t="shared" si="3"/>
        <v>9</v>
      </c>
      <c r="I97" s="154" t="s">
        <v>39</v>
      </c>
      <c r="J97" s="153">
        <v>48364</v>
      </c>
      <c r="K97" s="153">
        <v>96421</v>
      </c>
    </row>
    <row r="98" spans="1:11" x14ac:dyDescent="0.3">
      <c r="A98" t="s">
        <v>68</v>
      </c>
      <c r="B98" s="150">
        <v>44933</v>
      </c>
      <c r="C98" t="s">
        <v>67</v>
      </c>
      <c r="D98" t="s">
        <v>70</v>
      </c>
      <c r="E98">
        <v>0</v>
      </c>
      <c r="F98" t="str">
        <f t="shared" si="2"/>
        <v>HER</v>
      </c>
      <c r="G98">
        <f t="shared" si="3"/>
        <v>9</v>
      </c>
      <c r="I98" s="152">
        <v>20</v>
      </c>
      <c r="J98" s="153"/>
      <c r="K98" s="153"/>
    </row>
    <row r="99" spans="1:11" x14ac:dyDescent="0.3">
      <c r="A99" t="s">
        <v>68</v>
      </c>
      <c r="B99" s="150">
        <v>44933</v>
      </c>
      <c r="C99" t="s">
        <v>67</v>
      </c>
      <c r="D99" t="s">
        <v>55</v>
      </c>
      <c r="E99">
        <v>843370</v>
      </c>
      <c r="F99" t="str">
        <f t="shared" si="2"/>
        <v>Large C&amp;I</v>
      </c>
      <c r="G99">
        <f t="shared" si="3"/>
        <v>9</v>
      </c>
      <c r="I99" s="154" t="s">
        <v>41</v>
      </c>
      <c r="J99" s="153">
        <v>33108176</v>
      </c>
      <c r="K99" s="153">
        <v>1992620</v>
      </c>
    </row>
    <row r="100" spans="1:11" x14ac:dyDescent="0.3">
      <c r="A100" t="s">
        <v>68</v>
      </c>
      <c r="B100" s="150">
        <v>44933</v>
      </c>
      <c r="C100" t="s">
        <v>66</v>
      </c>
      <c r="D100" t="s">
        <v>99</v>
      </c>
      <c r="E100">
        <v>41358211</v>
      </c>
      <c r="F100" t="str">
        <f t="shared" si="2"/>
        <v>Low Income Residential</v>
      </c>
      <c r="G100">
        <f t="shared" si="3"/>
        <v>9</v>
      </c>
      <c r="I100" s="154" t="s">
        <v>38</v>
      </c>
      <c r="J100" s="153">
        <v>9017035</v>
      </c>
      <c r="K100" s="153">
        <v>1813580</v>
      </c>
    </row>
    <row r="101" spans="1:11" x14ac:dyDescent="0.3">
      <c r="A101" t="s">
        <v>68</v>
      </c>
      <c r="B101" s="150">
        <v>44933</v>
      </c>
      <c r="C101" t="s">
        <v>66</v>
      </c>
      <c r="D101" t="s">
        <v>98</v>
      </c>
      <c r="E101">
        <v>60158042</v>
      </c>
      <c r="F101" t="str">
        <f t="shared" si="2"/>
        <v>Residential</v>
      </c>
      <c r="G101">
        <f t="shared" si="3"/>
        <v>9</v>
      </c>
      <c r="I101" s="154" t="s">
        <v>40</v>
      </c>
      <c r="J101" s="153">
        <v>11126099</v>
      </c>
      <c r="K101" s="153">
        <v>2593461</v>
      </c>
    </row>
    <row r="102" spans="1:11" x14ac:dyDescent="0.3">
      <c r="A102" t="s">
        <v>68</v>
      </c>
      <c r="B102" s="150">
        <v>44933</v>
      </c>
      <c r="C102" t="s">
        <v>66</v>
      </c>
      <c r="D102" t="s">
        <v>55</v>
      </c>
      <c r="E102">
        <v>13892885</v>
      </c>
      <c r="F102" t="str">
        <f t="shared" si="2"/>
        <v>Large C&amp;I</v>
      </c>
      <c r="G102">
        <f t="shared" si="3"/>
        <v>9</v>
      </c>
      <c r="I102" s="154" t="s">
        <v>37</v>
      </c>
      <c r="J102" s="153">
        <v>77922349</v>
      </c>
      <c r="K102" s="153">
        <v>19742439</v>
      </c>
    </row>
    <row r="103" spans="1:11" x14ac:dyDescent="0.3">
      <c r="A103" t="s">
        <v>68</v>
      </c>
      <c r="B103" s="150">
        <v>44933</v>
      </c>
      <c r="C103" t="s">
        <v>66</v>
      </c>
      <c r="D103" t="s">
        <v>53</v>
      </c>
      <c r="E103">
        <v>3828772</v>
      </c>
      <c r="F103" t="str">
        <f t="shared" si="2"/>
        <v>Small C&amp;I</v>
      </c>
      <c r="G103">
        <f t="shared" si="3"/>
        <v>9</v>
      </c>
      <c r="I103" s="154" t="s">
        <v>39</v>
      </c>
      <c r="J103" s="153">
        <v>10752212</v>
      </c>
      <c r="K103" s="153">
        <v>6022008</v>
      </c>
    </row>
    <row r="104" spans="1:11" x14ac:dyDescent="0.3">
      <c r="A104" t="s">
        <v>100</v>
      </c>
      <c r="B104" s="150">
        <v>44933</v>
      </c>
      <c r="C104" t="s">
        <v>67</v>
      </c>
      <c r="D104" t="s">
        <v>55</v>
      </c>
      <c r="E104">
        <v>2760008</v>
      </c>
      <c r="F104" t="str">
        <f t="shared" si="2"/>
        <v>Large C&amp;I</v>
      </c>
      <c r="G104">
        <f t="shared" si="3"/>
        <v>10</v>
      </c>
      <c r="I104" s="152">
        <v>18</v>
      </c>
      <c r="J104" s="153"/>
      <c r="K104" s="153"/>
    </row>
    <row r="105" spans="1:11" x14ac:dyDescent="0.3">
      <c r="A105" t="s">
        <v>100</v>
      </c>
      <c r="B105" s="150">
        <v>44933</v>
      </c>
      <c r="C105" t="s">
        <v>66</v>
      </c>
      <c r="D105" t="s">
        <v>54</v>
      </c>
      <c r="E105">
        <v>2314266</v>
      </c>
      <c r="F105" t="str">
        <f t="shared" si="2"/>
        <v>Medium C&amp;I</v>
      </c>
      <c r="G105">
        <f t="shared" si="3"/>
        <v>10</v>
      </c>
      <c r="I105" s="154" t="s">
        <v>40</v>
      </c>
      <c r="J105" s="153">
        <v>2</v>
      </c>
      <c r="K105" s="153"/>
    </row>
    <row r="106" spans="1:11" x14ac:dyDescent="0.3">
      <c r="A106" t="s">
        <v>100</v>
      </c>
      <c r="B106" s="150">
        <v>44933</v>
      </c>
      <c r="C106" t="s">
        <v>67</v>
      </c>
      <c r="D106" t="s">
        <v>53</v>
      </c>
      <c r="E106">
        <v>1793919</v>
      </c>
      <c r="F106" t="str">
        <f t="shared" si="2"/>
        <v>Small C&amp;I</v>
      </c>
      <c r="G106">
        <f t="shared" si="3"/>
        <v>10</v>
      </c>
      <c r="I106" s="154" t="s">
        <v>37</v>
      </c>
      <c r="J106" s="153">
        <v>31</v>
      </c>
      <c r="K106" s="153"/>
    </row>
    <row r="107" spans="1:11" x14ac:dyDescent="0.3">
      <c r="A107" t="s">
        <v>100</v>
      </c>
      <c r="B107" s="150">
        <v>44933</v>
      </c>
      <c r="C107" t="s">
        <v>66</v>
      </c>
      <c r="D107" t="s">
        <v>53</v>
      </c>
      <c r="E107">
        <v>1792472</v>
      </c>
      <c r="F107" t="str">
        <f t="shared" si="2"/>
        <v>Small C&amp;I</v>
      </c>
      <c r="G107">
        <f t="shared" si="3"/>
        <v>10</v>
      </c>
      <c r="I107" s="154" t="s">
        <v>39</v>
      </c>
      <c r="J107" s="153">
        <v>4</v>
      </c>
      <c r="K107" s="153"/>
    </row>
    <row r="108" spans="1:11" x14ac:dyDescent="0.3">
      <c r="A108" t="s">
        <v>100</v>
      </c>
      <c r="B108" s="150">
        <v>44933</v>
      </c>
      <c r="C108" t="s">
        <v>66</v>
      </c>
      <c r="D108" t="s">
        <v>55</v>
      </c>
      <c r="E108">
        <v>12456021</v>
      </c>
      <c r="F108" t="str">
        <f t="shared" si="2"/>
        <v>Large C&amp;I</v>
      </c>
      <c r="G108">
        <f t="shared" si="3"/>
        <v>10</v>
      </c>
      <c r="I108" s="152">
        <v>99</v>
      </c>
      <c r="J108" s="153"/>
      <c r="K108" s="153"/>
    </row>
    <row r="109" spans="1:11" x14ac:dyDescent="0.3">
      <c r="A109" t="s">
        <v>100</v>
      </c>
      <c r="B109" s="150">
        <v>44933</v>
      </c>
      <c r="C109" t="s">
        <v>67</v>
      </c>
      <c r="D109" t="s">
        <v>54</v>
      </c>
      <c r="E109">
        <v>1061253</v>
      </c>
      <c r="F109" t="str">
        <f t="shared" si="2"/>
        <v>Medium C&amp;I</v>
      </c>
      <c r="G109">
        <f t="shared" si="3"/>
        <v>10</v>
      </c>
      <c r="I109" s="154" t="s">
        <v>38</v>
      </c>
      <c r="J109" s="153">
        <v>1</v>
      </c>
      <c r="K109" s="153"/>
    </row>
    <row r="110" spans="1:11" x14ac:dyDescent="0.3">
      <c r="A110" t="s">
        <v>100</v>
      </c>
      <c r="B110" s="150">
        <v>44933</v>
      </c>
      <c r="C110" t="s">
        <v>66</v>
      </c>
      <c r="D110" t="s">
        <v>99</v>
      </c>
      <c r="E110">
        <v>1543359</v>
      </c>
      <c r="F110" t="str">
        <f t="shared" si="2"/>
        <v>Low Income Residential</v>
      </c>
      <c r="G110">
        <f t="shared" si="3"/>
        <v>10</v>
      </c>
      <c r="I110" s="154" t="s">
        <v>40</v>
      </c>
      <c r="J110" s="153">
        <v>1</v>
      </c>
      <c r="K110" s="153"/>
    </row>
    <row r="111" spans="1:11" x14ac:dyDescent="0.3">
      <c r="A111" t="s">
        <v>100</v>
      </c>
      <c r="B111" s="150">
        <v>44933</v>
      </c>
      <c r="C111" t="s">
        <v>67</v>
      </c>
      <c r="D111" t="s">
        <v>98</v>
      </c>
      <c r="E111">
        <v>6406601</v>
      </c>
      <c r="F111" t="str">
        <f t="shared" si="2"/>
        <v>Residential</v>
      </c>
      <c r="G111">
        <f t="shared" si="3"/>
        <v>10</v>
      </c>
      <c r="I111" s="154" t="s">
        <v>37</v>
      </c>
      <c r="J111" s="153">
        <v>5</v>
      </c>
      <c r="K111" s="153">
        <v>1</v>
      </c>
    </row>
    <row r="112" spans="1:11" x14ac:dyDescent="0.3">
      <c r="A112" t="s">
        <v>100</v>
      </c>
      <c r="B112" s="150">
        <v>44933</v>
      </c>
      <c r="C112" t="s">
        <v>67</v>
      </c>
      <c r="D112" t="s">
        <v>99</v>
      </c>
      <c r="E112">
        <v>617329</v>
      </c>
      <c r="F112" t="str">
        <f t="shared" si="2"/>
        <v>Low Income Residential</v>
      </c>
      <c r="G112">
        <f t="shared" si="3"/>
        <v>10</v>
      </c>
      <c r="I112" s="154" t="s">
        <v>39</v>
      </c>
      <c r="J112" s="153">
        <v>2</v>
      </c>
      <c r="K112" s="153"/>
    </row>
    <row r="113" spans="1:7" x14ac:dyDescent="0.3">
      <c r="A113" t="s">
        <v>100</v>
      </c>
      <c r="B113" s="150">
        <v>44933</v>
      </c>
      <c r="C113" t="s">
        <v>66</v>
      </c>
      <c r="D113" t="s">
        <v>98</v>
      </c>
      <c r="E113">
        <v>12472891</v>
      </c>
      <c r="F113" t="str">
        <f t="shared" si="2"/>
        <v>Residential</v>
      </c>
      <c r="G113">
        <f t="shared" si="3"/>
        <v>10</v>
      </c>
    </row>
    <row r="114" spans="1:7" x14ac:dyDescent="0.3">
      <c r="A114" t="s">
        <v>101</v>
      </c>
      <c r="B114" s="150">
        <v>44933</v>
      </c>
      <c r="C114" t="s">
        <v>67</v>
      </c>
      <c r="D114" t="s">
        <v>55</v>
      </c>
      <c r="E114">
        <v>1702274</v>
      </c>
      <c r="F114" t="str">
        <f t="shared" si="2"/>
        <v>Large C&amp;I</v>
      </c>
      <c r="G114">
        <f t="shared" si="3"/>
        <v>11</v>
      </c>
    </row>
    <row r="115" spans="1:7" x14ac:dyDescent="0.3">
      <c r="A115" t="s">
        <v>101</v>
      </c>
      <c r="B115" s="150">
        <v>44933</v>
      </c>
      <c r="C115" t="s">
        <v>66</v>
      </c>
      <c r="D115" t="s">
        <v>54</v>
      </c>
      <c r="E115">
        <v>3568861</v>
      </c>
      <c r="F115" t="str">
        <f t="shared" si="2"/>
        <v>Medium C&amp;I</v>
      </c>
      <c r="G115">
        <f t="shared" si="3"/>
        <v>11</v>
      </c>
    </row>
    <row r="116" spans="1:7" x14ac:dyDescent="0.3">
      <c r="A116" t="s">
        <v>101</v>
      </c>
      <c r="B116" s="150">
        <v>44933</v>
      </c>
      <c r="C116" t="s">
        <v>67</v>
      </c>
      <c r="D116" t="s">
        <v>54</v>
      </c>
      <c r="E116">
        <v>1032952</v>
      </c>
      <c r="F116" t="str">
        <f t="shared" si="2"/>
        <v>Medium C&amp;I</v>
      </c>
      <c r="G116">
        <f t="shared" si="3"/>
        <v>11</v>
      </c>
    </row>
    <row r="117" spans="1:7" x14ac:dyDescent="0.3">
      <c r="A117" t="s">
        <v>101</v>
      </c>
      <c r="B117" s="150">
        <v>44933</v>
      </c>
      <c r="C117" t="s">
        <v>67</v>
      </c>
      <c r="D117" t="s">
        <v>53</v>
      </c>
      <c r="E117">
        <v>2769405</v>
      </c>
      <c r="F117" t="str">
        <f t="shared" si="2"/>
        <v>Small C&amp;I</v>
      </c>
      <c r="G117">
        <f t="shared" si="3"/>
        <v>11</v>
      </c>
    </row>
    <row r="118" spans="1:7" x14ac:dyDescent="0.3">
      <c r="A118" t="s">
        <v>101</v>
      </c>
      <c r="B118" s="150">
        <v>44933</v>
      </c>
      <c r="C118" t="s">
        <v>66</v>
      </c>
      <c r="D118" t="s">
        <v>55</v>
      </c>
      <c r="E118">
        <v>12365917</v>
      </c>
      <c r="F118" t="str">
        <f t="shared" si="2"/>
        <v>Large C&amp;I</v>
      </c>
      <c r="G118">
        <f t="shared" si="3"/>
        <v>11</v>
      </c>
    </row>
    <row r="119" spans="1:7" x14ac:dyDescent="0.3">
      <c r="A119" t="s">
        <v>101</v>
      </c>
      <c r="B119" s="150">
        <v>44933</v>
      </c>
      <c r="C119" t="s">
        <v>66</v>
      </c>
      <c r="D119" t="s">
        <v>53</v>
      </c>
      <c r="E119">
        <v>3246805</v>
      </c>
      <c r="F119" t="str">
        <f t="shared" si="2"/>
        <v>Small C&amp;I</v>
      </c>
      <c r="G119">
        <f t="shared" si="3"/>
        <v>11</v>
      </c>
    </row>
    <row r="120" spans="1:7" x14ac:dyDescent="0.3">
      <c r="A120" t="s">
        <v>101</v>
      </c>
      <c r="B120" s="150">
        <v>44933</v>
      </c>
      <c r="C120" t="s">
        <v>66</v>
      </c>
      <c r="D120" t="s">
        <v>99</v>
      </c>
      <c r="E120">
        <v>3618260</v>
      </c>
      <c r="F120" t="str">
        <f t="shared" si="2"/>
        <v>Low Income Residential</v>
      </c>
      <c r="G120">
        <f t="shared" si="3"/>
        <v>11</v>
      </c>
    </row>
    <row r="121" spans="1:7" x14ac:dyDescent="0.3">
      <c r="A121" t="s">
        <v>101</v>
      </c>
      <c r="B121" s="150">
        <v>44933</v>
      </c>
      <c r="C121" t="s">
        <v>67</v>
      </c>
      <c r="D121" t="s">
        <v>98</v>
      </c>
      <c r="E121">
        <v>13907611</v>
      </c>
      <c r="F121" t="str">
        <f t="shared" si="2"/>
        <v>Residential</v>
      </c>
      <c r="G121">
        <f t="shared" si="3"/>
        <v>11</v>
      </c>
    </row>
    <row r="122" spans="1:7" x14ac:dyDescent="0.3">
      <c r="A122" t="s">
        <v>101</v>
      </c>
      <c r="B122" s="150">
        <v>44933</v>
      </c>
      <c r="C122" t="s">
        <v>67</v>
      </c>
      <c r="D122" t="s">
        <v>99</v>
      </c>
      <c r="E122">
        <v>1331644</v>
      </c>
      <c r="F122" t="str">
        <f t="shared" si="2"/>
        <v>Low Income Residential</v>
      </c>
      <c r="G122">
        <f t="shared" si="3"/>
        <v>11</v>
      </c>
    </row>
    <row r="123" spans="1:7" x14ac:dyDescent="0.3">
      <c r="A123" t="s">
        <v>101</v>
      </c>
      <c r="B123" s="150">
        <v>44933</v>
      </c>
      <c r="C123" t="s">
        <v>66</v>
      </c>
      <c r="D123" t="s">
        <v>98</v>
      </c>
      <c r="E123">
        <v>29187330</v>
      </c>
      <c r="F123" t="str">
        <f t="shared" si="2"/>
        <v>Residential</v>
      </c>
      <c r="G123">
        <f t="shared" si="3"/>
        <v>11</v>
      </c>
    </row>
    <row r="124" spans="1:7" x14ac:dyDescent="0.3">
      <c r="A124" t="s">
        <v>102</v>
      </c>
      <c r="B124" s="150">
        <v>44933</v>
      </c>
      <c r="C124" t="s">
        <v>67</v>
      </c>
      <c r="D124" t="s">
        <v>55</v>
      </c>
      <c r="E124">
        <v>66791</v>
      </c>
      <c r="F124" t="str">
        <f t="shared" si="2"/>
        <v>Large C&amp;I</v>
      </c>
      <c r="G124">
        <f t="shared" si="3"/>
        <v>12</v>
      </c>
    </row>
    <row r="125" spans="1:7" x14ac:dyDescent="0.3">
      <c r="A125" t="s">
        <v>102</v>
      </c>
      <c r="B125" s="150">
        <v>44933</v>
      </c>
      <c r="C125" t="s">
        <v>66</v>
      </c>
      <c r="D125" t="s">
        <v>54</v>
      </c>
      <c r="E125">
        <v>103197</v>
      </c>
      <c r="F125" t="str">
        <f t="shared" si="2"/>
        <v>Medium C&amp;I</v>
      </c>
      <c r="G125">
        <f t="shared" si="3"/>
        <v>12</v>
      </c>
    </row>
    <row r="126" spans="1:7" x14ac:dyDescent="0.3">
      <c r="A126" t="s">
        <v>102</v>
      </c>
      <c r="B126" s="150">
        <v>44933</v>
      </c>
      <c r="C126" t="s">
        <v>66</v>
      </c>
      <c r="D126" t="s">
        <v>99</v>
      </c>
      <c r="E126">
        <v>44146</v>
      </c>
      <c r="F126" t="str">
        <f t="shared" si="2"/>
        <v>Low Income Residential</v>
      </c>
      <c r="G126">
        <f t="shared" si="3"/>
        <v>12</v>
      </c>
    </row>
    <row r="127" spans="1:7" x14ac:dyDescent="0.3">
      <c r="A127" t="s">
        <v>102</v>
      </c>
      <c r="B127" s="150">
        <v>44933</v>
      </c>
      <c r="C127" t="s">
        <v>67</v>
      </c>
      <c r="D127" t="s">
        <v>53</v>
      </c>
      <c r="E127">
        <v>96421</v>
      </c>
      <c r="F127" t="str">
        <f t="shared" ref="F127:F145" si="4">TRIM(MID(D127,3,50))</f>
        <v>Small C&amp;I</v>
      </c>
      <c r="G127">
        <f t="shared" ref="G127:G145" si="5">VALUE(TRIM(MID(A127,6,2)))</f>
        <v>12</v>
      </c>
    </row>
    <row r="128" spans="1:7" x14ac:dyDescent="0.3">
      <c r="A128" t="s">
        <v>102</v>
      </c>
      <c r="B128" s="150">
        <v>44933</v>
      </c>
      <c r="C128" t="s">
        <v>66</v>
      </c>
      <c r="D128" t="s">
        <v>53</v>
      </c>
      <c r="E128">
        <v>48364</v>
      </c>
      <c r="F128" t="str">
        <f t="shared" si="4"/>
        <v>Small C&amp;I</v>
      </c>
      <c r="G128">
        <f t="shared" si="5"/>
        <v>12</v>
      </c>
    </row>
    <row r="129" spans="1:7" x14ac:dyDescent="0.3">
      <c r="A129" t="s">
        <v>102</v>
      </c>
      <c r="B129" s="150">
        <v>44933</v>
      </c>
      <c r="C129" t="s">
        <v>67</v>
      </c>
      <c r="D129" t="s">
        <v>98</v>
      </c>
      <c r="E129">
        <v>107420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50">
        <v>44933</v>
      </c>
      <c r="C130" t="s">
        <v>67</v>
      </c>
      <c r="D130" t="s">
        <v>99</v>
      </c>
      <c r="E130">
        <v>19985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50">
        <v>44933</v>
      </c>
      <c r="C131" t="s">
        <v>66</v>
      </c>
      <c r="D131" t="s">
        <v>98</v>
      </c>
      <c r="E131">
        <v>183376</v>
      </c>
      <c r="F131" t="str">
        <f t="shared" si="4"/>
        <v>Residential</v>
      </c>
      <c r="G131">
        <f t="shared" si="5"/>
        <v>12</v>
      </c>
    </row>
    <row r="132" spans="1:7" x14ac:dyDescent="0.3">
      <c r="A132" t="s">
        <v>102</v>
      </c>
      <c r="B132" s="150">
        <v>44933</v>
      </c>
      <c r="C132" t="s">
        <v>66</v>
      </c>
      <c r="D132" t="s">
        <v>55</v>
      </c>
      <c r="E132">
        <v>470915</v>
      </c>
      <c r="F132" t="str">
        <f t="shared" si="4"/>
        <v>Large C&amp;I</v>
      </c>
      <c r="G132">
        <f t="shared" si="5"/>
        <v>12</v>
      </c>
    </row>
    <row r="133" spans="1:7" x14ac:dyDescent="0.3">
      <c r="A133" t="s">
        <v>102</v>
      </c>
      <c r="B133" s="150">
        <v>44933</v>
      </c>
      <c r="C133" t="s">
        <v>67</v>
      </c>
      <c r="D133" t="s">
        <v>54</v>
      </c>
      <c r="E133">
        <v>12062</v>
      </c>
      <c r="F133" t="str">
        <f t="shared" si="4"/>
        <v>Medium C&amp;I</v>
      </c>
      <c r="G133">
        <f t="shared" si="5"/>
        <v>12</v>
      </c>
    </row>
    <row r="134" spans="1:7" x14ac:dyDescent="0.3">
      <c r="A134" t="s">
        <v>73</v>
      </c>
      <c r="B134" s="150">
        <v>44933</v>
      </c>
      <c r="C134" t="s">
        <v>67</v>
      </c>
      <c r="D134" t="s">
        <v>55</v>
      </c>
      <c r="E134">
        <v>672427</v>
      </c>
      <c r="F134" t="str">
        <f t="shared" si="4"/>
        <v>Large C&amp;I</v>
      </c>
      <c r="G134">
        <f t="shared" si="5"/>
        <v>14</v>
      </c>
    </row>
    <row r="135" spans="1:7" x14ac:dyDescent="0.3">
      <c r="A135" t="s">
        <v>73</v>
      </c>
      <c r="B135" s="150">
        <v>44933</v>
      </c>
      <c r="C135" t="s">
        <v>66</v>
      </c>
      <c r="D135" t="s">
        <v>54</v>
      </c>
      <c r="E135">
        <v>2987443</v>
      </c>
      <c r="F135" t="str">
        <f t="shared" si="4"/>
        <v>Medium C&amp;I</v>
      </c>
      <c r="G135">
        <f t="shared" si="5"/>
        <v>14</v>
      </c>
    </row>
    <row r="136" spans="1:7" x14ac:dyDescent="0.3">
      <c r="A136" t="s">
        <v>73</v>
      </c>
      <c r="B136" s="150">
        <v>44933</v>
      </c>
      <c r="C136" t="s">
        <v>67</v>
      </c>
      <c r="D136" t="s">
        <v>53</v>
      </c>
      <c r="E136">
        <v>1705628</v>
      </c>
      <c r="F136" t="str">
        <f t="shared" si="4"/>
        <v>Small C&amp;I</v>
      </c>
      <c r="G136">
        <f t="shared" si="5"/>
        <v>14</v>
      </c>
    </row>
    <row r="137" spans="1:7" x14ac:dyDescent="0.3">
      <c r="A137" t="s">
        <v>73</v>
      </c>
      <c r="B137" s="150">
        <v>44933</v>
      </c>
      <c r="C137" t="s">
        <v>66</v>
      </c>
      <c r="D137" t="s">
        <v>99</v>
      </c>
      <c r="E137">
        <v>1277743</v>
      </c>
      <c r="F137" t="str">
        <f t="shared" si="4"/>
        <v>Low Income Residential</v>
      </c>
      <c r="G137">
        <f t="shared" si="5"/>
        <v>14</v>
      </c>
    </row>
    <row r="138" spans="1:7" x14ac:dyDescent="0.3">
      <c r="A138" t="s">
        <v>73</v>
      </c>
      <c r="B138" s="150">
        <v>44933</v>
      </c>
      <c r="C138" t="s">
        <v>66</v>
      </c>
      <c r="D138" t="s">
        <v>53</v>
      </c>
      <c r="E138">
        <v>2781185</v>
      </c>
      <c r="F138" t="str">
        <f t="shared" si="4"/>
        <v>Small C&amp;I</v>
      </c>
      <c r="G138">
        <f t="shared" si="5"/>
        <v>14</v>
      </c>
    </row>
    <row r="139" spans="1:7" x14ac:dyDescent="0.3">
      <c r="A139" t="s">
        <v>73</v>
      </c>
      <c r="B139" s="150">
        <v>44933</v>
      </c>
      <c r="C139" t="s">
        <v>66</v>
      </c>
      <c r="D139" t="s">
        <v>55</v>
      </c>
      <c r="E139">
        <v>9563808</v>
      </c>
      <c r="F139" t="str">
        <f t="shared" si="4"/>
        <v>Large C&amp;I</v>
      </c>
      <c r="G139">
        <f t="shared" si="5"/>
        <v>14</v>
      </c>
    </row>
    <row r="140" spans="1:7" x14ac:dyDescent="0.3">
      <c r="A140" t="s">
        <v>73</v>
      </c>
      <c r="B140" s="150">
        <v>44933</v>
      </c>
      <c r="C140" t="s">
        <v>67</v>
      </c>
      <c r="D140" t="s">
        <v>54</v>
      </c>
      <c r="E140">
        <v>799825</v>
      </c>
      <c r="F140" t="str">
        <f t="shared" si="4"/>
        <v>Medium C&amp;I</v>
      </c>
      <c r="G140">
        <f t="shared" si="5"/>
        <v>14</v>
      </c>
    </row>
    <row r="141" spans="1:7" x14ac:dyDescent="0.3">
      <c r="A141" t="s">
        <v>73</v>
      </c>
      <c r="B141" s="150">
        <v>44933</v>
      </c>
      <c r="C141" t="s">
        <v>67</v>
      </c>
      <c r="D141" t="s">
        <v>98</v>
      </c>
      <c r="E141">
        <v>6247058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73</v>
      </c>
      <c r="B142" s="150">
        <v>44933</v>
      </c>
      <c r="C142" t="s">
        <v>67</v>
      </c>
      <c r="D142" t="s">
        <v>99</v>
      </c>
      <c r="E142">
        <v>278713</v>
      </c>
      <c r="F142" t="str">
        <f t="shared" si="4"/>
        <v>Low Income Residential</v>
      </c>
      <c r="G142">
        <f t="shared" si="5"/>
        <v>14</v>
      </c>
    </row>
    <row r="143" spans="1:7" x14ac:dyDescent="0.3">
      <c r="A143" t="s">
        <v>73</v>
      </c>
      <c r="B143" s="150">
        <v>44933</v>
      </c>
      <c r="C143" t="s">
        <v>66</v>
      </c>
      <c r="D143" t="s">
        <v>98</v>
      </c>
      <c r="E143">
        <v>24411765</v>
      </c>
      <c r="F143" t="str">
        <f t="shared" si="4"/>
        <v>Residential</v>
      </c>
      <c r="G143">
        <f t="shared" si="5"/>
        <v>14</v>
      </c>
    </row>
    <row r="144" spans="1:7" x14ac:dyDescent="0.3">
      <c r="A144" t="s">
        <v>74</v>
      </c>
      <c r="B144" s="150">
        <v>44933</v>
      </c>
      <c r="C144" t="s">
        <v>67</v>
      </c>
      <c r="D144" t="s">
        <v>55</v>
      </c>
      <c r="E144">
        <v>36</v>
      </c>
      <c r="F144" t="str">
        <f t="shared" si="4"/>
        <v>Large C&amp;I</v>
      </c>
      <c r="G144">
        <f t="shared" si="5"/>
        <v>15</v>
      </c>
    </row>
    <row r="145" spans="1:7" x14ac:dyDescent="0.3">
      <c r="A145" t="s">
        <v>74</v>
      </c>
      <c r="B145" s="150">
        <v>44933</v>
      </c>
      <c r="C145" t="s">
        <v>66</v>
      </c>
      <c r="D145" t="s">
        <v>54</v>
      </c>
      <c r="E145">
        <v>2695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50">
        <v>44933</v>
      </c>
      <c r="C146" t="s">
        <v>67</v>
      </c>
      <c r="D146" t="s">
        <v>53</v>
      </c>
      <c r="E146">
        <v>3919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50">
        <v>44933</v>
      </c>
      <c r="C147" t="s">
        <v>66</v>
      </c>
      <c r="D147" t="s">
        <v>53</v>
      </c>
      <c r="E147">
        <v>6948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50">
        <v>44933</v>
      </c>
      <c r="C148" t="s">
        <v>66</v>
      </c>
      <c r="D148" t="s">
        <v>55</v>
      </c>
      <c r="E148">
        <v>2216</v>
      </c>
      <c r="F148" t="str">
        <f t="shared" si="6"/>
        <v>Large C&amp;I</v>
      </c>
      <c r="G148">
        <f t="shared" si="7"/>
        <v>15</v>
      </c>
    </row>
    <row r="149" spans="1:7" x14ac:dyDescent="0.3">
      <c r="A149" t="s">
        <v>74</v>
      </c>
      <c r="B149" s="150">
        <v>44933</v>
      </c>
      <c r="C149" t="s">
        <v>66</v>
      </c>
      <c r="D149" t="s">
        <v>99</v>
      </c>
      <c r="E149">
        <v>8345</v>
      </c>
      <c r="F149" t="str">
        <f t="shared" si="6"/>
        <v>Low Income Residential</v>
      </c>
      <c r="G149">
        <f t="shared" si="7"/>
        <v>15</v>
      </c>
    </row>
    <row r="150" spans="1:7" x14ac:dyDescent="0.3">
      <c r="A150" t="s">
        <v>74</v>
      </c>
      <c r="B150" s="150">
        <v>44933</v>
      </c>
      <c r="C150" t="s">
        <v>67</v>
      </c>
      <c r="D150" t="s">
        <v>54</v>
      </c>
      <c r="E150">
        <v>159</v>
      </c>
      <c r="F150" t="str">
        <f t="shared" si="6"/>
        <v>Medium C&amp;I</v>
      </c>
      <c r="G150">
        <f t="shared" si="7"/>
        <v>15</v>
      </c>
    </row>
    <row r="151" spans="1:7" x14ac:dyDescent="0.3">
      <c r="A151" t="s">
        <v>74</v>
      </c>
      <c r="B151" s="150">
        <v>44933</v>
      </c>
      <c r="C151" t="s">
        <v>67</v>
      </c>
      <c r="D151" t="s">
        <v>98</v>
      </c>
      <c r="E151">
        <v>32453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74</v>
      </c>
      <c r="B152" s="150">
        <v>44933</v>
      </c>
      <c r="C152" t="s">
        <v>67</v>
      </c>
      <c r="D152" t="s">
        <v>99</v>
      </c>
      <c r="E152">
        <v>1843</v>
      </c>
      <c r="F152" t="str">
        <f t="shared" si="6"/>
        <v>Low Income Residential</v>
      </c>
      <c r="G152">
        <f t="shared" si="7"/>
        <v>15</v>
      </c>
    </row>
    <row r="153" spans="1:7" x14ac:dyDescent="0.3">
      <c r="A153" t="s">
        <v>74</v>
      </c>
      <c r="B153" s="150">
        <v>44933</v>
      </c>
      <c r="C153" t="s">
        <v>66</v>
      </c>
      <c r="D153" t="s">
        <v>98</v>
      </c>
      <c r="E153">
        <v>108010</v>
      </c>
      <c r="F153" t="str">
        <f t="shared" si="6"/>
        <v>Residential</v>
      </c>
      <c r="G153">
        <f t="shared" si="7"/>
        <v>15</v>
      </c>
    </row>
    <row r="154" spans="1:7" x14ac:dyDescent="0.3">
      <c r="A154" t="s">
        <v>79</v>
      </c>
      <c r="B154" s="150">
        <v>44933</v>
      </c>
      <c r="C154" t="s">
        <v>66</v>
      </c>
      <c r="D154" t="s">
        <v>98</v>
      </c>
      <c r="E154">
        <v>22</v>
      </c>
      <c r="F154" t="str">
        <f t="shared" si="6"/>
        <v>Residential</v>
      </c>
      <c r="G154">
        <f t="shared" si="7"/>
        <v>17</v>
      </c>
    </row>
    <row r="155" spans="1:7" x14ac:dyDescent="0.3">
      <c r="A155" t="s">
        <v>79</v>
      </c>
      <c r="B155" s="150">
        <v>44933</v>
      </c>
      <c r="C155" t="s">
        <v>67</v>
      </c>
      <c r="D155" t="s">
        <v>98</v>
      </c>
      <c r="E155">
        <v>2</v>
      </c>
      <c r="F155" t="str">
        <f t="shared" si="6"/>
        <v>Residential</v>
      </c>
      <c r="G155">
        <f t="shared" si="7"/>
        <v>17</v>
      </c>
    </row>
    <row r="156" spans="1:7" x14ac:dyDescent="0.3">
      <c r="A156" t="s">
        <v>79</v>
      </c>
      <c r="B156" s="150">
        <v>44933</v>
      </c>
      <c r="C156" t="s">
        <v>67</v>
      </c>
      <c r="D156" t="s">
        <v>99</v>
      </c>
      <c r="E156">
        <v>311</v>
      </c>
      <c r="F156" t="str">
        <f t="shared" si="6"/>
        <v>Low Income Residential</v>
      </c>
      <c r="G156">
        <f t="shared" si="7"/>
        <v>17</v>
      </c>
    </row>
    <row r="157" spans="1:7" x14ac:dyDescent="0.3">
      <c r="A157" t="s">
        <v>79</v>
      </c>
      <c r="B157" s="150">
        <v>44933</v>
      </c>
      <c r="C157" t="s">
        <v>66</v>
      </c>
      <c r="D157" t="s">
        <v>99</v>
      </c>
      <c r="E157">
        <v>1767</v>
      </c>
      <c r="F157" t="str">
        <f t="shared" si="6"/>
        <v>Low Income Residential</v>
      </c>
      <c r="G157">
        <f t="shared" si="7"/>
        <v>17</v>
      </c>
    </row>
    <row r="158" spans="1:7" x14ac:dyDescent="0.3">
      <c r="A158" t="s">
        <v>669</v>
      </c>
      <c r="B158" s="150">
        <v>44933</v>
      </c>
      <c r="C158" t="s">
        <v>66</v>
      </c>
      <c r="D158" t="s">
        <v>98</v>
      </c>
      <c r="E158">
        <v>31</v>
      </c>
      <c r="F158" t="str">
        <f t="shared" si="6"/>
        <v>Residential</v>
      </c>
      <c r="G158">
        <f t="shared" si="7"/>
        <v>18</v>
      </c>
    </row>
    <row r="159" spans="1:7" x14ac:dyDescent="0.3">
      <c r="A159" t="s">
        <v>669</v>
      </c>
      <c r="B159" s="150">
        <v>44933</v>
      </c>
      <c r="C159" t="s">
        <v>66</v>
      </c>
      <c r="D159" t="s">
        <v>53</v>
      </c>
      <c r="E159">
        <v>4</v>
      </c>
      <c r="F159" t="str">
        <f t="shared" si="6"/>
        <v>Small C&amp;I</v>
      </c>
      <c r="G159">
        <f t="shared" si="7"/>
        <v>18</v>
      </c>
    </row>
    <row r="160" spans="1:7" x14ac:dyDescent="0.3">
      <c r="A160" t="s">
        <v>669</v>
      </c>
      <c r="B160" s="150">
        <v>44933</v>
      </c>
      <c r="C160" t="s">
        <v>66</v>
      </c>
      <c r="D160" t="s">
        <v>54</v>
      </c>
      <c r="E160">
        <v>2</v>
      </c>
      <c r="F160" t="str">
        <f t="shared" si="6"/>
        <v>Medium C&amp;I</v>
      </c>
      <c r="G160">
        <f t="shared" si="7"/>
        <v>18</v>
      </c>
    </row>
    <row r="161" spans="1:7" x14ac:dyDescent="0.3">
      <c r="A161" t="s">
        <v>657</v>
      </c>
      <c r="B161" s="150">
        <v>44933</v>
      </c>
      <c r="C161" t="s">
        <v>66</v>
      </c>
      <c r="D161" t="s">
        <v>98</v>
      </c>
      <c r="E161">
        <v>5</v>
      </c>
      <c r="F161" t="str">
        <f t="shared" si="6"/>
        <v>Residential</v>
      </c>
      <c r="G161">
        <f t="shared" si="7"/>
        <v>99</v>
      </c>
    </row>
    <row r="162" spans="1:7" x14ac:dyDescent="0.3">
      <c r="A162" t="s">
        <v>657</v>
      </c>
      <c r="B162" s="150">
        <v>44933</v>
      </c>
      <c r="C162" t="s">
        <v>67</v>
      </c>
      <c r="D162" t="s">
        <v>98</v>
      </c>
      <c r="E162">
        <v>1</v>
      </c>
      <c r="F162" t="str">
        <f t="shared" si="6"/>
        <v>Residential</v>
      </c>
      <c r="G162">
        <f t="shared" si="7"/>
        <v>99</v>
      </c>
    </row>
    <row r="163" spans="1:7" x14ac:dyDescent="0.3">
      <c r="A163" t="s">
        <v>657</v>
      </c>
      <c r="B163" s="150">
        <v>44933</v>
      </c>
      <c r="C163" t="s">
        <v>66</v>
      </c>
      <c r="D163" t="s">
        <v>99</v>
      </c>
      <c r="E163">
        <v>1</v>
      </c>
      <c r="F163" t="str">
        <f t="shared" si="6"/>
        <v>Low Income Residential</v>
      </c>
      <c r="G163">
        <f t="shared" si="7"/>
        <v>99</v>
      </c>
    </row>
    <row r="164" spans="1:7" x14ac:dyDescent="0.3">
      <c r="A164" t="s">
        <v>657</v>
      </c>
      <c r="B164" s="150">
        <v>44933</v>
      </c>
      <c r="C164" t="s">
        <v>66</v>
      </c>
      <c r="D164" t="s">
        <v>53</v>
      </c>
      <c r="E164">
        <v>2</v>
      </c>
      <c r="F164" t="str">
        <f t="shared" si="6"/>
        <v>Small C&amp;I</v>
      </c>
      <c r="G164">
        <f t="shared" si="7"/>
        <v>99</v>
      </c>
    </row>
    <row r="165" spans="1:7" x14ac:dyDescent="0.3">
      <c r="A165" t="s">
        <v>657</v>
      </c>
      <c r="B165" s="150">
        <v>44933</v>
      </c>
      <c r="C165" t="s">
        <v>66</v>
      </c>
      <c r="D165" t="s">
        <v>54</v>
      </c>
      <c r="E165">
        <v>1</v>
      </c>
      <c r="F165" t="str">
        <f t="shared" si="6"/>
        <v>Medium C&amp;I</v>
      </c>
      <c r="G165">
        <f t="shared" si="7"/>
        <v>99</v>
      </c>
    </row>
    <row r="166" spans="1:7" x14ac:dyDescent="0.3">
      <c r="A166" t="s">
        <v>80</v>
      </c>
      <c r="B166" s="150">
        <v>44933</v>
      </c>
      <c r="C166" t="s">
        <v>66</v>
      </c>
      <c r="D166" t="s">
        <v>54</v>
      </c>
      <c r="E166">
        <v>47</v>
      </c>
      <c r="F166" t="str">
        <f t="shared" si="6"/>
        <v>Medium C&amp;I</v>
      </c>
      <c r="G166">
        <f t="shared" si="7"/>
        <v>19</v>
      </c>
    </row>
    <row r="167" spans="1:7" x14ac:dyDescent="0.3">
      <c r="A167" t="s">
        <v>80</v>
      </c>
      <c r="B167" s="150">
        <v>44933</v>
      </c>
      <c r="C167" t="s">
        <v>66</v>
      </c>
      <c r="D167" t="s">
        <v>99</v>
      </c>
      <c r="E167">
        <v>2998</v>
      </c>
      <c r="F167" t="str">
        <f t="shared" si="6"/>
        <v>Low Income Residential</v>
      </c>
      <c r="G167">
        <f t="shared" si="7"/>
        <v>19</v>
      </c>
    </row>
    <row r="168" spans="1:7" x14ac:dyDescent="0.3">
      <c r="A168" t="s">
        <v>80</v>
      </c>
      <c r="B168" s="150">
        <v>44933</v>
      </c>
      <c r="C168" t="s">
        <v>66</v>
      </c>
      <c r="D168" t="s">
        <v>98</v>
      </c>
      <c r="E168">
        <v>6447</v>
      </c>
      <c r="F168" t="str">
        <f t="shared" si="6"/>
        <v>Residential</v>
      </c>
      <c r="G168">
        <f t="shared" si="7"/>
        <v>19</v>
      </c>
    </row>
    <row r="169" spans="1:7" x14ac:dyDescent="0.3">
      <c r="A169" t="s">
        <v>80</v>
      </c>
      <c r="B169" s="150">
        <v>44933</v>
      </c>
      <c r="C169" t="s">
        <v>66</v>
      </c>
      <c r="D169" t="s">
        <v>53</v>
      </c>
      <c r="E169">
        <v>153</v>
      </c>
      <c r="F169" t="str">
        <f t="shared" si="6"/>
        <v>Small C&amp;I</v>
      </c>
      <c r="G169">
        <f t="shared" si="7"/>
        <v>19</v>
      </c>
    </row>
    <row r="170" spans="1:7" x14ac:dyDescent="0.3">
      <c r="A170" t="s">
        <v>80</v>
      </c>
      <c r="B170" s="150">
        <v>44933</v>
      </c>
      <c r="C170" t="s">
        <v>67</v>
      </c>
      <c r="D170" t="s">
        <v>53</v>
      </c>
      <c r="E170">
        <v>58</v>
      </c>
      <c r="F170" t="str">
        <f t="shared" si="6"/>
        <v>Small C&amp;I</v>
      </c>
      <c r="G170">
        <f t="shared" si="7"/>
        <v>19</v>
      </c>
    </row>
    <row r="171" spans="1:7" x14ac:dyDescent="0.3">
      <c r="A171" t="s">
        <v>80</v>
      </c>
      <c r="B171" s="150">
        <v>44933</v>
      </c>
      <c r="C171" t="s">
        <v>67</v>
      </c>
      <c r="D171" t="s">
        <v>98</v>
      </c>
      <c r="E171">
        <v>1620</v>
      </c>
      <c r="F171" t="str">
        <f t="shared" si="6"/>
        <v>Residential</v>
      </c>
      <c r="G171">
        <f t="shared" si="7"/>
        <v>19</v>
      </c>
    </row>
    <row r="172" spans="1:7" x14ac:dyDescent="0.3">
      <c r="A172" t="s">
        <v>80</v>
      </c>
      <c r="B172" s="150">
        <v>44933</v>
      </c>
      <c r="C172" t="s">
        <v>67</v>
      </c>
      <c r="D172" t="s">
        <v>99</v>
      </c>
      <c r="E172">
        <v>616</v>
      </c>
      <c r="F172" t="str">
        <f t="shared" si="6"/>
        <v>Low Income Residential</v>
      </c>
      <c r="G172">
        <f t="shared" si="7"/>
        <v>19</v>
      </c>
    </row>
    <row r="173" spans="1:7" x14ac:dyDescent="0.3">
      <c r="A173" t="s">
        <v>80</v>
      </c>
      <c r="B173" s="150">
        <v>44933</v>
      </c>
      <c r="C173" t="s">
        <v>66</v>
      </c>
      <c r="D173" t="s">
        <v>55</v>
      </c>
      <c r="E173">
        <v>18</v>
      </c>
      <c r="F173" t="str">
        <f t="shared" si="6"/>
        <v>Large C&amp;I</v>
      </c>
      <c r="G173">
        <f t="shared" si="7"/>
        <v>19</v>
      </c>
    </row>
    <row r="174" spans="1:7" x14ac:dyDescent="0.3">
      <c r="A174" t="s">
        <v>80</v>
      </c>
      <c r="B174" s="150">
        <v>44933</v>
      </c>
      <c r="C174" t="s">
        <v>67</v>
      </c>
      <c r="D174" t="s">
        <v>54</v>
      </c>
      <c r="E174">
        <v>1</v>
      </c>
      <c r="F174" t="str">
        <f t="shared" si="6"/>
        <v>Medium C&amp;I</v>
      </c>
      <c r="G174">
        <f t="shared" si="7"/>
        <v>19</v>
      </c>
    </row>
    <row r="175" spans="1:7" x14ac:dyDescent="0.3">
      <c r="A175" t="s">
        <v>343</v>
      </c>
      <c r="B175" s="150">
        <v>44933</v>
      </c>
      <c r="C175" t="s">
        <v>66</v>
      </c>
      <c r="D175" t="s">
        <v>70</v>
      </c>
      <c r="E175">
        <v>1970</v>
      </c>
      <c r="F175" t="str">
        <f t="shared" si="6"/>
        <v>HER</v>
      </c>
      <c r="G175">
        <f t="shared" si="7"/>
        <v>20</v>
      </c>
    </row>
    <row r="176" spans="1:7" x14ac:dyDescent="0.3">
      <c r="A176" t="s">
        <v>343</v>
      </c>
      <c r="B176" s="150">
        <v>44933</v>
      </c>
      <c r="C176" t="s">
        <v>66</v>
      </c>
      <c r="D176" t="s">
        <v>54</v>
      </c>
      <c r="E176">
        <v>11126099</v>
      </c>
      <c r="F176" t="str">
        <f t="shared" si="6"/>
        <v>Medium C&amp;I</v>
      </c>
      <c r="G176">
        <f t="shared" si="7"/>
        <v>20</v>
      </c>
    </row>
    <row r="177" spans="1:7" x14ac:dyDescent="0.3">
      <c r="A177" t="s">
        <v>343</v>
      </c>
      <c r="B177" s="150">
        <v>44933</v>
      </c>
      <c r="C177" t="s">
        <v>67</v>
      </c>
      <c r="D177" t="s">
        <v>55</v>
      </c>
      <c r="E177">
        <v>1992620</v>
      </c>
      <c r="F177" t="str">
        <f t="shared" si="6"/>
        <v>Large C&amp;I</v>
      </c>
      <c r="G177">
        <f t="shared" si="7"/>
        <v>20</v>
      </c>
    </row>
    <row r="178" spans="1:7" x14ac:dyDescent="0.3">
      <c r="A178" t="s">
        <v>343</v>
      </c>
      <c r="B178" s="150">
        <v>44933</v>
      </c>
      <c r="C178" t="s">
        <v>66</v>
      </c>
      <c r="D178" t="s">
        <v>98</v>
      </c>
      <c r="E178">
        <v>77922349</v>
      </c>
      <c r="F178" t="str">
        <f t="shared" si="6"/>
        <v>Residential</v>
      </c>
      <c r="G178">
        <f t="shared" si="7"/>
        <v>20</v>
      </c>
    </row>
    <row r="179" spans="1:7" x14ac:dyDescent="0.3">
      <c r="A179" t="s">
        <v>343</v>
      </c>
      <c r="B179" s="150">
        <v>44933</v>
      </c>
      <c r="C179" t="s">
        <v>67</v>
      </c>
      <c r="D179" t="s">
        <v>53</v>
      </c>
      <c r="E179">
        <v>6022008</v>
      </c>
      <c r="F179" t="str">
        <f t="shared" si="6"/>
        <v>Small C&amp;I</v>
      </c>
      <c r="G179">
        <f t="shared" si="7"/>
        <v>20</v>
      </c>
    </row>
    <row r="180" spans="1:7" x14ac:dyDescent="0.3">
      <c r="A180" t="s">
        <v>343</v>
      </c>
      <c r="B180" s="150">
        <v>44933</v>
      </c>
      <c r="C180" t="s">
        <v>66</v>
      </c>
      <c r="D180" t="s">
        <v>53</v>
      </c>
      <c r="E180">
        <v>10752212</v>
      </c>
      <c r="F180" t="str">
        <f t="shared" si="6"/>
        <v>Small C&amp;I</v>
      </c>
      <c r="G180">
        <f t="shared" si="7"/>
        <v>20</v>
      </c>
    </row>
    <row r="181" spans="1:7" x14ac:dyDescent="0.3">
      <c r="A181" t="s">
        <v>343</v>
      </c>
      <c r="B181" s="150">
        <v>44933</v>
      </c>
      <c r="C181" t="s">
        <v>66</v>
      </c>
      <c r="D181" t="s">
        <v>99</v>
      </c>
      <c r="E181">
        <v>9017035</v>
      </c>
      <c r="F181" t="str">
        <f t="shared" si="6"/>
        <v>Low Income Residential</v>
      </c>
      <c r="G181">
        <f t="shared" si="7"/>
        <v>20</v>
      </c>
    </row>
    <row r="182" spans="1:7" x14ac:dyDescent="0.3">
      <c r="A182" t="s">
        <v>343</v>
      </c>
      <c r="B182" s="150">
        <v>44933</v>
      </c>
      <c r="C182" t="s">
        <v>67</v>
      </c>
      <c r="D182" t="s">
        <v>70</v>
      </c>
      <c r="E182">
        <v>0</v>
      </c>
      <c r="F182" t="str">
        <f t="shared" si="6"/>
        <v>HER</v>
      </c>
      <c r="G182">
        <f t="shared" si="7"/>
        <v>20</v>
      </c>
    </row>
    <row r="183" spans="1:7" x14ac:dyDescent="0.3">
      <c r="A183" t="s">
        <v>343</v>
      </c>
      <c r="B183" s="150">
        <v>44933</v>
      </c>
      <c r="C183" t="s">
        <v>67</v>
      </c>
      <c r="D183" t="s">
        <v>98</v>
      </c>
      <c r="E183">
        <v>19742439</v>
      </c>
      <c r="F183" t="str">
        <f t="shared" ref="F183:F186" si="8">TRIM(MID(D183,3,50))</f>
        <v>Residential</v>
      </c>
      <c r="G183">
        <f t="shared" ref="G183:G186" si="9">VALUE(TRIM(MID(A183,6,2)))</f>
        <v>20</v>
      </c>
    </row>
    <row r="184" spans="1:7" x14ac:dyDescent="0.3">
      <c r="A184" t="s">
        <v>343</v>
      </c>
      <c r="B184" s="150">
        <v>44933</v>
      </c>
      <c r="C184" t="s">
        <v>67</v>
      </c>
      <c r="D184" t="s">
        <v>99</v>
      </c>
      <c r="E184">
        <v>1813580</v>
      </c>
      <c r="F184" t="str">
        <f t="shared" si="8"/>
        <v>Low Income Residential</v>
      </c>
      <c r="G184">
        <f t="shared" si="9"/>
        <v>20</v>
      </c>
    </row>
    <row r="185" spans="1:7" x14ac:dyDescent="0.3">
      <c r="A185" t="s">
        <v>343</v>
      </c>
      <c r="B185" s="150">
        <v>44933</v>
      </c>
      <c r="C185" t="s">
        <v>66</v>
      </c>
      <c r="D185" t="s">
        <v>55</v>
      </c>
      <c r="E185">
        <v>33108176</v>
      </c>
      <c r="F185" t="str">
        <f t="shared" si="8"/>
        <v>Large C&amp;I</v>
      </c>
      <c r="G185">
        <f t="shared" si="9"/>
        <v>20</v>
      </c>
    </row>
    <row r="186" spans="1:7" x14ac:dyDescent="0.3">
      <c r="A186" t="s">
        <v>343</v>
      </c>
      <c r="B186" s="150">
        <v>44933</v>
      </c>
      <c r="C186" t="s">
        <v>67</v>
      </c>
      <c r="D186" t="s">
        <v>54</v>
      </c>
      <c r="E186">
        <v>2593461</v>
      </c>
      <c r="F186" t="str">
        <f t="shared" si="8"/>
        <v>Medium C&amp;I</v>
      </c>
      <c r="G186">
        <f t="shared" si="9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600"/>
  <sheetViews>
    <sheetView topLeftCell="O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5" customWidth="1"/>
    <col min="20" max="20" width="25.5546875" customWidth="1"/>
    <col min="21" max="21" width="2.77734375" style="155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1" t="s">
        <v>170</v>
      </c>
      <c r="W1" t="s">
        <v>75</v>
      </c>
      <c r="Z1" s="164" t="s">
        <v>100</v>
      </c>
      <c r="AA1" s="163"/>
      <c r="AB1" s="163"/>
      <c r="AC1" s="163"/>
      <c r="AD1" s="163"/>
      <c r="AE1" s="163"/>
      <c r="AF1" s="163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1" t="s">
        <v>167</v>
      </c>
      <c r="W2" s="152">
        <v>2022</v>
      </c>
      <c r="X2" s="152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1" t="s">
        <v>168</v>
      </c>
      <c r="W3" s="152">
        <v>12</v>
      </c>
      <c r="X3" s="152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1" t="s">
        <v>305</v>
      </c>
      <c r="W5" s="151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1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2" t="s">
        <v>98</v>
      </c>
      <c r="W7" s="153">
        <v>571714384</v>
      </c>
      <c r="X7" s="153">
        <v>8615785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2" t="s">
        <v>99</v>
      </c>
      <c r="W8" s="153">
        <v>86246058</v>
      </c>
      <c r="X8" s="153">
        <v>131094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2" t="s">
        <v>53</v>
      </c>
      <c r="W9" s="153">
        <v>162099530</v>
      </c>
      <c r="X9" s="153">
        <v>1703656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2" t="s">
        <v>54</v>
      </c>
      <c r="W10" s="153">
        <v>202672782</v>
      </c>
      <c r="X10" s="153">
        <v>1377537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2" t="s">
        <v>55</v>
      </c>
      <c r="W11" s="153">
        <v>538579320</v>
      </c>
      <c r="X11" s="153">
        <v>1055541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6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6">
        <v>5</v>
      </c>
      <c r="B2005" s="156" t="s">
        <v>181</v>
      </c>
      <c r="C2005" s="153">
        <v>2020</v>
      </c>
      <c r="D2005" s="156">
        <v>1</v>
      </c>
      <c r="E2005" s="156" t="s">
        <v>253</v>
      </c>
      <c r="F2005" s="157">
        <v>10</v>
      </c>
      <c r="G2005" s="156" t="s">
        <v>238</v>
      </c>
      <c r="H2005" s="156">
        <v>616</v>
      </c>
      <c r="I2005" s="156" t="s">
        <v>199</v>
      </c>
      <c r="J2005" s="156" t="s">
        <v>125</v>
      </c>
      <c r="K2005" s="156" t="s">
        <v>197</v>
      </c>
      <c r="L2005" s="156">
        <v>4513</v>
      </c>
      <c r="M2005" s="156" t="s">
        <v>240</v>
      </c>
      <c r="N2005" s="156">
        <v>3</v>
      </c>
      <c r="O2005" s="156">
        <v>89.68</v>
      </c>
      <c r="P2005" s="156">
        <v>485</v>
      </c>
      <c r="Q2005" t="str">
        <f t="shared" si="31"/>
        <v>Street</v>
      </c>
      <c r="R2005" s="158"/>
      <c r="U2005" s="158"/>
    </row>
    <row r="2006" spans="1:21" x14ac:dyDescent="0.3">
      <c r="A2006" s="156">
        <v>5</v>
      </c>
      <c r="B2006" s="156" t="s">
        <v>181</v>
      </c>
      <c r="C2006" s="153">
        <v>2020</v>
      </c>
      <c r="D2006" s="156">
        <v>1</v>
      </c>
      <c r="E2006" s="156" t="s">
        <v>253</v>
      </c>
      <c r="F2006" s="157">
        <v>1</v>
      </c>
      <c r="G2006" s="156" t="s">
        <v>183</v>
      </c>
      <c r="H2006" s="156">
        <v>603</v>
      </c>
      <c r="I2006" s="156" t="s">
        <v>196</v>
      </c>
      <c r="J2006" s="156" t="s">
        <v>125</v>
      </c>
      <c r="K2006" s="156" t="s">
        <v>197</v>
      </c>
      <c r="L2006" s="156">
        <v>200</v>
      </c>
      <c r="M2006" s="156" t="s">
        <v>210</v>
      </c>
      <c r="N2006" s="156">
        <v>762</v>
      </c>
      <c r="O2006" s="156">
        <v>28237.46</v>
      </c>
      <c r="P2006" s="156">
        <v>71956</v>
      </c>
      <c r="Q2006" t="str">
        <f t="shared" si="31"/>
        <v>Street</v>
      </c>
      <c r="R2006" s="158"/>
      <c r="U2006" s="158"/>
    </row>
    <row r="2007" spans="1:21" x14ac:dyDescent="0.3">
      <c r="A2007" s="156">
        <v>5</v>
      </c>
      <c r="B2007" s="156" t="s">
        <v>181</v>
      </c>
      <c r="C2007" s="153">
        <v>2020</v>
      </c>
      <c r="D2007" s="156">
        <v>1</v>
      </c>
      <c r="E2007" s="156" t="s">
        <v>253</v>
      </c>
      <c r="F2007" s="157">
        <v>3</v>
      </c>
      <c r="G2007" s="156" t="s">
        <v>189</v>
      </c>
      <c r="H2007" s="156">
        <v>954</v>
      </c>
      <c r="I2007" s="156" t="s">
        <v>237</v>
      </c>
      <c r="J2007" s="156" t="s">
        <v>119</v>
      </c>
      <c r="K2007" s="156" t="s">
        <v>216</v>
      </c>
      <c r="L2007" s="156">
        <v>4532</v>
      </c>
      <c r="M2007" s="156" t="s">
        <v>200</v>
      </c>
      <c r="N2007" s="156">
        <v>7926</v>
      </c>
      <c r="O2007" s="156">
        <v>12393264.01</v>
      </c>
      <c r="P2007" s="156">
        <v>167291909</v>
      </c>
      <c r="Q2007" t="str">
        <f t="shared" si="31"/>
        <v>4-Medium C&amp;I</v>
      </c>
      <c r="R2007" s="158"/>
      <c r="U2007" s="158"/>
    </row>
    <row r="2008" spans="1:21" x14ac:dyDescent="0.3">
      <c r="A2008" s="156">
        <v>4</v>
      </c>
      <c r="B2008" s="156" t="s">
        <v>187</v>
      </c>
      <c r="C2008" s="153">
        <v>2020</v>
      </c>
      <c r="D2008" s="156">
        <v>1</v>
      </c>
      <c r="E2008" s="156" t="s">
        <v>253</v>
      </c>
      <c r="F2008" s="157">
        <v>1</v>
      </c>
      <c r="G2008" s="156" t="s">
        <v>183</v>
      </c>
      <c r="H2008" s="156">
        <v>5</v>
      </c>
      <c r="I2008" s="156" t="s">
        <v>190</v>
      </c>
      <c r="J2008" s="156" t="s">
        <v>115</v>
      </c>
      <c r="K2008" s="156" t="s">
        <v>185</v>
      </c>
      <c r="L2008" s="156">
        <v>200</v>
      </c>
      <c r="M2008" s="156" t="s">
        <v>210</v>
      </c>
      <c r="N2008" s="156">
        <v>12</v>
      </c>
      <c r="O2008" s="156">
        <v>1195.47</v>
      </c>
      <c r="P2008" s="156">
        <v>4852</v>
      </c>
      <c r="Q2008" t="str">
        <f t="shared" si="31"/>
        <v>3-Small C&amp;I</v>
      </c>
      <c r="R2008" s="158"/>
      <c r="U2008" s="158"/>
    </row>
    <row r="2009" spans="1:21" x14ac:dyDescent="0.3">
      <c r="A2009" s="156">
        <v>5</v>
      </c>
      <c r="B2009" s="156" t="s">
        <v>181</v>
      </c>
      <c r="C2009" s="153">
        <v>2020</v>
      </c>
      <c r="D2009" s="156">
        <v>1</v>
      </c>
      <c r="E2009" s="156" t="s">
        <v>253</v>
      </c>
      <c r="F2009" s="157">
        <v>1</v>
      </c>
      <c r="G2009" s="156" t="s">
        <v>183</v>
      </c>
      <c r="H2009" s="156">
        <v>11</v>
      </c>
      <c r="I2009" s="156" t="s">
        <v>283</v>
      </c>
      <c r="J2009" s="156" t="s">
        <v>115</v>
      </c>
      <c r="K2009" s="156" t="s">
        <v>185</v>
      </c>
      <c r="L2009" s="156">
        <v>200</v>
      </c>
      <c r="M2009" s="156" t="s">
        <v>210</v>
      </c>
      <c r="N2009" s="156">
        <v>12</v>
      </c>
      <c r="O2009" s="156">
        <v>-10303.620000000001</v>
      </c>
      <c r="P2009" s="156">
        <v>6294</v>
      </c>
      <c r="Q2009" t="str">
        <f t="shared" si="31"/>
        <v>3-Small C&amp;I</v>
      </c>
      <c r="R2009" s="158"/>
      <c r="U2009" s="158"/>
    </row>
    <row r="2010" spans="1:21" x14ac:dyDescent="0.3">
      <c r="A2010" s="156">
        <v>5</v>
      </c>
      <c r="B2010" s="156" t="s">
        <v>181</v>
      </c>
      <c r="C2010" s="153">
        <v>2020</v>
      </c>
      <c r="D2010" s="156">
        <v>1</v>
      </c>
      <c r="E2010" s="156" t="s">
        <v>253</v>
      </c>
      <c r="F2010" s="157">
        <v>10</v>
      </c>
      <c r="G2010" s="156" t="s">
        <v>238</v>
      </c>
      <c r="H2010" s="156">
        <v>5</v>
      </c>
      <c r="I2010" s="156" t="s">
        <v>190</v>
      </c>
      <c r="J2010" s="156" t="s">
        <v>115</v>
      </c>
      <c r="K2010" s="156" t="s">
        <v>185</v>
      </c>
      <c r="L2010" s="156">
        <v>207</v>
      </c>
      <c r="M2010" s="156" t="s">
        <v>243</v>
      </c>
      <c r="N2010" s="156">
        <v>13</v>
      </c>
      <c r="O2010" s="156">
        <v>3704.3</v>
      </c>
      <c r="P2010" s="156">
        <v>16842</v>
      </c>
      <c r="Q2010" t="str">
        <f t="shared" si="31"/>
        <v>3-Small C&amp;I</v>
      </c>
      <c r="R2010" s="158"/>
      <c r="U2010" s="158"/>
    </row>
    <row r="2011" spans="1:21" x14ac:dyDescent="0.3">
      <c r="A2011" s="156">
        <v>5</v>
      </c>
      <c r="B2011" s="156" t="s">
        <v>181</v>
      </c>
      <c r="C2011" s="153">
        <v>2020</v>
      </c>
      <c r="D2011" s="156">
        <v>1</v>
      </c>
      <c r="E2011" s="156" t="s">
        <v>253</v>
      </c>
      <c r="F2011" s="157">
        <v>5</v>
      </c>
      <c r="G2011" s="156" t="s">
        <v>195</v>
      </c>
      <c r="H2011" s="156">
        <v>950</v>
      </c>
      <c r="I2011" s="156" t="s">
        <v>184</v>
      </c>
      <c r="J2011" s="156" t="s">
        <v>115</v>
      </c>
      <c r="K2011" s="156" t="s">
        <v>185</v>
      </c>
      <c r="L2011" s="156">
        <v>4552</v>
      </c>
      <c r="M2011" s="156" t="s">
        <v>276</v>
      </c>
      <c r="N2011" s="156">
        <v>1294</v>
      </c>
      <c r="O2011" s="156">
        <v>366608.09</v>
      </c>
      <c r="P2011" s="156">
        <v>3920100</v>
      </c>
      <c r="Q2011" t="str">
        <f t="shared" si="31"/>
        <v>3-Small C&amp;I</v>
      </c>
      <c r="R2011" s="158"/>
      <c r="U2011" s="158"/>
    </row>
    <row r="2012" spans="1:21" x14ac:dyDescent="0.3">
      <c r="A2012" s="156">
        <v>5</v>
      </c>
      <c r="B2012" s="156" t="s">
        <v>181</v>
      </c>
      <c r="C2012" s="153">
        <v>2020</v>
      </c>
      <c r="D2012" s="156">
        <v>1</v>
      </c>
      <c r="E2012" s="156" t="s">
        <v>253</v>
      </c>
      <c r="F2012" s="157">
        <v>3</v>
      </c>
      <c r="G2012" s="156" t="s">
        <v>189</v>
      </c>
      <c r="H2012" s="156">
        <v>950</v>
      </c>
      <c r="I2012" s="156" t="s">
        <v>184</v>
      </c>
      <c r="J2012" s="156" t="s">
        <v>115</v>
      </c>
      <c r="K2012" s="156" t="s">
        <v>185</v>
      </c>
      <c r="L2012" s="156">
        <v>4532</v>
      </c>
      <c r="M2012" s="156" t="s">
        <v>200</v>
      </c>
      <c r="N2012" s="156">
        <v>57640</v>
      </c>
      <c r="O2012" s="156">
        <v>7831207.3799999999</v>
      </c>
      <c r="P2012" s="156">
        <v>100562492</v>
      </c>
      <c r="Q2012" t="str">
        <f t="shared" si="31"/>
        <v>3-Small C&amp;I</v>
      </c>
      <c r="R2012" s="158"/>
      <c r="U2012" s="158"/>
    </row>
    <row r="2013" spans="1:21" x14ac:dyDescent="0.3">
      <c r="A2013" s="156">
        <v>4</v>
      </c>
      <c r="B2013" s="156" t="s">
        <v>187</v>
      </c>
      <c r="C2013" s="153">
        <v>2020</v>
      </c>
      <c r="D2013" s="156">
        <v>1</v>
      </c>
      <c r="E2013" s="156" t="s">
        <v>253</v>
      </c>
      <c r="F2013" s="157">
        <v>1</v>
      </c>
      <c r="G2013" s="156" t="s">
        <v>183</v>
      </c>
      <c r="H2013" s="156">
        <v>953</v>
      </c>
      <c r="I2013" s="156" t="s">
        <v>213</v>
      </c>
      <c r="J2013" s="156" t="s">
        <v>118</v>
      </c>
      <c r="K2013" s="156" t="s">
        <v>214</v>
      </c>
      <c r="L2013" s="156">
        <v>4512</v>
      </c>
      <c r="M2013" s="156" t="s">
        <v>186</v>
      </c>
      <c r="N2013" s="156">
        <v>1</v>
      </c>
      <c r="O2013" s="156">
        <v>55.03</v>
      </c>
      <c r="P2013" s="156">
        <v>455</v>
      </c>
      <c r="Q2013" t="str">
        <f t="shared" si="31"/>
        <v>3-Small C&amp;I</v>
      </c>
      <c r="R2013" s="158"/>
      <c r="U2013" s="158"/>
    </row>
    <row r="2014" spans="1:21" x14ac:dyDescent="0.3">
      <c r="A2014" s="156">
        <v>4</v>
      </c>
      <c r="B2014" s="156" t="s">
        <v>187</v>
      </c>
      <c r="C2014" s="153">
        <v>2020</v>
      </c>
      <c r="D2014" s="156">
        <v>1</v>
      </c>
      <c r="E2014" s="156" t="s">
        <v>253</v>
      </c>
      <c r="F2014" s="157">
        <v>1</v>
      </c>
      <c r="G2014" s="156" t="s">
        <v>183</v>
      </c>
      <c r="H2014" s="156">
        <v>950</v>
      </c>
      <c r="I2014" s="156" t="s">
        <v>184</v>
      </c>
      <c r="J2014" s="156" t="s">
        <v>115</v>
      </c>
      <c r="K2014" s="156" t="s">
        <v>185</v>
      </c>
      <c r="L2014" s="156">
        <v>4512</v>
      </c>
      <c r="M2014" s="156" t="s">
        <v>186</v>
      </c>
      <c r="N2014" s="156">
        <v>28</v>
      </c>
      <c r="O2014" s="156">
        <v>1801.6</v>
      </c>
      <c r="P2014" s="156">
        <v>15208</v>
      </c>
      <c r="Q2014" t="str">
        <f t="shared" si="31"/>
        <v>3-Small C&amp;I</v>
      </c>
      <c r="R2014" s="158"/>
      <c r="U2014" s="158"/>
    </row>
    <row r="2015" spans="1:21" x14ac:dyDescent="0.3">
      <c r="A2015" s="156">
        <v>5</v>
      </c>
      <c r="B2015" s="156" t="s">
        <v>181</v>
      </c>
      <c r="C2015" s="153">
        <v>2020</v>
      </c>
      <c r="D2015" s="156">
        <v>1</v>
      </c>
      <c r="E2015" s="156" t="s">
        <v>253</v>
      </c>
      <c r="F2015" s="157">
        <v>10</v>
      </c>
      <c r="G2015" s="156" t="s">
        <v>238</v>
      </c>
      <c r="H2015" s="156">
        <v>950</v>
      </c>
      <c r="I2015" s="156" t="s">
        <v>184</v>
      </c>
      <c r="J2015" s="156" t="s">
        <v>115</v>
      </c>
      <c r="K2015" s="156" t="s">
        <v>185</v>
      </c>
      <c r="L2015" s="156">
        <v>4513</v>
      </c>
      <c r="M2015" s="156" t="s">
        <v>240</v>
      </c>
      <c r="N2015" s="156">
        <v>17</v>
      </c>
      <c r="O2015" s="156">
        <v>2891.1</v>
      </c>
      <c r="P2015" s="156">
        <v>30330</v>
      </c>
      <c r="Q2015" t="str">
        <f t="shared" si="31"/>
        <v>3-Small C&amp;I</v>
      </c>
      <c r="R2015" s="158"/>
      <c r="U2015" s="158"/>
    </row>
    <row r="2016" spans="1:21" x14ac:dyDescent="0.3">
      <c r="A2016" s="156">
        <v>5</v>
      </c>
      <c r="B2016" s="156" t="s">
        <v>181</v>
      </c>
      <c r="C2016" s="153">
        <v>2020</v>
      </c>
      <c r="D2016" s="156">
        <v>1</v>
      </c>
      <c r="E2016" s="156" t="s">
        <v>253</v>
      </c>
      <c r="F2016" s="157">
        <v>6</v>
      </c>
      <c r="G2016" s="156" t="s">
        <v>192</v>
      </c>
      <c r="H2016" s="156">
        <v>626</v>
      </c>
      <c r="I2016" s="156" t="s">
        <v>268</v>
      </c>
      <c r="J2016" s="156" t="s">
        <v>132</v>
      </c>
      <c r="K2016" s="156" t="s">
        <v>212</v>
      </c>
      <c r="L2016" s="156">
        <v>700</v>
      </c>
      <c r="M2016" s="156" t="s">
        <v>193</v>
      </c>
      <c r="N2016" s="156">
        <v>3</v>
      </c>
      <c r="O2016" s="156">
        <v>2178.7800000000002</v>
      </c>
      <c r="P2016" s="156">
        <v>773</v>
      </c>
      <c r="Q2016" t="str">
        <f t="shared" si="31"/>
        <v>Street</v>
      </c>
      <c r="R2016" s="158"/>
      <c r="U2016" s="158"/>
    </row>
    <row r="2017" spans="1:21" x14ac:dyDescent="0.3">
      <c r="A2017" s="156">
        <v>4</v>
      </c>
      <c r="B2017" s="156" t="s">
        <v>187</v>
      </c>
      <c r="C2017" s="153">
        <v>2020</v>
      </c>
      <c r="D2017" s="156">
        <v>1</v>
      </c>
      <c r="E2017" s="156" t="s">
        <v>253</v>
      </c>
      <c r="F2017" s="157">
        <v>3</v>
      </c>
      <c r="G2017" s="156" t="s">
        <v>189</v>
      </c>
      <c r="H2017" s="156">
        <v>951</v>
      </c>
      <c r="I2017" s="156" t="s">
        <v>250</v>
      </c>
      <c r="J2017" s="156" t="s">
        <v>126</v>
      </c>
      <c r="K2017" s="156" t="s">
        <v>249</v>
      </c>
      <c r="L2017" s="156">
        <v>4532</v>
      </c>
      <c r="M2017" s="156" t="s">
        <v>200</v>
      </c>
      <c r="N2017" s="156">
        <v>6</v>
      </c>
      <c r="O2017" s="156">
        <v>177.62</v>
      </c>
      <c r="P2017" s="156">
        <v>1366</v>
      </c>
      <c r="Q2017" t="str">
        <f t="shared" si="31"/>
        <v>3-Small C&amp;I</v>
      </c>
      <c r="R2017" s="158"/>
      <c r="U2017" s="158"/>
    </row>
    <row r="2018" spans="1:21" x14ac:dyDescent="0.3">
      <c r="A2018" s="156">
        <v>4</v>
      </c>
      <c r="B2018" s="156" t="s">
        <v>187</v>
      </c>
      <c r="C2018" s="153">
        <v>2020</v>
      </c>
      <c r="D2018" s="156">
        <v>1</v>
      </c>
      <c r="E2018" s="156" t="s">
        <v>253</v>
      </c>
      <c r="F2018" s="157">
        <v>3</v>
      </c>
      <c r="G2018" s="156" t="s">
        <v>189</v>
      </c>
      <c r="H2018" s="156">
        <v>955</v>
      </c>
      <c r="I2018" s="156" t="s">
        <v>282</v>
      </c>
      <c r="J2018" s="156" t="s">
        <v>127</v>
      </c>
      <c r="K2018" s="156" t="s">
        <v>263</v>
      </c>
      <c r="L2018" s="156">
        <v>4532</v>
      </c>
      <c r="M2018" s="156" t="s">
        <v>200</v>
      </c>
      <c r="N2018" s="156">
        <v>1</v>
      </c>
      <c r="O2018" s="156">
        <v>-209.62</v>
      </c>
      <c r="P2018" s="156">
        <v>-118</v>
      </c>
      <c r="Q2018" t="str">
        <f t="shared" si="31"/>
        <v>4-Medium C&amp;I</v>
      </c>
      <c r="R2018" s="158"/>
      <c r="U2018" s="158"/>
    </row>
    <row r="2019" spans="1:21" x14ac:dyDescent="0.3">
      <c r="A2019" s="156">
        <v>5</v>
      </c>
      <c r="B2019" s="156" t="s">
        <v>181</v>
      </c>
      <c r="C2019" s="153">
        <v>2020</v>
      </c>
      <c r="D2019" s="156">
        <v>1</v>
      </c>
      <c r="E2019" s="156" t="s">
        <v>253</v>
      </c>
      <c r="F2019" s="157">
        <v>6</v>
      </c>
      <c r="G2019" s="156" t="s">
        <v>192</v>
      </c>
      <c r="H2019" s="156">
        <v>612</v>
      </c>
      <c r="I2019" s="156" t="s">
        <v>223</v>
      </c>
      <c r="J2019" s="156" t="s">
        <v>116</v>
      </c>
      <c r="K2019" s="156" t="s">
        <v>224</v>
      </c>
      <c r="L2019" s="156">
        <v>700</v>
      </c>
      <c r="M2019" s="156" t="s">
        <v>193</v>
      </c>
      <c r="N2019" s="156">
        <v>3</v>
      </c>
      <c r="O2019" s="156">
        <v>97.73</v>
      </c>
      <c r="P2019" s="156">
        <v>355</v>
      </c>
      <c r="Q2019" t="str">
        <f t="shared" si="31"/>
        <v>3-Small C&amp;I</v>
      </c>
      <c r="R2019" s="158"/>
      <c r="U2019" s="158"/>
    </row>
    <row r="2020" spans="1:21" x14ac:dyDescent="0.3">
      <c r="A2020" s="156">
        <v>4</v>
      </c>
      <c r="B2020" s="156" t="s">
        <v>187</v>
      </c>
      <c r="C2020" s="153">
        <v>2020</v>
      </c>
      <c r="D2020" s="156">
        <v>1</v>
      </c>
      <c r="E2020" s="156" t="s">
        <v>253</v>
      </c>
      <c r="F2020" s="157">
        <v>3</v>
      </c>
      <c r="G2020" s="156" t="s">
        <v>189</v>
      </c>
      <c r="H2020" s="156">
        <v>621</v>
      </c>
      <c r="I2020" s="156" t="s">
        <v>259</v>
      </c>
      <c r="J2020" s="156" t="s">
        <v>116</v>
      </c>
      <c r="K2020" s="156" t="s">
        <v>224</v>
      </c>
      <c r="L2020" s="156">
        <v>4532</v>
      </c>
      <c r="M2020" s="156" t="s">
        <v>200</v>
      </c>
      <c r="N2020" s="156">
        <v>8</v>
      </c>
      <c r="O2020" s="156">
        <v>212.09</v>
      </c>
      <c r="P2020" s="156">
        <v>1564</v>
      </c>
      <c r="Q2020" t="str">
        <f t="shared" si="31"/>
        <v>3-Small C&amp;I</v>
      </c>
      <c r="R2020" s="158"/>
      <c r="U2020" s="158"/>
    </row>
    <row r="2021" spans="1:21" x14ac:dyDescent="0.3">
      <c r="A2021" s="156">
        <v>5</v>
      </c>
      <c r="B2021" s="156" t="s">
        <v>181</v>
      </c>
      <c r="C2021" s="153">
        <v>2020</v>
      </c>
      <c r="D2021" s="156">
        <v>1</v>
      </c>
      <c r="E2021" s="156" t="s">
        <v>253</v>
      </c>
      <c r="F2021" s="157">
        <v>6</v>
      </c>
      <c r="G2021" s="156" t="s">
        <v>192</v>
      </c>
      <c r="H2021" s="156">
        <v>607</v>
      </c>
      <c r="I2021" s="156" t="s">
        <v>293</v>
      </c>
      <c r="J2021" s="156" t="s">
        <v>130</v>
      </c>
      <c r="K2021" s="156" t="s">
        <v>280</v>
      </c>
      <c r="L2021" s="156">
        <v>700</v>
      </c>
      <c r="M2021" s="156" t="s">
        <v>193</v>
      </c>
      <c r="N2021" s="156">
        <v>3</v>
      </c>
      <c r="O2021" s="156">
        <v>22061.22</v>
      </c>
      <c r="P2021" s="156">
        <v>57613</v>
      </c>
      <c r="Q2021" t="str">
        <f t="shared" si="31"/>
        <v>Street</v>
      </c>
      <c r="R2021" s="158"/>
      <c r="U2021" s="158"/>
    </row>
    <row r="2022" spans="1:21" x14ac:dyDescent="0.3">
      <c r="A2022" s="156">
        <v>4</v>
      </c>
      <c r="B2022" s="156" t="s">
        <v>187</v>
      </c>
      <c r="C2022" s="153">
        <v>2020</v>
      </c>
      <c r="D2022" s="156">
        <v>1</v>
      </c>
      <c r="E2022" s="156" t="s">
        <v>253</v>
      </c>
      <c r="F2022" s="157">
        <v>60</v>
      </c>
      <c r="G2022" s="156" t="s">
        <v>212</v>
      </c>
      <c r="H2022" s="156">
        <v>624</v>
      </c>
      <c r="I2022" s="156" t="s">
        <v>226</v>
      </c>
      <c r="J2022" s="156" t="s">
        <v>124</v>
      </c>
      <c r="K2022" s="156" t="s">
        <v>227</v>
      </c>
      <c r="L2022" s="156">
        <v>4563</v>
      </c>
      <c r="M2022" s="156" t="s">
        <v>228</v>
      </c>
      <c r="N2022" s="156">
        <v>2</v>
      </c>
      <c r="O2022" s="156">
        <v>28.78</v>
      </c>
      <c r="P2022" s="156">
        <v>174</v>
      </c>
      <c r="Q2022" t="str">
        <f t="shared" si="31"/>
        <v>Street</v>
      </c>
      <c r="R2022" s="158"/>
      <c r="U2022" s="158"/>
    </row>
    <row r="2023" spans="1:21" x14ac:dyDescent="0.3">
      <c r="A2023" s="156">
        <v>4</v>
      </c>
      <c r="B2023" s="156" t="s">
        <v>187</v>
      </c>
      <c r="C2023" s="153">
        <v>2020</v>
      </c>
      <c r="D2023" s="156">
        <v>1</v>
      </c>
      <c r="E2023" s="156" t="s">
        <v>253</v>
      </c>
      <c r="F2023" s="157">
        <v>1</v>
      </c>
      <c r="G2023" s="156" t="s">
        <v>183</v>
      </c>
      <c r="H2023" s="156">
        <v>905</v>
      </c>
      <c r="I2023" s="156" t="s">
        <v>272</v>
      </c>
      <c r="J2023" s="156" t="s">
        <v>122</v>
      </c>
      <c r="K2023" s="156" t="s">
        <v>242</v>
      </c>
      <c r="L2023" s="156">
        <v>4512</v>
      </c>
      <c r="M2023" s="156" t="s">
        <v>186</v>
      </c>
      <c r="N2023" s="156">
        <v>106</v>
      </c>
      <c r="O2023" s="156">
        <v>5185.6099999999997</v>
      </c>
      <c r="P2023" s="156">
        <v>109698</v>
      </c>
      <c r="Q2023" t="str">
        <f t="shared" si="31"/>
        <v>2-Low Income Residential</v>
      </c>
      <c r="R2023" s="158"/>
      <c r="U2023" s="158"/>
    </row>
    <row r="2024" spans="1:21" x14ac:dyDescent="0.3">
      <c r="A2024" s="156">
        <v>5</v>
      </c>
      <c r="B2024" s="156" t="s">
        <v>181</v>
      </c>
      <c r="C2024" s="153">
        <v>2020</v>
      </c>
      <c r="D2024" s="156">
        <v>1</v>
      </c>
      <c r="E2024" s="156" t="s">
        <v>253</v>
      </c>
      <c r="F2024" s="157">
        <v>5</v>
      </c>
      <c r="G2024" s="156" t="s">
        <v>195</v>
      </c>
      <c r="H2024" s="156">
        <v>616</v>
      </c>
      <c r="I2024" s="156" t="s">
        <v>199</v>
      </c>
      <c r="J2024" s="156" t="s">
        <v>125</v>
      </c>
      <c r="K2024" s="156" t="s">
        <v>197</v>
      </c>
      <c r="L2024" s="156">
        <v>4552</v>
      </c>
      <c r="M2024" s="156" t="s">
        <v>276</v>
      </c>
      <c r="N2024" s="156">
        <v>103</v>
      </c>
      <c r="O2024" s="156">
        <v>14957.21</v>
      </c>
      <c r="P2024" s="156">
        <v>77818</v>
      </c>
      <c r="Q2024" t="str">
        <f t="shared" si="31"/>
        <v>Street</v>
      </c>
      <c r="R2024" s="158"/>
      <c r="U2024" s="158"/>
    </row>
    <row r="2025" spans="1:21" x14ac:dyDescent="0.3">
      <c r="A2025" s="156">
        <v>5</v>
      </c>
      <c r="B2025" s="156" t="s">
        <v>181</v>
      </c>
      <c r="C2025" s="153">
        <v>2020</v>
      </c>
      <c r="D2025" s="156">
        <v>1</v>
      </c>
      <c r="E2025" s="156" t="s">
        <v>253</v>
      </c>
      <c r="F2025" s="157">
        <v>1</v>
      </c>
      <c r="G2025" s="156" t="s">
        <v>183</v>
      </c>
      <c r="H2025" s="156">
        <v>1</v>
      </c>
      <c r="I2025" s="156" t="s">
        <v>229</v>
      </c>
      <c r="J2025" s="156" t="s">
        <v>121</v>
      </c>
      <c r="K2025" s="156" t="s">
        <v>230</v>
      </c>
      <c r="L2025" s="156">
        <v>200</v>
      </c>
      <c r="M2025" s="156" t="s">
        <v>210</v>
      </c>
      <c r="N2025" s="156">
        <v>542411</v>
      </c>
      <c r="O2025" s="156">
        <v>89307421.129999995</v>
      </c>
      <c r="P2025" s="156">
        <v>332638957</v>
      </c>
      <c r="Q2025" t="str">
        <f t="shared" si="31"/>
        <v>1-Residential</v>
      </c>
      <c r="R2025" s="158"/>
      <c r="U2025" s="158"/>
    </row>
    <row r="2026" spans="1:21" x14ac:dyDescent="0.3">
      <c r="A2026" s="156">
        <v>5</v>
      </c>
      <c r="B2026" s="156" t="s">
        <v>181</v>
      </c>
      <c r="C2026" s="153">
        <v>2020</v>
      </c>
      <c r="D2026" s="156">
        <v>1</v>
      </c>
      <c r="E2026" s="156" t="s">
        <v>253</v>
      </c>
      <c r="F2026" s="157">
        <v>3</v>
      </c>
      <c r="G2026" s="156" t="s">
        <v>189</v>
      </c>
      <c r="H2026" s="156">
        <v>11</v>
      </c>
      <c r="I2026" s="156" t="s">
        <v>283</v>
      </c>
      <c r="J2026" s="156" t="s">
        <v>115</v>
      </c>
      <c r="K2026" s="156" t="s">
        <v>185</v>
      </c>
      <c r="L2026" s="156">
        <v>300</v>
      </c>
      <c r="M2026" s="156" t="s">
        <v>191</v>
      </c>
      <c r="N2026" s="156">
        <v>232</v>
      </c>
      <c r="O2026" s="156">
        <v>74625.740000000005</v>
      </c>
      <c r="P2026" s="156">
        <v>326059</v>
      </c>
      <c r="Q2026" t="str">
        <f t="shared" si="31"/>
        <v>3-Small C&amp;I</v>
      </c>
      <c r="R2026" s="158"/>
      <c r="U2026" s="158"/>
    </row>
    <row r="2027" spans="1:21" x14ac:dyDescent="0.3">
      <c r="A2027" s="156">
        <v>5</v>
      </c>
      <c r="B2027" s="156" t="s">
        <v>181</v>
      </c>
      <c r="C2027" s="153">
        <v>2020</v>
      </c>
      <c r="D2027" s="156">
        <v>1</v>
      </c>
      <c r="E2027" s="156" t="s">
        <v>253</v>
      </c>
      <c r="F2027" s="157">
        <v>3</v>
      </c>
      <c r="G2027" s="156" t="s">
        <v>189</v>
      </c>
      <c r="H2027" s="156">
        <v>5</v>
      </c>
      <c r="I2027" s="156" t="s">
        <v>190</v>
      </c>
      <c r="J2027" s="156" t="s">
        <v>115</v>
      </c>
      <c r="K2027" s="156" t="s">
        <v>185</v>
      </c>
      <c r="L2027" s="156">
        <v>300</v>
      </c>
      <c r="M2027" s="156" t="s">
        <v>191</v>
      </c>
      <c r="N2027" s="156">
        <v>46523</v>
      </c>
      <c r="O2027" s="156">
        <v>9583032.5399999991</v>
      </c>
      <c r="P2027" s="156">
        <v>62040825</v>
      </c>
      <c r="Q2027" t="str">
        <f t="shared" si="31"/>
        <v>3-Small C&amp;I</v>
      </c>
      <c r="R2027" s="158"/>
      <c r="U2027" s="158"/>
    </row>
    <row r="2028" spans="1:21" x14ac:dyDescent="0.3">
      <c r="A2028" s="156">
        <v>4</v>
      </c>
      <c r="B2028" s="156" t="s">
        <v>187</v>
      </c>
      <c r="C2028" s="153">
        <v>2020</v>
      </c>
      <c r="D2028" s="156">
        <v>1</v>
      </c>
      <c r="E2028" s="156" t="s">
        <v>253</v>
      </c>
      <c r="F2028" s="157">
        <v>3</v>
      </c>
      <c r="G2028" s="156" t="s">
        <v>189</v>
      </c>
      <c r="H2028" s="156">
        <v>10</v>
      </c>
      <c r="I2028" s="156" t="s">
        <v>251</v>
      </c>
      <c r="J2028" s="156" t="s">
        <v>118</v>
      </c>
      <c r="K2028" s="156" t="s">
        <v>214</v>
      </c>
      <c r="L2028" s="156">
        <v>300</v>
      </c>
      <c r="M2028" s="156" t="s">
        <v>191</v>
      </c>
      <c r="N2028" s="156">
        <v>13</v>
      </c>
      <c r="O2028" s="156">
        <v>1539.12</v>
      </c>
      <c r="P2028" s="156">
        <v>6380</v>
      </c>
      <c r="Q2028" t="str">
        <f t="shared" si="31"/>
        <v>3-Small C&amp;I</v>
      </c>
      <c r="R2028" s="158"/>
      <c r="U2028" s="158"/>
    </row>
    <row r="2029" spans="1:21" x14ac:dyDescent="0.3">
      <c r="A2029" s="156">
        <v>5</v>
      </c>
      <c r="B2029" s="156" t="s">
        <v>181</v>
      </c>
      <c r="C2029" s="153">
        <v>2020</v>
      </c>
      <c r="D2029" s="156">
        <v>1</v>
      </c>
      <c r="E2029" s="156" t="s">
        <v>253</v>
      </c>
      <c r="F2029" s="157">
        <v>75</v>
      </c>
      <c r="G2029" s="156" t="s">
        <v>212</v>
      </c>
      <c r="H2029" s="156">
        <v>950</v>
      </c>
      <c r="I2029" s="156" t="s">
        <v>184</v>
      </c>
      <c r="J2029" s="156" t="s">
        <v>115</v>
      </c>
      <c r="K2029" s="156" t="s">
        <v>185</v>
      </c>
      <c r="L2029" s="156">
        <v>4575</v>
      </c>
      <c r="M2029" s="156" t="s">
        <v>212</v>
      </c>
      <c r="N2029" s="156">
        <v>2</v>
      </c>
      <c r="O2029" s="156">
        <v>1280.6199999999999</v>
      </c>
      <c r="P2029" s="156">
        <v>14000</v>
      </c>
      <c r="Q2029" t="str">
        <f t="shared" si="31"/>
        <v>3-Small C&amp;I</v>
      </c>
      <c r="R2029" s="158"/>
      <c r="U2029" s="158"/>
    </row>
    <row r="2030" spans="1:21" x14ac:dyDescent="0.3">
      <c r="A2030" s="156">
        <v>5</v>
      </c>
      <c r="B2030" s="156" t="s">
        <v>181</v>
      </c>
      <c r="C2030" s="153">
        <v>2020</v>
      </c>
      <c r="D2030" s="156">
        <v>1</v>
      </c>
      <c r="E2030" s="156" t="s">
        <v>253</v>
      </c>
      <c r="F2030" s="157">
        <v>3</v>
      </c>
      <c r="G2030" s="156" t="s">
        <v>189</v>
      </c>
      <c r="H2030" s="156">
        <v>8</v>
      </c>
      <c r="I2030" s="156" t="s">
        <v>248</v>
      </c>
      <c r="J2030" s="156" t="s">
        <v>126</v>
      </c>
      <c r="K2030" s="156" t="s">
        <v>249</v>
      </c>
      <c r="L2030" s="156">
        <v>300</v>
      </c>
      <c r="M2030" s="156" t="s">
        <v>191</v>
      </c>
      <c r="N2030" s="156">
        <v>417</v>
      </c>
      <c r="O2030" s="156">
        <v>25673.75</v>
      </c>
      <c r="P2030" s="156">
        <v>106926</v>
      </c>
      <c r="Q2030" t="str">
        <f t="shared" si="31"/>
        <v>3-Small C&amp;I</v>
      </c>
      <c r="R2030" s="158"/>
      <c r="U2030" s="158"/>
    </row>
    <row r="2031" spans="1:21" x14ac:dyDescent="0.3">
      <c r="A2031" s="156">
        <v>5</v>
      </c>
      <c r="B2031" s="156" t="s">
        <v>181</v>
      </c>
      <c r="C2031" s="153">
        <v>2020</v>
      </c>
      <c r="D2031" s="156">
        <v>1</v>
      </c>
      <c r="E2031" s="156" t="s">
        <v>253</v>
      </c>
      <c r="F2031" s="157">
        <v>1</v>
      </c>
      <c r="G2031" s="156" t="s">
        <v>183</v>
      </c>
      <c r="H2031" s="156">
        <v>903</v>
      </c>
      <c r="I2031" s="156" t="s">
        <v>239</v>
      </c>
      <c r="J2031" s="156" t="s">
        <v>121</v>
      </c>
      <c r="K2031" s="156" t="s">
        <v>230</v>
      </c>
      <c r="L2031" s="156">
        <v>4512</v>
      </c>
      <c r="M2031" s="156" t="s">
        <v>186</v>
      </c>
      <c r="N2031" s="156">
        <v>417981</v>
      </c>
      <c r="O2031" s="156">
        <v>36088362.670000002</v>
      </c>
      <c r="P2031" s="156">
        <v>280495718</v>
      </c>
      <c r="Q2031" t="str">
        <f t="shared" si="31"/>
        <v>1-Residential</v>
      </c>
      <c r="R2031" s="158"/>
      <c r="U2031" s="158"/>
    </row>
    <row r="2032" spans="1:21" x14ac:dyDescent="0.3">
      <c r="A2032" s="156">
        <v>5</v>
      </c>
      <c r="B2032" s="156" t="s">
        <v>181</v>
      </c>
      <c r="C2032" s="153">
        <v>2020</v>
      </c>
      <c r="D2032" s="156">
        <v>1</v>
      </c>
      <c r="E2032" s="156" t="s">
        <v>253</v>
      </c>
      <c r="F2032" s="157">
        <v>1</v>
      </c>
      <c r="G2032" s="156" t="s">
        <v>183</v>
      </c>
      <c r="H2032" s="156">
        <v>950</v>
      </c>
      <c r="I2032" s="156" t="s">
        <v>184</v>
      </c>
      <c r="J2032" s="156" t="s">
        <v>115</v>
      </c>
      <c r="K2032" s="156" t="s">
        <v>185</v>
      </c>
      <c r="L2032" s="156">
        <v>4512</v>
      </c>
      <c r="M2032" s="156" t="s">
        <v>186</v>
      </c>
      <c r="N2032" s="156">
        <v>675</v>
      </c>
      <c r="O2032" s="156">
        <v>45441.05</v>
      </c>
      <c r="P2032" s="156">
        <v>428936</v>
      </c>
      <c r="Q2032" t="str">
        <f t="shared" si="31"/>
        <v>3-Small C&amp;I</v>
      </c>
      <c r="R2032" s="158"/>
      <c r="U2032" s="158"/>
    </row>
    <row r="2033" spans="1:21" x14ac:dyDescent="0.3">
      <c r="A2033" s="156">
        <v>5</v>
      </c>
      <c r="B2033" s="156" t="s">
        <v>181</v>
      </c>
      <c r="C2033" s="153">
        <v>2020</v>
      </c>
      <c r="D2033" s="156">
        <v>1</v>
      </c>
      <c r="E2033" s="156" t="s">
        <v>253</v>
      </c>
      <c r="F2033" s="157">
        <v>75</v>
      </c>
      <c r="G2033" s="156" t="s">
        <v>212</v>
      </c>
      <c r="H2033" s="156">
        <v>5</v>
      </c>
      <c r="I2033" s="156" t="s">
        <v>190</v>
      </c>
      <c r="J2033" s="156" t="s">
        <v>115</v>
      </c>
      <c r="K2033" s="156" t="s">
        <v>185</v>
      </c>
      <c r="L2033" s="156">
        <v>1575</v>
      </c>
      <c r="M2033" s="156" t="s">
        <v>218</v>
      </c>
      <c r="N2033" s="156">
        <v>5</v>
      </c>
      <c r="O2033" s="156">
        <v>2833.9</v>
      </c>
      <c r="P2033" s="156">
        <v>13090</v>
      </c>
      <c r="Q2033" t="str">
        <f t="shared" si="31"/>
        <v>3-Small C&amp;I</v>
      </c>
      <c r="R2033" s="158"/>
      <c r="U2033" s="158"/>
    </row>
    <row r="2034" spans="1:21" x14ac:dyDescent="0.3">
      <c r="A2034" s="156">
        <v>5</v>
      </c>
      <c r="B2034" s="156" t="s">
        <v>181</v>
      </c>
      <c r="C2034" s="153">
        <v>2020</v>
      </c>
      <c r="D2034" s="156">
        <v>1</v>
      </c>
      <c r="E2034" s="156" t="s">
        <v>253</v>
      </c>
      <c r="F2034" s="157">
        <v>6</v>
      </c>
      <c r="G2034" s="156" t="s">
        <v>192</v>
      </c>
      <c r="H2034" s="156">
        <v>602</v>
      </c>
      <c r="I2034" s="156" t="s">
        <v>246</v>
      </c>
      <c r="J2034" s="156" t="s">
        <v>125</v>
      </c>
      <c r="K2034" s="156" t="s">
        <v>197</v>
      </c>
      <c r="L2034" s="156">
        <v>700</v>
      </c>
      <c r="M2034" s="156" t="s">
        <v>193</v>
      </c>
      <c r="N2034" s="156">
        <v>348</v>
      </c>
      <c r="O2034" s="156">
        <v>37979.5</v>
      </c>
      <c r="P2034" s="156">
        <v>120332</v>
      </c>
      <c r="Q2034" t="str">
        <f t="shared" si="31"/>
        <v>Street</v>
      </c>
      <c r="R2034" s="158"/>
      <c r="U2034" s="158"/>
    </row>
    <row r="2035" spans="1:21" x14ac:dyDescent="0.3">
      <c r="A2035" s="156">
        <v>4</v>
      </c>
      <c r="B2035" s="156" t="s">
        <v>187</v>
      </c>
      <c r="C2035" s="153">
        <v>2020</v>
      </c>
      <c r="D2035" s="156">
        <v>1</v>
      </c>
      <c r="E2035" s="156" t="s">
        <v>253</v>
      </c>
      <c r="F2035" s="157">
        <v>3</v>
      </c>
      <c r="G2035" s="156" t="s">
        <v>189</v>
      </c>
      <c r="H2035" s="156">
        <v>710</v>
      </c>
      <c r="I2035" s="156" t="s">
        <v>220</v>
      </c>
      <c r="J2035" s="156" t="s">
        <v>207</v>
      </c>
      <c r="K2035" s="156" t="s">
        <v>208</v>
      </c>
      <c r="L2035" s="156">
        <v>4532</v>
      </c>
      <c r="M2035" s="156" t="s">
        <v>200</v>
      </c>
      <c r="N2035" s="156">
        <v>10</v>
      </c>
      <c r="O2035" s="156">
        <v>39729.550000000003</v>
      </c>
      <c r="P2035" s="156">
        <v>248567</v>
      </c>
      <c r="Q2035" t="str">
        <f t="shared" si="31"/>
        <v>5-Large C&amp;I</v>
      </c>
      <c r="R2035" s="158"/>
      <c r="U2035" s="158"/>
    </row>
    <row r="2036" spans="1:21" x14ac:dyDescent="0.3">
      <c r="A2036" s="156">
        <v>5</v>
      </c>
      <c r="B2036" s="156" t="s">
        <v>181</v>
      </c>
      <c r="C2036" s="153">
        <v>2020</v>
      </c>
      <c r="D2036" s="156">
        <v>1</v>
      </c>
      <c r="E2036" s="156" t="s">
        <v>253</v>
      </c>
      <c r="F2036" s="157">
        <v>3</v>
      </c>
      <c r="G2036" s="156" t="s">
        <v>189</v>
      </c>
      <c r="H2036" s="156">
        <v>17</v>
      </c>
      <c r="I2036" s="156" t="s">
        <v>204</v>
      </c>
      <c r="J2036" s="156" t="s">
        <v>128</v>
      </c>
      <c r="K2036" s="156" t="s">
        <v>205</v>
      </c>
      <c r="L2036" s="156">
        <v>300</v>
      </c>
      <c r="M2036" s="156" t="s">
        <v>191</v>
      </c>
      <c r="N2036" s="156">
        <v>2</v>
      </c>
      <c r="O2036" s="156">
        <v>2824.03</v>
      </c>
      <c r="P2036" s="156">
        <v>13600</v>
      </c>
      <c r="Q2036" t="str">
        <f t="shared" si="31"/>
        <v>4-Medium C&amp;I</v>
      </c>
      <c r="R2036" s="158"/>
      <c r="U2036" s="158"/>
    </row>
    <row r="2037" spans="1:21" x14ac:dyDescent="0.3">
      <c r="A2037" s="156">
        <v>5</v>
      </c>
      <c r="B2037" s="156" t="s">
        <v>181</v>
      </c>
      <c r="C2037" s="153">
        <v>2020</v>
      </c>
      <c r="D2037" s="156">
        <v>1</v>
      </c>
      <c r="E2037" s="156" t="s">
        <v>253</v>
      </c>
      <c r="F2037" s="157">
        <v>3</v>
      </c>
      <c r="G2037" s="156" t="s">
        <v>189</v>
      </c>
      <c r="H2037" s="156">
        <v>602</v>
      </c>
      <c r="I2037" s="156" t="s">
        <v>246</v>
      </c>
      <c r="J2037" s="156" t="s">
        <v>125</v>
      </c>
      <c r="K2037" s="156" t="s">
        <v>197</v>
      </c>
      <c r="L2037" s="156">
        <v>300</v>
      </c>
      <c r="M2037" s="156" t="s">
        <v>191</v>
      </c>
      <c r="N2037" s="156">
        <v>1000</v>
      </c>
      <c r="O2037" s="156">
        <v>128493.72</v>
      </c>
      <c r="P2037" s="156">
        <v>401186</v>
      </c>
      <c r="Q2037" t="str">
        <f t="shared" si="31"/>
        <v>Street</v>
      </c>
      <c r="R2037" s="158"/>
      <c r="U2037" s="158"/>
    </row>
    <row r="2038" spans="1:21" x14ac:dyDescent="0.3">
      <c r="A2038" s="156">
        <v>5</v>
      </c>
      <c r="B2038" s="156" t="s">
        <v>181</v>
      </c>
      <c r="C2038" s="153">
        <v>2020</v>
      </c>
      <c r="D2038" s="156">
        <v>1</v>
      </c>
      <c r="E2038" s="156" t="s">
        <v>253</v>
      </c>
      <c r="F2038" s="157">
        <v>3</v>
      </c>
      <c r="G2038" s="156" t="s">
        <v>189</v>
      </c>
      <c r="H2038" s="156">
        <v>603</v>
      </c>
      <c r="I2038" s="156" t="s">
        <v>196</v>
      </c>
      <c r="J2038" s="156" t="s">
        <v>125</v>
      </c>
      <c r="K2038" s="156" t="s">
        <v>197</v>
      </c>
      <c r="L2038" s="156">
        <v>300</v>
      </c>
      <c r="M2038" s="156" t="s">
        <v>191</v>
      </c>
      <c r="N2038" s="156">
        <v>2004</v>
      </c>
      <c r="O2038" s="156">
        <v>237739.6</v>
      </c>
      <c r="P2038" s="156">
        <v>713741</v>
      </c>
      <c r="Q2038" t="str">
        <f t="shared" si="31"/>
        <v>Street</v>
      </c>
      <c r="R2038" s="158"/>
      <c r="U2038" s="158"/>
    </row>
    <row r="2039" spans="1:21" x14ac:dyDescent="0.3">
      <c r="A2039" s="156">
        <v>5</v>
      </c>
      <c r="B2039" s="156" t="s">
        <v>181</v>
      </c>
      <c r="C2039" s="153">
        <v>2020</v>
      </c>
      <c r="D2039" s="156">
        <v>1</v>
      </c>
      <c r="E2039" s="156" t="s">
        <v>253</v>
      </c>
      <c r="F2039" s="157">
        <v>60</v>
      </c>
      <c r="G2039" s="156" t="s">
        <v>212</v>
      </c>
      <c r="H2039" s="156">
        <v>624</v>
      </c>
      <c r="I2039" s="156" t="s">
        <v>226</v>
      </c>
      <c r="J2039" s="156" t="s">
        <v>124</v>
      </c>
      <c r="K2039" s="156" t="s">
        <v>227</v>
      </c>
      <c r="L2039" s="156">
        <v>4563</v>
      </c>
      <c r="M2039" s="156" t="s">
        <v>228</v>
      </c>
      <c r="N2039" s="156">
        <v>2</v>
      </c>
      <c r="O2039" s="156">
        <v>42.17</v>
      </c>
      <c r="P2039" s="156">
        <v>335</v>
      </c>
      <c r="Q2039" t="str">
        <f t="shared" si="31"/>
        <v>Street</v>
      </c>
      <c r="R2039" s="158"/>
      <c r="U2039" s="158"/>
    </row>
    <row r="2040" spans="1:21" x14ac:dyDescent="0.3">
      <c r="A2040" s="156">
        <v>5</v>
      </c>
      <c r="B2040" s="156" t="s">
        <v>181</v>
      </c>
      <c r="C2040" s="153">
        <v>2020</v>
      </c>
      <c r="D2040" s="156">
        <v>1</v>
      </c>
      <c r="E2040" s="156" t="s">
        <v>253</v>
      </c>
      <c r="F2040" s="157">
        <v>1</v>
      </c>
      <c r="G2040" s="156" t="s">
        <v>183</v>
      </c>
      <c r="H2040" s="156">
        <v>7</v>
      </c>
      <c r="I2040" s="156" t="s">
        <v>241</v>
      </c>
      <c r="J2040" s="156" t="s">
        <v>122</v>
      </c>
      <c r="K2040" s="156" t="s">
        <v>242</v>
      </c>
      <c r="L2040" s="156">
        <v>200</v>
      </c>
      <c r="M2040" s="156" t="s">
        <v>210</v>
      </c>
      <c r="N2040" s="156">
        <v>69</v>
      </c>
      <c r="O2040" s="156">
        <v>8750.76</v>
      </c>
      <c r="P2040" s="156">
        <v>49376</v>
      </c>
      <c r="Q2040" t="str">
        <f t="shared" si="31"/>
        <v>2-Low Income Residential</v>
      </c>
      <c r="R2040" s="158"/>
      <c r="U2040" s="158"/>
    </row>
    <row r="2041" spans="1:21" x14ac:dyDescent="0.3">
      <c r="A2041" s="156">
        <v>5</v>
      </c>
      <c r="B2041" s="156" t="s">
        <v>181</v>
      </c>
      <c r="C2041" s="156">
        <v>2020</v>
      </c>
      <c r="D2041" s="156">
        <v>1</v>
      </c>
      <c r="E2041" s="156" t="s">
        <v>253</v>
      </c>
      <c r="F2041" s="157">
        <v>1</v>
      </c>
      <c r="G2041" s="156" t="s">
        <v>183</v>
      </c>
      <c r="H2041" s="156">
        <v>616</v>
      </c>
      <c r="I2041" s="156" t="s">
        <v>199</v>
      </c>
      <c r="J2041" s="156" t="s">
        <v>125</v>
      </c>
      <c r="K2041" s="156" t="s">
        <v>197</v>
      </c>
      <c r="L2041" s="156">
        <v>4512</v>
      </c>
      <c r="M2041" s="156" t="s">
        <v>186</v>
      </c>
      <c r="N2041" s="156">
        <v>589</v>
      </c>
      <c r="O2041" s="156">
        <v>21604.19</v>
      </c>
      <c r="P2041" s="156">
        <v>86332</v>
      </c>
      <c r="Q2041" t="str">
        <f t="shared" si="31"/>
        <v>Street</v>
      </c>
      <c r="R2041" s="158"/>
      <c r="U2041" s="158"/>
    </row>
    <row r="2042" spans="1:21" x14ac:dyDescent="0.3">
      <c r="A2042" s="156">
        <v>4</v>
      </c>
      <c r="B2042" s="156" t="s">
        <v>187</v>
      </c>
      <c r="C2042" s="156">
        <v>2020</v>
      </c>
      <c r="D2042" s="156">
        <v>1</v>
      </c>
      <c r="E2042" s="156" t="s">
        <v>253</v>
      </c>
      <c r="F2042" s="157">
        <v>1</v>
      </c>
      <c r="G2042" s="156" t="s">
        <v>183</v>
      </c>
      <c r="H2042" s="156">
        <v>1</v>
      </c>
      <c r="I2042" s="156" t="s">
        <v>229</v>
      </c>
      <c r="J2042" s="156" t="s">
        <v>121</v>
      </c>
      <c r="K2042" s="156" t="s">
        <v>230</v>
      </c>
      <c r="L2042" s="156">
        <v>200</v>
      </c>
      <c r="M2042" s="156" t="s">
        <v>210</v>
      </c>
      <c r="N2042" s="156">
        <v>1400</v>
      </c>
      <c r="O2042" s="156">
        <v>325295.2</v>
      </c>
      <c r="P2042" s="156">
        <v>1218902</v>
      </c>
      <c r="Q2042" t="str">
        <f t="shared" si="31"/>
        <v>1-Residential</v>
      </c>
      <c r="R2042" s="158"/>
      <c r="U2042" s="158"/>
    </row>
    <row r="2043" spans="1:21" x14ac:dyDescent="0.3">
      <c r="A2043" s="156">
        <v>4</v>
      </c>
      <c r="B2043" s="156" t="s">
        <v>187</v>
      </c>
      <c r="C2043" s="156">
        <v>2020</v>
      </c>
      <c r="D2043" s="156">
        <v>1</v>
      </c>
      <c r="E2043" s="156" t="s">
        <v>253</v>
      </c>
      <c r="F2043" s="157">
        <v>5</v>
      </c>
      <c r="G2043" s="156" t="s">
        <v>195</v>
      </c>
      <c r="H2043" s="156">
        <v>950</v>
      </c>
      <c r="I2043" s="156" t="s">
        <v>184</v>
      </c>
      <c r="J2043" s="156" t="s">
        <v>115</v>
      </c>
      <c r="K2043" s="156" t="s">
        <v>185</v>
      </c>
      <c r="L2043" s="156">
        <v>4552</v>
      </c>
      <c r="M2043" s="156" t="s">
        <v>276</v>
      </c>
      <c r="N2043" s="156">
        <v>2</v>
      </c>
      <c r="O2043" s="156">
        <v>30.04</v>
      </c>
      <c r="P2043" s="156">
        <v>106</v>
      </c>
      <c r="Q2043" t="str">
        <f t="shared" si="31"/>
        <v>3-Small C&amp;I</v>
      </c>
      <c r="R2043" s="158"/>
      <c r="U2043" s="158"/>
    </row>
    <row r="2044" spans="1:21" x14ac:dyDescent="0.3">
      <c r="A2044" s="156">
        <v>5</v>
      </c>
      <c r="B2044" s="156" t="s">
        <v>181</v>
      </c>
      <c r="C2044" s="156">
        <v>2020</v>
      </c>
      <c r="D2044" s="156">
        <v>1</v>
      </c>
      <c r="E2044" s="156" t="s">
        <v>253</v>
      </c>
      <c r="F2044" s="157">
        <v>77</v>
      </c>
      <c r="G2044" s="156" t="s">
        <v>212</v>
      </c>
      <c r="H2044" s="156">
        <v>950</v>
      </c>
      <c r="I2044" s="156" t="s">
        <v>184</v>
      </c>
      <c r="J2044" s="156" t="s">
        <v>115</v>
      </c>
      <c r="K2044" s="156" t="s">
        <v>185</v>
      </c>
      <c r="L2044" s="156">
        <v>4577</v>
      </c>
      <c r="M2044" s="156" t="s">
        <v>212</v>
      </c>
      <c r="N2044" s="156">
        <v>1</v>
      </c>
      <c r="O2044" s="156">
        <v>258.07</v>
      </c>
      <c r="P2044" s="156">
        <v>2782</v>
      </c>
      <c r="Q2044" t="str">
        <f t="shared" si="31"/>
        <v>3-Small C&amp;I</v>
      </c>
      <c r="R2044" s="158"/>
      <c r="U2044" s="158"/>
    </row>
    <row r="2045" spans="1:21" x14ac:dyDescent="0.3">
      <c r="A2045" s="156">
        <v>5</v>
      </c>
      <c r="B2045" s="156" t="s">
        <v>181</v>
      </c>
      <c r="C2045" s="156">
        <v>2020</v>
      </c>
      <c r="D2045" s="156">
        <v>1</v>
      </c>
      <c r="E2045" s="156" t="s">
        <v>253</v>
      </c>
      <c r="F2045" s="157">
        <v>72</v>
      </c>
      <c r="G2045" s="156" t="s">
        <v>212</v>
      </c>
      <c r="H2045" s="156">
        <v>1</v>
      </c>
      <c r="I2045" s="156" t="s">
        <v>229</v>
      </c>
      <c r="J2045" s="156" t="s">
        <v>121</v>
      </c>
      <c r="K2045" s="156" t="s">
        <v>230</v>
      </c>
      <c r="L2045" s="156">
        <v>1572</v>
      </c>
      <c r="M2045" s="156" t="s">
        <v>231</v>
      </c>
      <c r="N2045" s="156">
        <v>1</v>
      </c>
      <c r="O2045" s="156">
        <v>122.89</v>
      </c>
      <c r="P2045" s="156">
        <v>451</v>
      </c>
      <c r="Q2045" t="str">
        <f t="shared" si="31"/>
        <v>1-Residential</v>
      </c>
      <c r="R2045" s="158"/>
      <c r="U2045" s="158"/>
    </row>
    <row r="2046" spans="1:21" x14ac:dyDescent="0.3">
      <c r="A2046" s="156">
        <v>5</v>
      </c>
      <c r="B2046" s="156" t="s">
        <v>181</v>
      </c>
      <c r="C2046" s="156">
        <v>2020</v>
      </c>
      <c r="D2046" s="156">
        <v>1</v>
      </c>
      <c r="E2046" s="156" t="s">
        <v>253</v>
      </c>
      <c r="F2046" s="157">
        <v>3</v>
      </c>
      <c r="G2046" s="156" t="s">
        <v>189</v>
      </c>
      <c r="H2046" s="156">
        <v>18</v>
      </c>
      <c r="I2046" s="156" t="s">
        <v>215</v>
      </c>
      <c r="J2046" s="156" t="s">
        <v>119</v>
      </c>
      <c r="K2046" s="156" t="s">
        <v>216</v>
      </c>
      <c r="L2046" s="156">
        <v>300</v>
      </c>
      <c r="M2046" s="156" t="s">
        <v>191</v>
      </c>
      <c r="N2046" s="156">
        <v>2366</v>
      </c>
      <c r="O2046" s="156">
        <v>7280976.9900000002</v>
      </c>
      <c r="P2046" s="156">
        <v>36070156</v>
      </c>
      <c r="Q2046" t="str">
        <f t="shared" si="31"/>
        <v>4-Medium C&amp;I</v>
      </c>
      <c r="R2046" s="158"/>
      <c r="U2046" s="158"/>
    </row>
    <row r="2047" spans="1:21" x14ac:dyDescent="0.3">
      <c r="A2047" s="156">
        <v>5</v>
      </c>
      <c r="B2047" s="156" t="s">
        <v>181</v>
      </c>
      <c r="C2047" s="156">
        <v>2020</v>
      </c>
      <c r="D2047" s="156">
        <v>1</v>
      </c>
      <c r="E2047" s="156" t="s">
        <v>253</v>
      </c>
      <c r="F2047" s="157">
        <v>3</v>
      </c>
      <c r="G2047" s="156" t="s">
        <v>189</v>
      </c>
      <c r="H2047" s="156">
        <v>953</v>
      </c>
      <c r="I2047" s="156" t="s">
        <v>213</v>
      </c>
      <c r="J2047" s="156" t="s">
        <v>118</v>
      </c>
      <c r="K2047" s="156" t="s">
        <v>214</v>
      </c>
      <c r="L2047" s="156">
        <v>4532</v>
      </c>
      <c r="M2047" s="156" t="s">
        <v>200</v>
      </c>
      <c r="N2047" s="156">
        <v>15225</v>
      </c>
      <c r="O2047" s="156">
        <v>760753.66</v>
      </c>
      <c r="P2047" s="156">
        <v>10341426</v>
      </c>
      <c r="Q2047" t="str">
        <f t="shared" si="31"/>
        <v>3-Small C&amp;I</v>
      </c>
      <c r="R2047" s="158"/>
      <c r="U2047" s="158"/>
    </row>
    <row r="2048" spans="1:21" x14ac:dyDescent="0.3">
      <c r="A2048" s="156">
        <v>5</v>
      </c>
      <c r="B2048" s="156" t="s">
        <v>181</v>
      </c>
      <c r="C2048" s="156">
        <v>2020</v>
      </c>
      <c r="D2048" s="156">
        <v>1</v>
      </c>
      <c r="E2048" s="156" t="s">
        <v>253</v>
      </c>
      <c r="F2048" s="157">
        <v>3</v>
      </c>
      <c r="G2048" s="156" t="s">
        <v>189</v>
      </c>
      <c r="H2048" s="156">
        <v>956</v>
      </c>
      <c r="I2048" s="156" t="s">
        <v>285</v>
      </c>
      <c r="J2048" s="156" t="s">
        <v>119</v>
      </c>
      <c r="K2048" s="156" t="s">
        <v>216</v>
      </c>
      <c r="L2048" s="156">
        <v>4532</v>
      </c>
      <c r="M2048" s="156" t="s">
        <v>200</v>
      </c>
      <c r="N2048" s="156">
        <v>224</v>
      </c>
      <c r="O2048" s="156">
        <v>359030.41</v>
      </c>
      <c r="P2048" s="156">
        <v>5069927</v>
      </c>
      <c r="Q2048" t="str">
        <f t="shared" si="31"/>
        <v>4-Medium C&amp;I</v>
      </c>
      <c r="R2048" s="158"/>
      <c r="U2048" s="158"/>
    </row>
    <row r="2049" spans="1:21" x14ac:dyDescent="0.3">
      <c r="A2049" s="156">
        <v>5</v>
      </c>
      <c r="B2049" s="156" t="s">
        <v>181</v>
      </c>
      <c r="C2049" s="156">
        <v>2020</v>
      </c>
      <c r="D2049" s="156">
        <v>1</v>
      </c>
      <c r="E2049" s="156" t="s">
        <v>253</v>
      </c>
      <c r="F2049" s="157">
        <v>77</v>
      </c>
      <c r="G2049" s="156" t="s">
        <v>212</v>
      </c>
      <c r="H2049" s="156">
        <v>5</v>
      </c>
      <c r="I2049" s="156" t="s">
        <v>190</v>
      </c>
      <c r="J2049" s="156" t="s">
        <v>115</v>
      </c>
      <c r="K2049" s="156" t="s">
        <v>185</v>
      </c>
      <c r="L2049" s="156">
        <v>1577</v>
      </c>
      <c r="M2049" s="156" t="s">
        <v>233</v>
      </c>
      <c r="N2049" s="156">
        <v>2</v>
      </c>
      <c r="O2049" s="156">
        <v>1654.32</v>
      </c>
      <c r="P2049" s="156">
        <v>7754</v>
      </c>
      <c r="Q2049" t="str">
        <f t="shared" si="31"/>
        <v>3-Small C&amp;I</v>
      </c>
      <c r="R2049" s="158"/>
      <c r="U2049" s="158"/>
    </row>
    <row r="2050" spans="1:21" x14ac:dyDescent="0.3">
      <c r="A2050" s="156">
        <v>5</v>
      </c>
      <c r="B2050" s="156" t="s">
        <v>181</v>
      </c>
      <c r="C2050" s="156">
        <v>2020</v>
      </c>
      <c r="D2050" s="156">
        <v>1</v>
      </c>
      <c r="E2050" s="156" t="s">
        <v>253</v>
      </c>
      <c r="F2050" s="157">
        <v>10</v>
      </c>
      <c r="G2050" s="156" t="s">
        <v>238</v>
      </c>
      <c r="H2050" s="156">
        <v>903</v>
      </c>
      <c r="I2050" s="156" t="s">
        <v>239</v>
      </c>
      <c r="J2050" s="156" t="s">
        <v>121</v>
      </c>
      <c r="K2050" s="156" t="s">
        <v>230</v>
      </c>
      <c r="L2050" s="156">
        <v>4513</v>
      </c>
      <c r="M2050" s="156" t="s">
        <v>240</v>
      </c>
      <c r="N2050" s="156">
        <v>30572</v>
      </c>
      <c r="O2050" s="156">
        <v>4934740.8</v>
      </c>
      <c r="P2050" s="156">
        <v>39925534</v>
      </c>
      <c r="Q2050" t="str">
        <f t="shared" ref="Q2050:Q2113" si="32">VLOOKUP(J2050,S:T,2,FALSE)</f>
        <v>1-Residential</v>
      </c>
      <c r="R2050" s="158"/>
      <c r="U2050" s="158"/>
    </row>
    <row r="2051" spans="1:21" x14ac:dyDescent="0.3">
      <c r="A2051" s="156">
        <v>5</v>
      </c>
      <c r="B2051" s="156" t="s">
        <v>181</v>
      </c>
      <c r="C2051" s="156">
        <v>2020</v>
      </c>
      <c r="D2051" s="156">
        <v>1</v>
      </c>
      <c r="E2051" s="156" t="s">
        <v>253</v>
      </c>
      <c r="F2051" s="157">
        <v>3</v>
      </c>
      <c r="G2051" s="156" t="s">
        <v>189</v>
      </c>
      <c r="H2051" s="156">
        <v>16</v>
      </c>
      <c r="I2051" s="156" t="s">
        <v>281</v>
      </c>
      <c r="J2051" s="156" t="s">
        <v>127</v>
      </c>
      <c r="K2051" s="156" t="s">
        <v>263</v>
      </c>
      <c r="L2051" s="156">
        <v>300</v>
      </c>
      <c r="M2051" s="156" t="s">
        <v>191</v>
      </c>
      <c r="N2051" s="156">
        <v>1</v>
      </c>
      <c r="O2051" s="156">
        <v>2297.79</v>
      </c>
      <c r="P2051" s="156">
        <v>11240</v>
      </c>
      <c r="Q2051" t="str">
        <f t="shared" si="32"/>
        <v>4-Medium C&amp;I</v>
      </c>
      <c r="R2051" s="158"/>
      <c r="U2051" s="158"/>
    </row>
    <row r="2052" spans="1:21" x14ac:dyDescent="0.3">
      <c r="A2052" s="156">
        <v>5</v>
      </c>
      <c r="B2052" s="156" t="s">
        <v>181</v>
      </c>
      <c r="C2052" s="156">
        <v>2020</v>
      </c>
      <c r="D2052" s="156">
        <v>1</v>
      </c>
      <c r="E2052" s="156" t="s">
        <v>253</v>
      </c>
      <c r="F2052" s="157">
        <v>75</v>
      </c>
      <c r="G2052" s="156" t="s">
        <v>212</v>
      </c>
      <c r="H2052" s="156">
        <v>701</v>
      </c>
      <c r="I2052" s="156" t="s">
        <v>206</v>
      </c>
      <c r="J2052" s="156" t="s">
        <v>207</v>
      </c>
      <c r="K2052" s="156" t="s">
        <v>208</v>
      </c>
      <c r="L2052" s="156">
        <v>1575</v>
      </c>
      <c r="M2052" s="156" t="s">
        <v>218</v>
      </c>
      <c r="N2052" s="156">
        <v>1</v>
      </c>
      <c r="O2052" s="156">
        <v>38806.44</v>
      </c>
      <c r="P2052" s="156">
        <v>210000</v>
      </c>
      <c r="Q2052" t="str">
        <f t="shared" si="32"/>
        <v>5-Large C&amp;I</v>
      </c>
      <c r="R2052" s="158"/>
      <c r="U2052" s="158"/>
    </row>
    <row r="2053" spans="1:21" x14ac:dyDescent="0.3">
      <c r="A2053" s="156">
        <v>5</v>
      </c>
      <c r="B2053" s="156" t="s">
        <v>181</v>
      </c>
      <c r="C2053" s="156">
        <v>2020</v>
      </c>
      <c r="D2053" s="156">
        <v>1</v>
      </c>
      <c r="E2053" s="156" t="s">
        <v>253</v>
      </c>
      <c r="F2053" s="157">
        <v>5</v>
      </c>
      <c r="G2053" s="156" t="s">
        <v>195</v>
      </c>
      <c r="H2053" s="156">
        <v>602</v>
      </c>
      <c r="I2053" s="156" t="s">
        <v>246</v>
      </c>
      <c r="J2053" s="156" t="s">
        <v>125</v>
      </c>
      <c r="K2053" s="156" t="s">
        <v>197</v>
      </c>
      <c r="L2053" s="156">
        <v>460</v>
      </c>
      <c r="M2053" s="156" t="s">
        <v>198</v>
      </c>
      <c r="N2053" s="156">
        <v>30</v>
      </c>
      <c r="O2053" s="156">
        <v>5161.2</v>
      </c>
      <c r="P2053" s="156">
        <v>16616</v>
      </c>
      <c r="Q2053" t="str">
        <f t="shared" si="32"/>
        <v>Street</v>
      </c>
      <c r="R2053" s="158"/>
      <c r="U2053" s="158"/>
    </row>
    <row r="2054" spans="1:21" x14ac:dyDescent="0.3">
      <c r="A2054" s="156">
        <v>5</v>
      </c>
      <c r="B2054" s="156" t="s">
        <v>181</v>
      </c>
      <c r="C2054" s="156">
        <v>2020</v>
      </c>
      <c r="D2054" s="156">
        <v>1</v>
      </c>
      <c r="E2054" s="156" t="s">
        <v>253</v>
      </c>
      <c r="F2054" s="157">
        <v>6</v>
      </c>
      <c r="G2054" s="156" t="s">
        <v>192</v>
      </c>
      <c r="H2054" s="156">
        <v>600</v>
      </c>
      <c r="I2054" s="156" t="s">
        <v>266</v>
      </c>
      <c r="J2054" s="156" t="s">
        <v>123</v>
      </c>
      <c r="K2054" s="156" t="s">
        <v>261</v>
      </c>
      <c r="L2054" s="156">
        <v>700</v>
      </c>
      <c r="M2054" s="156" t="s">
        <v>193</v>
      </c>
      <c r="N2054" s="156">
        <v>77</v>
      </c>
      <c r="O2054" s="156">
        <v>50907.48</v>
      </c>
      <c r="P2054" s="156">
        <v>84134</v>
      </c>
      <c r="Q2054" t="str">
        <f t="shared" si="32"/>
        <v>Street</v>
      </c>
      <c r="R2054" s="158"/>
      <c r="U2054" s="158"/>
    </row>
    <row r="2055" spans="1:21" x14ac:dyDescent="0.3">
      <c r="A2055" s="156">
        <v>5</v>
      </c>
      <c r="B2055" s="156" t="s">
        <v>181</v>
      </c>
      <c r="C2055" s="156">
        <v>2020</v>
      </c>
      <c r="D2055" s="156">
        <v>1</v>
      </c>
      <c r="E2055" s="156" t="s">
        <v>253</v>
      </c>
      <c r="F2055" s="157">
        <v>6</v>
      </c>
      <c r="G2055" s="156" t="s">
        <v>192</v>
      </c>
      <c r="H2055" s="156">
        <v>617</v>
      </c>
      <c r="I2055" s="156" t="s">
        <v>287</v>
      </c>
      <c r="J2055" s="156" t="s">
        <v>288</v>
      </c>
      <c r="K2055" s="156" t="s">
        <v>289</v>
      </c>
      <c r="L2055" s="156">
        <v>4562</v>
      </c>
      <c r="M2055" s="156" t="s">
        <v>211</v>
      </c>
      <c r="N2055" s="156">
        <v>11</v>
      </c>
      <c r="O2055" s="156">
        <v>17315.87</v>
      </c>
      <c r="P2055" s="156">
        <v>105125</v>
      </c>
      <c r="Q2055" t="str">
        <f t="shared" si="32"/>
        <v>Street</v>
      </c>
      <c r="R2055" s="158"/>
      <c r="U2055" s="158"/>
    </row>
    <row r="2056" spans="1:21" x14ac:dyDescent="0.3">
      <c r="A2056" s="156">
        <v>4</v>
      </c>
      <c r="B2056" s="156" t="s">
        <v>187</v>
      </c>
      <c r="C2056" s="156">
        <v>2020</v>
      </c>
      <c r="D2056" s="156">
        <v>1</v>
      </c>
      <c r="E2056" s="156" t="s">
        <v>253</v>
      </c>
      <c r="F2056" s="157">
        <v>6</v>
      </c>
      <c r="G2056" s="156" t="s">
        <v>192</v>
      </c>
      <c r="H2056" s="156">
        <v>624</v>
      </c>
      <c r="I2056" s="156" t="s">
        <v>226</v>
      </c>
      <c r="J2056" s="156" t="s">
        <v>124</v>
      </c>
      <c r="K2056" s="156" t="s">
        <v>227</v>
      </c>
      <c r="L2056" s="156">
        <v>4562</v>
      </c>
      <c r="M2056" s="156" t="s">
        <v>211</v>
      </c>
      <c r="N2056" s="156">
        <v>2</v>
      </c>
      <c r="O2056" s="156">
        <v>1307.1300000000001</v>
      </c>
      <c r="P2056" s="156">
        <v>8524</v>
      </c>
      <c r="Q2056" t="str">
        <f t="shared" si="32"/>
        <v>Street</v>
      </c>
      <c r="R2056" s="158"/>
      <c r="U2056" s="158"/>
    </row>
    <row r="2057" spans="1:21" x14ac:dyDescent="0.3">
      <c r="A2057" s="156">
        <v>5</v>
      </c>
      <c r="B2057" s="156" t="s">
        <v>181</v>
      </c>
      <c r="C2057" s="156">
        <v>2020</v>
      </c>
      <c r="D2057" s="156">
        <v>1</v>
      </c>
      <c r="E2057" s="156" t="s">
        <v>253</v>
      </c>
      <c r="F2057" s="157">
        <v>3</v>
      </c>
      <c r="G2057" s="156" t="s">
        <v>189</v>
      </c>
      <c r="H2057" s="156">
        <v>616</v>
      </c>
      <c r="I2057" s="156" t="s">
        <v>199</v>
      </c>
      <c r="J2057" s="156" t="s">
        <v>125</v>
      </c>
      <c r="K2057" s="156" t="s">
        <v>197</v>
      </c>
      <c r="L2057" s="156">
        <v>4532</v>
      </c>
      <c r="M2057" s="156" t="s">
        <v>200</v>
      </c>
      <c r="N2057" s="156">
        <v>3196</v>
      </c>
      <c r="O2057" s="156">
        <v>277678.67</v>
      </c>
      <c r="P2057" s="156">
        <v>1398830</v>
      </c>
      <c r="Q2057" t="str">
        <f t="shared" si="32"/>
        <v>Street</v>
      </c>
      <c r="R2057" s="158"/>
      <c r="U2057" s="158"/>
    </row>
    <row r="2058" spans="1:21" x14ac:dyDescent="0.3">
      <c r="A2058" s="156">
        <v>4</v>
      </c>
      <c r="B2058" s="156" t="s">
        <v>187</v>
      </c>
      <c r="C2058" s="156">
        <v>2020</v>
      </c>
      <c r="D2058" s="156">
        <v>1</v>
      </c>
      <c r="E2058" s="156" t="s">
        <v>253</v>
      </c>
      <c r="F2058" s="157">
        <v>3</v>
      </c>
      <c r="G2058" s="156" t="s">
        <v>189</v>
      </c>
      <c r="H2058" s="156">
        <v>616</v>
      </c>
      <c r="I2058" s="156" t="s">
        <v>199</v>
      </c>
      <c r="J2058" s="156" t="s">
        <v>125</v>
      </c>
      <c r="K2058" s="156" t="s">
        <v>197</v>
      </c>
      <c r="L2058" s="156">
        <v>4532</v>
      </c>
      <c r="M2058" s="156" t="s">
        <v>200</v>
      </c>
      <c r="N2058" s="156">
        <v>1</v>
      </c>
      <c r="O2058" s="156">
        <v>9.1300000000000008</v>
      </c>
      <c r="P2058" s="156">
        <v>27</v>
      </c>
      <c r="Q2058" t="str">
        <f t="shared" si="32"/>
        <v>Street</v>
      </c>
      <c r="R2058" s="158"/>
      <c r="U2058" s="158"/>
    </row>
    <row r="2059" spans="1:21" x14ac:dyDescent="0.3">
      <c r="A2059" s="156">
        <v>5</v>
      </c>
      <c r="B2059" s="156" t="s">
        <v>181</v>
      </c>
      <c r="C2059" s="156">
        <v>2020</v>
      </c>
      <c r="D2059" s="156">
        <v>1</v>
      </c>
      <c r="E2059" s="156" t="s">
        <v>253</v>
      </c>
      <c r="F2059" s="157">
        <v>75</v>
      </c>
      <c r="G2059" s="156" t="s">
        <v>212</v>
      </c>
      <c r="H2059" s="156">
        <v>13</v>
      </c>
      <c r="I2059" s="156" t="s">
        <v>296</v>
      </c>
      <c r="J2059" s="156" t="s">
        <v>119</v>
      </c>
      <c r="K2059" s="156" t="s">
        <v>216</v>
      </c>
      <c r="L2059" s="156">
        <v>1575</v>
      </c>
      <c r="M2059" s="156" t="s">
        <v>218</v>
      </c>
      <c r="N2059" s="156">
        <v>1</v>
      </c>
      <c r="O2059" s="156">
        <v>1216.74</v>
      </c>
      <c r="P2059" s="156">
        <v>6020</v>
      </c>
      <c r="Q2059" t="str">
        <f t="shared" si="32"/>
        <v>4-Medium C&amp;I</v>
      </c>
      <c r="R2059" s="158"/>
      <c r="U2059" s="158"/>
    </row>
    <row r="2060" spans="1:21" x14ac:dyDescent="0.3">
      <c r="A2060" s="156">
        <v>5</v>
      </c>
      <c r="B2060" s="156" t="s">
        <v>181</v>
      </c>
      <c r="C2060" s="156">
        <v>2020</v>
      </c>
      <c r="D2060" s="156">
        <v>1</v>
      </c>
      <c r="E2060" s="156" t="s">
        <v>253</v>
      </c>
      <c r="F2060" s="157">
        <v>10</v>
      </c>
      <c r="G2060" s="156" t="s">
        <v>238</v>
      </c>
      <c r="H2060" s="156">
        <v>2</v>
      </c>
      <c r="I2060" s="156" t="s">
        <v>264</v>
      </c>
      <c r="J2060" s="156" t="s">
        <v>121</v>
      </c>
      <c r="K2060" s="156" t="s">
        <v>230</v>
      </c>
      <c r="L2060" s="156">
        <v>207</v>
      </c>
      <c r="M2060" s="156" t="s">
        <v>243</v>
      </c>
      <c r="N2060" s="156">
        <v>29</v>
      </c>
      <c r="O2060" s="156">
        <v>13316.02</v>
      </c>
      <c r="P2060" s="156">
        <v>49480</v>
      </c>
      <c r="Q2060" t="str">
        <f t="shared" si="32"/>
        <v>1-Residential</v>
      </c>
      <c r="R2060" s="158"/>
      <c r="U2060" s="158"/>
    </row>
    <row r="2061" spans="1:21" x14ac:dyDescent="0.3">
      <c r="A2061" s="156">
        <v>5</v>
      </c>
      <c r="B2061" s="156" t="s">
        <v>181</v>
      </c>
      <c r="C2061" s="156">
        <v>2020</v>
      </c>
      <c r="D2061" s="156">
        <v>1</v>
      </c>
      <c r="E2061" s="156" t="s">
        <v>253</v>
      </c>
      <c r="F2061" s="157">
        <v>79</v>
      </c>
      <c r="G2061" s="156" t="s">
        <v>212</v>
      </c>
      <c r="H2061" s="156">
        <v>153</v>
      </c>
      <c r="I2061" s="156" t="s">
        <v>269</v>
      </c>
      <c r="J2061" s="156" t="s">
        <v>270</v>
      </c>
      <c r="K2061" s="156" t="s">
        <v>270</v>
      </c>
      <c r="L2061" s="156">
        <v>1579</v>
      </c>
      <c r="M2061" s="156" t="s">
        <v>271</v>
      </c>
      <c r="N2061" s="156">
        <v>18</v>
      </c>
      <c r="O2061" s="156">
        <v>0</v>
      </c>
      <c r="P2061" s="156">
        <v>5365984</v>
      </c>
      <c r="Q2061" t="str">
        <f t="shared" si="32"/>
        <v>OTHER</v>
      </c>
      <c r="R2061" s="158"/>
      <c r="U2061" s="158"/>
    </row>
    <row r="2062" spans="1:21" x14ac:dyDescent="0.3">
      <c r="A2062" s="156">
        <v>4</v>
      </c>
      <c r="B2062" s="156" t="s">
        <v>187</v>
      </c>
      <c r="C2062" s="156">
        <v>2020</v>
      </c>
      <c r="D2062" s="156">
        <v>1</v>
      </c>
      <c r="E2062" s="156" t="s">
        <v>253</v>
      </c>
      <c r="F2062" s="157">
        <v>3</v>
      </c>
      <c r="G2062" s="156" t="s">
        <v>189</v>
      </c>
      <c r="H2062" s="156">
        <v>952</v>
      </c>
      <c r="I2062" s="156" t="s">
        <v>235</v>
      </c>
      <c r="J2062" s="156" t="s">
        <v>117</v>
      </c>
      <c r="K2062" s="156" t="s">
        <v>236</v>
      </c>
      <c r="L2062" s="156">
        <v>4532</v>
      </c>
      <c r="M2062" s="156" t="s">
        <v>200</v>
      </c>
      <c r="N2062" s="156">
        <v>12</v>
      </c>
      <c r="O2062" s="156">
        <v>662.96</v>
      </c>
      <c r="P2062" s="156">
        <v>5194</v>
      </c>
      <c r="Q2062" t="str">
        <f t="shared" si="32"/>
        <v>3-Small C&amp;I</v>
      </c>
      <c r="R2062" s="158"/>
      <c r="U2062" s="158"/>
    </row>
    <row r="2063" spans="1:21" x14ac:dyDescent="0.3">
      <c r="A2063" s="156">
        <v>5</v>
      </c>
      <c r="B2063" s="156" t="s">
        <v>181</v>
      </c>
      <c r="C2063" s="156">
        <v>2020</v>
      </c>
      <c r="D2063" s="156">
        <v>1</v>
      </c>
      <c r="E2063" s="156" t="s">
        <v>253</v>
      </c>
      <c r="F2063" s="157">
        <v>3</v>
      </c>
      <c r="G2063" s="156" t="s">
        <v>189</v>
      </c>
      <c r="H2063" s="156">
        <v>15</v>
      </c>
      <c r="I2063" s="156" t="s">
        <v>252</v>
      </c>
      <c r="J2063" s="156" t="s">
        <v>118</v>
      </c>
      <c r="K2063" s="156" t="s">
        <v>214</v>
      </c>
      <c r="L2063" s="156">
        <v>300</v>
      </c>
      <c r="M2063" s="156" t="s">
        <v>191</v>
      </c>
      <c r="N2063" s="156">
        <v>105</v>
      </c>
      <c r="O2063" s="156">
        <v>7496.34</v>
      </c>
      <c r="P2063" s="156">
        <v>30452</v>
      </c>
      <c r="Q2063" t="str">
        <f t="shared" si="32"/>
        <v>3-Small C&amp;I</v>
      </c>
      <c r="R2063" s="158"/>
      <c r="U2063" s="158"/>
    </row>
    <row r="2064" spans="1:21" x14ac:dyDescent="0.3">
      <c r="A2064" s="156">
        <v>4</v>
      </c>
      <c r="B2064" s="156" t="s">
        <v>187</v>
      </c>
      <c r="C2064" s="156">
        <v>2020</v>
      </c>
      <c r="D2064" s="156">
        <v>1</v>
      </c>
      <c r="E2064" s="156" t="s">
        <v>253</v>
      </c>
      <c r="F2064" s="157">
        <v>3</v>
      </c>
      <c r="G2064" s="156" t="s">
        <v>189</v>
      </c>
      <c r="H2064" s="156">
        <v>15</v>
      </c>
      <c r="I2064" s="156" t="s">
        <v>252</v>
      </c>
      <c r="J2064" s="156" t="s">
        <v>118</v>
      </c>
      <c r="K2064" s="156" t="s">
        <v>214</v>
      </c>
      <c r="L2064" s="156">
        <v>300</v>
      </c>
      <c r="M2064" s="156" t="s">
        <v>191</v>
      </c>
      <c r="N2064" s="156">
        <v>1</v>
      </c>
      <c r="O2064" s="156">
        <v>12.36</v>
      </c>
      <c r="P2064" s="156">
        <v>10</v>
      </c>
      <c r="Q2064" t="str">
        <f t="shared" si="32"/>
        <v>3-Small C&amp;I</v>
      </c>
      <c r="R2064" s="158"/>
      <c r="U2064" s="158"/>
    </row>
    <row r="2065" spans="1:21" x14ac:dyDescent="0.3">
      <c r="A2065" s="156">
        <v>5</v>
      </c>
      <c r="B2065" s="156" t="s">
        <v>181</v>
      </c>
      <c r="C2065" s="156">
        <v>2020</v>
      </c>
      <c r="D2065" s="156">
        <v>1</v>
      </c>
      <c r="E2065" s="156" t="s">
        <v>253</v>
      </c>
      <c r="F2065" s="157">
        <v>1</v>
      </c>
      <c r="G2065" s="156" t="s">
        <v>183</v>
      </c>
      <c r="H2065" s="156">
        <v>953</v>
      </c>
      <c r="I2065" s="156" t="s">
        <v>213</v>
      </c>
      <c r="J2065" s="156" t="s">
        <v>118</v>
      </c>
      <c r="K2065" s="156" t="s">
        <v>214</v>
      </c>
      <c r="L2065" s="156">
        <v>4512</v>
      </c>
      <c r="M2065" s="156" t="s">
        <v>186</v>
      </c>
      <c r="N2065" s="156">
        <v>609</v>
      </c>
      <c r="O2065" s="156">
        <v>29945.29</v>
      </c>
      <c r="P2065" s="156">
        <v>265132</v>
      </c>
      <c r="Q2065" t="str">
        <f t="shared" si="32"/>
        <v>3-Small C&amp;I</v>
      </c>
      <c r="R2065" s="158"/>
      <c r="U2065" s="158"/>
    </row>
    <row r="2066" spans="1:21" x14ac:dyDescent="0.3">
      <c r="A2066" s="156">
        <v>5</v>
      </c>
      <c r="B2066" s="156" t="s">
        <v>181</v>
      </c>
      <c r="C2066" s="156">
        <v>2020</v>
      </c>
      <c r="D2066" s="156">
        <v>1</v>
      </c>
      <c r="E2066" s="156" t="s">
        <v>253</v>
      </c>
      <c r="F2066" s="157">
        <v>79</v>
      </c>
      <c r="G2066" s="156" t="s">
        <v>212</v>
      </c>
      <c r="H2066" s="156">
        <v>950</v>
      </c>
      <c r="I2066" s="156" t="s">
        <v>184</v>
      </c>
      <c r="J2066" s="156" t="s">
        <v>115</v>
      </c>
      <c r="K2066" s="156" t="s">
        <v>185</v>
      </c>
      <c r="L2066" s="156">
        <v>4579</v>
      </c>
      <c r="M2066" s="156" t="s">
        <v>221</v>
      </c>
      <c r="N2066" s="156">
        <v>84</v>
      </c>
      <c r="O2066" s="156">
        <v>17600.28</v>
      </c>
      <c r="P2066" s="156">
        <v>186607</v>
      </c>
      <c r="Q2066" t="str">
        <f t="shared" si="32"/>
        <v>3-Small C&amp;I</v>
      </c>
      <c r="R2066" s="158"/>
      <c r="U2066" s="158"/>
    </row>
    <row r="2067" spans="1:21" x14ac:dyDescent="0.3">
      <c r="A2067" s="156">
        <v>5</v>
      </c>
      <c r="B2067" s="156" t="s">
        <v>181</v>
      </c>
      <c r="C2067" s="156">
        <v>2020</v>
      </c>
      <c r="D2067" s="156">
        <v>1</v>
      </c>
      <c r="E2067" s="156" t="s">
        <v>253</v>
      </c>
      <c r="F2067" s="157">
        <v>5</v>
      </c>
      <c r="G2067" s="156" t="s">
        <v>195</v>
      </c>
      <c r="H2067" s="156">
        <v>8</v>
      </c>
      <c r="I2067" s="156" t="s">
        <v>248</v>
      </c>
      <c r="J2067" s="156" t="s">
        <v>126</v>
      </c>
      <c r="K2067" s="156" t="s">
        <v>249</v>
      </c>
      <c r="L2067" s="156">
        <v>460</v>
      </c>
      <c r="M2067" s="156" t="s">
        <v>198</v>
      </c>
      <c r="N2067" s="156">
        <v>1</v>
      </c>
      <c r="O2067" s="156">
        <v>69.150000000000006</v>
      </c>
      <c r="P2067" s="156">
        <v>292</v>
      </c>
      <c r="Q2067" t="str">
        <f t="shared" si="32"/>
        <v>3-Small C&amp;I</v>
      </c>
      <c r="R2067" s="158"/>
      <c r="U2067" s="158"/>
    </row>
    <row r="2068" spans="1:21" x14ac:dyDescent="0.3">
      <c r="A2068" s="156">
        <v>5</v>
      </c>
      <c r="B2068" s="156" t="s">
        <v>181</v>
      </c>
      <c r="C2068" s="156">
        <v>2020</v>
      </c>
      <c r="D2068" s="156">
        <v>1</v>
      </c>
      <c r="E2068" s="156" t="s">
        <v>253</v>
      </c>
      <c r="F2068" s="157">
        <v>5</v>
      </c>
      <c r="G2068" s="156" t="s">
        <v>195</v>
      </c>
      <c r="H2068" s="156">
        <v>954</v>
      </c>
      <c r="I2068" s="156" t="s">
        <v>237</v>
      </c>
      <c r="J2068" s="156" t="s">
        <v>119</v>
      </c>
      <c r="K2068" s="156" t="s">
        <v>216</v>
      </c>
      <c r="L2068" s="156">
        <v>4552</v>
      </c>
      <c r="M2068" s="156" t="s">
        <v>276</v>
      </c>
      <c r="N2068" s="156">
        <v>520</v>
      </c>
      <c r="O2068" s="156">
        <v>1079338.4099999999</v>
      </c>
      <c r="P2068" s="156">
        <v>12784650</v>
      </c>
      <c r="Q2068" t="str">
        <f t="shared" si="32"/>
        <v>4-Medium C&amp;I</v>
      </c>
      <c r="R2068" s="158"/>
      <c r="U2068" s="158"/>
    </row>
    <row r="2069" spans="1:21" x14ac:dyDescent="0.3">
      <c r="A2069" s="156">
        <v>5</v>
      </c>
      <c r="B2069" s="156" t="s">
        <v>181</v>
      </c>
      <c r="C2069" s="156">
        <v>2020</v>
      </c>
      <c r="D2069" s="156">
        <v>1</v>
      </c>
      <c r="E2069" s="156" t="s">
        <v>253</v>
      </c>
      <c r="F2069" s="157">
        <v>6</v>
      </c>
      <c r="G2069" s="156" t="s">
        <v>192</v>
      </c>
      <c r="H2069" s="156">
        <v>608</v>
      </c>
      <c r="I2069" s="156" t="s">
        <v>290</v>
      </c>
      <c r="J2069" s="156" t="s">
        <v>278</v>
      </c>
      <c r="K2069" s="156" t="s">
        <v>212</v>
      </c>
      <c r="L2069" s="156">
        <v>700</v>
      </c>
      <c r="M2069" s="156" t="s">
        <v>193</v>
      </c>
      <c r="N2069" s="156">
        <v>65</v>
      </c>
      <c r="O2069" s="156">
        <v>82259.210000000006</v>
      </c>
      <c r="P2069" s="156">
        <v>375341</v>
      </c>
      <c r="Q2069" t="str">
        <f t="shared" si="32"/>
        <v>Street</v>
      </c>
      <c r="R2069" s="158"/>
      <c r="U2069" s="158"/>
    </row>
    <row r="2070" spans="1:21" x14ac:dyDescent="0.3">
      <c r="A2070" s="156">
        <v>5</v>
      </c>
      <c r="B2070" s="156" t="s">
        <v>181</v>
      </c>
      <c r="C2070" s="156">
        <v>2020</v>
      </c>
      <c r="D2070" s="156">
        <v>1</v>
      </c>
      <c r="E2070" s="156" t="s">
        <v>253</v>
      </c>
      <c r="F2070" s="157">
        <v>6</v>
      </c>
      <c r="G2070" s="156" t="s">
        <v>192</v>
      </c>
      <c r="H2070" s="156">
        <v>625</v>
      </c>
      <c r="I2070" s="156" t="s">
        <v>286</v>
      </c>
      <c r="J2070" s="156" t="s">
        <v>132</v>
      </c>
      <c r="K2070" s="156" t="s">
        <v>212</v>
      </c>
      <c r="L2070" s="156">
        <v>700</v>
      </c>
      <c r="M2070" s="156" t="s">
        <v>193</v>
      </c>
      <c r="N2070" s="156">
        <v>1</v>
      </c>
      <c r="O2070" s="156">
        <v>21.33</v>
      </c>
      <c r="P2070" s="156">
        <v>28</v>
      </c>
      <c r="Q2070" t="str">
        <f t="shared" si="32"/>
        <v>Street</v>
      </c>
      <c r="R2070" s="158"/>
      <c r="U2070" s="158"/>
    </row>
    <row r="2071" spans="1:21" x14ac:dyDescent="0.3">
      <c r="A2071" s="156">
        <v>5</v>
      </c>
      <c r="B2071" s="156" t="s">
        <v>181</v>
      </c>
      <c r="C2071" s="156">
        <v>2020</v>
      </c>
      <c r="D2071" s="156">
        <v>1</v>
      </c>
      <c r="E2071" s="156" t="s">
        <v>253</v>
      </c>
      <c r="F2071" s="157">
        <v>3</v>
      </c>
      <c r="G2071" s="156" t="s">
        <v>189</v>
      </c>
      <c r="H2071" s="156">
        <v>700</v>
      </c>
      <c r="I2071" s="156" t="s">
        <v>273</v>
      </c>
      <c r="J2071" s="156" t="s">
        <v>207</v>
      </c>
      <c r="K2071" s="156" t="s">
        <v>208</v>
      </c>
      <c r="L2071" s="156">
        <v>300</v>
      </c>
      <c r="M2071" s="156" t="s">
        <v>191</v>
      </c>
      <c r="N2071" s="156">
        <v>4</v>
      </c>
      <c r="O2071" s="156">
        <v>29542.87</v>
      </c>
      <c r="P2071" s="156">
        <v>156960</v>
      </c>
      <c r="Q2071" t="str">
        <f t="shared" si="32"/>
        <v>5-Large C&amp;I</v>
      </c>
      <c r="R2071" s="158"/>
      <c r="U2071" s="158"/>
    </row>
    <row r="2072" spans="1:21" x14ac:dyDescent="0.3">
      <c r="A2072" s="156">
        <v>5</v>
      </c>
      <c r="B2072" s="156" t="s">
        <v>181</v>
      </c>
      <c r="C2072" s="156">
        <v>2020</v>
      </c>
      <c r="D2072" s="156">
        <v>1</v>
      </c>
      <c r="E2072" s="156" t="s">
        <v>253</v>
      </c>
      <c r="F2072" s="157">
        <v>60</v>
      </c>
      <c r="G2072" s="156" t="s">
        <v>212</v>
      </c>
      <c r="H2072" s="156">
        <v>612</v>
      </c>
      <c r="I2072" s="156" t="s">
        <v>223</v>
      </c>
      <c r="J2072" s="156" t="s">
        <v>116</v>
      </c>
      <c r="K2072" s="156" t="s">
        <v>224</v>
      </c>
      <c r="L2072" s="156">
        <v>360</v>
      </c>
      <c r="M2072" s="156" t="s">
        <v>225</v>
      </c>
      <c r="N2072" s="156">
        <v>1</v>
      </c>
      <c r="O2072" s="156">
        <v>9.4600000000000009</v>
      </c>
      <c r="P2072" s="156">
        <v>11</v>
      </c>
      <c r="Q2072" t="str">
        <f t="shared" si="32"/>
        <v>3-Small C&amp;I</v>
      </c>
      <c r="R2072" s="158"/>
      <c r="U2072" s="158"/>
    </row>
    <row r="2073" spans="1:21" x14ac:dyDescent="0.3">
      <c r="A2073" s="156">
        <v>4</v>
      </c>
      <c r="B2073" s="156" t="s">
        <v>187</v>
      </c>
      <c r="C2073" s="156">
        <v>2020</v>
      </c>
      <c r="D2073" s="156">
        <v>1</v>
      </c>
      <c r="E2073" s="156" t="s">
        <v>253</v>
      </c>
      <c r="F2073" s="157">
        <v>3</v>
      </c>
      <c r="G2073" s="156" t="s">
        <v>189</v>
      </c>
      <c r="H2073" s="156">
        <v>953</v>
      </c>
      <c r="I2073" s="156" t="s">
        <v>213</v>
      </c>
      <c r="J2073" s="156" t="s">
        <v>118</v>
      </c>
      <c r="K2073" s="156" t="s">
        <v>214</v>
      </c>
      <c r="L2073" s="156">
        <v>4532</v>
      </c>
      <c r="M2073" s="156" t="s">
        <v>200</v>
      </c>
      <c r="N2073" s="156">
        <v>48</v>
      </c>
      <c r="O2073" s="156">
        <v>4473.8999999999996</v>
      </c>
      <c r="P2073" s="156">
        <v>39627</v>
      </c>
      <c r="Q2073" t="str">
        <f t="shared" si="32"/>
        <v>3-Small C&amp;I</v>
      </c>
      <c r="R2073" s="158"/>
      <c r="U2073" s="158"/>
    </row>
    <row r="2074" spans="1:21" x14ac:dyDescent="0.3">
      <c r="A2074" s="156">
        <v>5</v>
      </c>
      <c r="B2074" s="156" t="s">
        <v>181</v>
      </c>
      <c r="C2074" s="156">
        <v>2020</v>
      </c>
      <c r="D2074" s="156">
        <v>1</v>
      </c>
      <c r="E2074" s="156" t="s">
        <v>253</v>
      </c>
      <c r="F2074" s="157">
        <v>60</v>
      </c>
      <c r="G2074" s="156" t="s">
        <v>212</v>
      </c>
      <c r="H2074" s="156">
        <v>601</v>
      </c>
      <c r="I2074" s="156" t="s">
        <v>260</v>
      </c>
      <c r="J2074" s="156" t="s">
        <v>123</v>
      </c>
      <c r="K2074" s="156" t="s">
        <v>261</v>
      </c>
      <c r="L2074" s="156">
        <v>360</v>
      </c>
      <c r="M2074" s="156" t="s">
        <v>225</v>
      </c>
      <c r="N2074" s="156">
        <v>49</v>
      </c>
      <c r="O2074" s="156">
        <v>1812.56</v>
      </c>
      <c r="P2074" s="156">
        <v>3440</v>
      </c>
      <c r="Q2074" t="str">
        <f t="shared" si="32"/>
        <v>Street</v>
      </c>
      <c r="R2074" s="158"/>
      <c r="U2074" s="158"/>
    </row>
    <row r="2075" spans="1:21" x14ac:dyDescent="0.3">
      <c r="A2075" s="156">
        <v>4</v>
      </c>
      <c r="B2075" s="156" t="s">
        <v>187</v>
      </c>
      <c r="C2075" s="156">
        <v>2020</v>
      </c>
      <c r="D2075" s="156">
        <v>1</v>
      </c>
      <c r="E2075" s="156" t="s">
        <v>253</v>
      </c>
      <c r="F2075" s="157">
        <v>6</v>
      </c>
      <c r="G2075" s="156" t="s">
        <v>192</v>
      </c>
      <c r="H2075" s="156">
        <v>615</v>
      </c>
      <c r="I2075" s="156" t="s">
        <v>292</v>
      </c>
      <c r="J2075" s="156" t="s">
        <v>123</v>
      </c>
      <c r="K2075" s="156" t="s">
        <v>261</v>
      </c>
      <c r="L2075" s="156">
        <v>4562</v>
      </c>
      <c r="M2075" s="156" t="s">
        <v>211</v>
      </c>
      <c r="N2075" s="156">
        <v>1</v>
      </c>
      <c r="O2075" s="156">
        <v>6136.58</v>
      </c>
      <c r="P2075" s="156">
        <v>20279</v>
      </c>
      <c r="Q2075" t="str">
        <f t="shared" si="32"/>
        <v>Street</v>
      </c>
      <c r="R2075" s="158"/>
      <c r="U2075" s="158"/>
    </row>
    <row r="2076" spans="1:21" x14ac:dyDescent="0.3">
      <c r="A2076" s="156">
        <v>5</v>
      </c>
      <c r="B2076" s="156" t="s">
        <v>181</v>
      </c>
      <c r="C2076" s="156">
        <v>2020</v>
      </c>
      <c r="D2076" s="156">
        <v>1</v>
      </c>
      <c r="E2076" s="156" t="s">
        <v>253</v>
      </c>
      <c r="F2076" s="157">
        <v>6</v>
      </c>
      <c r="G2076" s="156" t="s">
        <v>192</v>
      </c>
      <c r="H2076" s="156">
        <v>624</v>
      </c>
      <c r="I2076" s="156" t="s">
        <v>226</v>
      </c>
      <c r="J2076" s="156" t="s">
        <v>124</v>
      </c>
      <c r="K2076" s="156" t="s">
        <v>227</v>
      </c>
      <c r="L2076" s="156">
        <v>4562</v>
      </c>
      <c r="M2076" s="156" t="s">
        <v>211</v>
      </c>
      <c r="N2076" s="156">
        <v>15</v>
      </c>
      <c r="O2076" s="156">
        <v>-326.19</v>
      </c>
      <c r="P2076" s="156">
        <v>3375</v>
      </c>
      <c r="Q2076" t="str">
        <f t="shared" si="32"/>
        <v>Street</v>
      </c>
      <c r="R2076" s="158"/>
      <c r="U2076" s="158"/>
    </row>
    <row r="2077" spans="1:21" x14ac:dyDescent="0.3">
      <c r="A2077" s="156">
        <v>5</v>
      </c>
      <c r="B2077" s="156" t="s">
        <v>181</v>
      </c>
      <c r="C2077" s="156">
        <v>2020</v>
      </c>
      <c r="D2077" s="156">
        <v>1</v>
      </c>
      <c r="E2077" s="156" t="s">
        <v>253</v>
      </c>
      <c r="F2077" s="157">
        <v>1</v>
      </c>
      <c r="G2077" s="156" t="s">
        <v>183</v>
      </c>
      <c r="H2077" s="156">
        <v>905</v>
      </c>
      <c r="I2077" s="156" t="s">
        <v>272</v>
      </c>
      <c r="J2077" s="156" t="s">
        <v>122</v>
      </c>
      <c r="K2077" s="156" t="s">
        <v>242</v>
      </c>
      <c r="L2077" s="156">
        <v>4512</v>
      </c>
      <c r="M2077" s="156" t="s">
        <v>186</v>
      </c>
      <c r="N2077" s="156">
        <v>57049</v>
      </c>
      <c r="O2077" s="156">
        <v>1299544.23</v>
      </c>
      <c r="P2077" s="156">
        <v>35995275</v>
      </c>
      <c r="Q2077" t="str">
        <f t="shared" si="32"/>
        <v>2-Low Income Residential</v>
      </c>
      <c r="R2077" s="158"/>
      <c r="U2077" s="158"/>
    </row>
    <row r="2078" spans="1:21" x14ac:dyDescent="0.3">
      <c r="A2078" s="156">
        <v>4</v>
      </c>
      <c r="B2078" s="156" t="s">
        <v>187</v>
      </c>
      <c r="C2078" s="156">
        <v>2020</v>
      </c>
      <c r="D2078" s="156">
        <v>1</v>
      </c>
      <c r="E2078" s="156" t="s">
        <v>253</v>
      </c>
      <c r="F2078" s="157">
        <v>3</v>
      </c>
      <c r="G2078" s="156" t="s">
        <v>189</v>
      </c>
      <c r="H2078" s="156">
        <v>903</v>
      </c>
      <c r="I2078" s="156" t="s">
        <v>239</v>
      </c>
      <c r="J2078" s="156" t="s">
        <v>121</v>
      </c>
      <c r="K2078" s="156" t="s">
        <v>230</v>
      </c>
      <c r="L2078" s="156">
        <v>4532</v>
      </c>
      <c r="M2078" s="156" t="s">
        <v>200</v>
      </c>
      <c r="N2078" s="156">
        <v>20</v>
      </c>
      <c r="O2078" s="156">
        <v>2953.69</v>
      </c>
      <c r="P2078" s="156">
        <v>22567</v>
      </c>
      <c r="Q2078" t="str">
        <f t="shared" si="32"/>
        <v>1-Residential</v>
      </c>
      <c r="R2078" s="158"/>
      <c r="U2078" s="158"/>
    </row>
    <row r="2079" spans="1:21" x14ac:dyDescent="0.3">
      <c r="A2079" s="156">
        <v>5</v>
      </c>
      <c r="B2079" s="156" t="s">
        <v>181</v>
      </c>
      <c r="C2079" s="156">
        <v>2020</v>
      </c>
      <c r="D2079" s="156">
        <v>1</v>
      </c>
      <c r="E2079" s="156" t="s">
        <v>253</v>
      </c>
      <c r="F2079" s="157">
        <v>6</v>
      </c>
      <c r="G2079" s="156" t="s">
        <v>192</v>
      </c>
      <c r="H2079" s="156">
        <v>603</v>
      </c>
      <c r="I2079" s="156" t="s">
        <v>196</v>
      </c>
      <c r="J2079" s="156" t="s">
        <v>125</v>
      </c>
      <c r="K2079" s="156" t="s">
        <v>197</v>
      </c>
      <c r="L2079" s="156">
        <v>700</v>
      </c>
      <c r="M2079" s="156" t="s">
        <v>193</v>
      </c>
      <c r="N2079" s="156">
        <v>690</v>
      </c>
      <c r="O2079" s="156">
        <v>68088.960000000006</v>
      </c>
      <c r="P2079" s="156">
        <v>195911</v>
      </c>
      <c r="Q2079" t="str">
        <f t="shared" si="32"/>
        <v>Street</v>
      </c>
      <c r="R2079" s="158"/>
      <c r="U2079" s="158"/>
    </row>
    <row r="2080" spans="1:21" x14ac:dyDescent="0.3">
      <c r="A2080" s="156">
        <v>5</v>
      </c>
      <c r="B2080" s="156" t="s">
        <v>181</v>
      </c>
      <c r="C2080" s="156">
        <v>2020</v>
      </c>
      <c r="D2080" s="156">
        <v>1</v>
      </c>
      <c r="E2080" s="156" t="s">
        <v>253</v>
      </c>
      <c r="F2080" s="157">
        <v>77</v>
      </c>
      <c r="G2080" s="156" t="s">
        <v>212</v>
      </c>
      <c r="H2080" s="156">
        <v>18</v>
      </c>
      <c r="I2080" s="156" t="s">
        <v>215</v>
      </c>
      <c r="J2080" s="156" t="s">
        <v>119</v>
      </c>
      <c r="K2080" s="156" t="s">
        <v>216</v>
      </c>
      <c r="L2080" s="156">
        <v>1577</v>
      </c>
      <c r="M2080" s="156" t="s">
        <v>233</v>
      </c>
      <c r="N2080" s="156">
        <v>1</v>
      </c>
      <c r="O2080" s="156">
        <v>2765.71</v>
      </c>
      <c r="P2080" s="156">
        <v>13600</v>
      </c>
      <c r="Q2080" t="str">
        <f t="shared" si="32"/>
        <v>4-Medium C&amp;I</v>
      </c>
      <c r="R2080" s="158"/>
      <c r="U2080" s="158"/>
    </row>
    <row r="2081" spans="1:21" x14ac:dyDescent="0.3">
      <c r="A2081" s="156">
        <v>5</v>
      </c>
      <c r="B2081" s="156" t="s">
        <v>181</v>
      </c>
      <c r="C2081" s="156">
        <v>2020</v>
      </c>
      <c r="D2081" s="156">
        <v>1</v>
      </c>
      <c r="E2081" s="156" t="s">
        <v>253</v>
      </c>
      <c r="F2081" s="157">
        <v>79</v>
      </c>
      <c r="G2081" s="156" t="s">
        <v>212</v>
      </c>
      <c r="H2081" s="156">
        <v>18</v>
      </c>
      <c r="I2081" s="156" t="s">
        <v>215</v>
      </c>
      <c r="J2081" s="156" t="s">
        <v>119</v>
      </c>
      <c r="K2081" s="156" t="s">
        <v>216</v>
      </c>
      <c r="L2081" s="156">
        <v>1579</v>
      </c>
      <c r="M2081" s="156" t="s">
        <v>271</v>
      </c>
      <c r="N2081" s="156">
        <v>1</v>
      </c>
      <c r="O2081" s="156">
        <v>13257.89</v>
      </c>
      <c r="P2081" s="156">
        <v>71000</v>
      </c>
      <c r="Q2081" t="str">
        <f t="shared" si="32"/>
        <v>4-Medium C&amp;I</v>
      </c>
      <c r="R2081" s="158"/>
      <c r="U2081" s="158"/>
    </row>
    <row r="2082" spans="1:21" x14ac:dyDescent="0.3">
      <c r="A2082" s="156">
        <v>4</v>
      </c>
      <c r="B2082" s="156" t="s">
        <v>187</v>
      </c>
      <c r="C2082" s="156">
        <v>2020</v>
      </c>
      <c r="D2082" s="156">
        <v>1</v>
      </c>
      <c r="E2082" s="156" t="s">
        <v>253</v>
      </c>
      <c r="F2082" s="157">
        <v>5</v>
      </c>
      <c r="G2082" s="156" t="s">
        <v>195</v>
      </c>
      <c r="H2082" s="156">
        <v>710</v>
      </c>
      <c r="I2082" s="156" t="s">
        <v>220</v>
      </c>
      <c r="J2082" s="156" t="s">
        <v>207</v>
      </c>
      <c r="K2082" s="156" t="s">
        <v>208</v>
      </c>
      <c r="L2082" s="156">
        <v>4552</v>
      </c>
      <c r="M2082" s="156" t="s">
        <v>276</v>
      </c>
      <c r="N2082" s="156">
        <v>1</v>
      </c>
      <c r="O2082" s="156">
        <v>4893.25</v>
      </c>
      <c r="P2082" s="156">
        <v>68985</v>
      </c>
      <c r="Q2082" t="str">
        <f t="shared" si="32"/>
        <v>5-Large C&amp;I</v>
      </c>
      <c r="R2082" s="158"/>
      <c r="U2082" s="158"/>
    </row>
    <row r="2083" spans="1:21" x14ac:dyDescent="0.3">
      <c r="A2083" s="156">
        <v>4</v>
      </c>
      <c r="B2083" s="156" t="s">
        <v>187</v>
      </c>
      <c r="C2083" s="156">
        <v>2020</v>
      </c>
      <c r="D2083" s="156">
        <v>1</v>
      </c>
      <c r="E2083" s="156" t="s">
        <v>253</v>
      </c>
      <c r="F2083" s="157">
        <v>3</v>
      </c>
      <c r="G2083" s="156" t="s">
        <v>189</v>
      </c>
      <c r="H2083" s="156">
        <v>5</v>
      </c>
      <c r="I2083" s="156" t="s">
        <v>190</v>
      </c>
      <c r="J2083" s="156" t="s">
        <v>115</v>
      </c>
      <c r="K2083" s="156" t="s">
        <v>185</v>
      </c>
      <c r="L2083" s="156">
        <v>300</v>
      </c>
      <c r="M2083" s="156" t="s">
        <v>191</v>
      </c>
      <c r="N2083" s="156">
        <v>168</v>
      </c>
      <c r="O2083" s="156">
        <v>50701.79</v>
      </c>
      <c r="P2083" s="156">
        <v>227648</v>
      </c>
      <c r="Q2083" t="str">
        <f t="shared" si="32"/>
        <v>3-Small C&amp;I</v>
      </c>
      <c r="R2083" s="158"/>
      <c r="U2083" s="158"/>
    </row>
    <row r="2084" spans="1:21" x14ac:dyDescent="0.3">
      <c r="A2084" s="156">
        <v>5</v>
      </c>
      <c r="B2084" s="156" t="s">
        <v>181</v>
      </c>
      <c r="C2084" s="156">
        <v>2020</v>
      </c>
      <c r="D2084" s="156">
        <v>1</v>
      </c>
      <c r="E2084" s="156" t="s">
        <v>253</v>
      </c>
      <c r="F2084" s="157">
        <v>3</v>
      </c>
      <c r="G2084" s="156" t="s">
        <v>189</v>
      </c>
      <c r="H2084" s="156">
        <v>2</v>
      </c>
      <c r="I2084" s="156" t="s">
        <v>264</v>
      </c>
      <c r="J2084" s="156" t="s">
        <v>121</v>
      </c>
      <c r="K2084" s="156" t="s">
        <v>230</v>
      </c>
      <c r="L2084" s="156">
        <v>300</v>
      </c>
      <c r="M2084" s="156" t="s">
        <v>191</v>
      </c>
      <c r="N2084" s="156">
        <v>3</v>
      </c>
      <c r="O2084" s="156">
        <v>146.77000000000001</v>
      </c>
      <c r="P2084" s="156">
        <v>482</v>
      </c>
      <c r="Q2084" t="str">
        <f t="shared" si="32"/>
        <v>1-Residential</v>
      </c>
      <c r="R2084" s="158"/>
      <c r="U2084" s="158"/>
    </row>
    <row r="2085" spans="1:21" x14ac:dyDescent="0.3">
      <c r="A2085" s="156">
        <v>5</v>
      </c>
      <c r="B2085" s="156" t="s">
        <v>181</v>
      </c>
      <c r="C2085" s="156">
        <v>2020</v>
      </c>
      <c r="D2085" s="156">
        <v>1</v>
      </c>
      <c r="E2085" s="156" t="s">
        <v>253</v>
      </c>
      <c r="F2085" s="157">
        <v>6</v>
      </c>
      <c r="G2085" s="156" t="s">
        <v>192</v>
      </c>
      <c r="H2085" s="156">
        <v>5</v>
      </c>
      <c r="I2085" s="156" t="s">
        <v>190</v>
      </c>
      <c r="J2085" s="156" t="s">
        <v>115</v>
      </c>
      <c r="K2085" s="156" t="s">
        <v>185</v>
      </c>
      <c r="L2085" s="156">
        <v>700</v>
      </c>
      <c r="M2085" s="156" t="s">
        <v>193</v>
      </c>
      <c r="N2085" s="156">
        <v>6</v>
      </c>
      <c r="O2085" s="156">
        <v>563.07000000000005</v>
      </c>
      <c r="P2085" s="156">
        <v>2382</v>
      </c>
      <c r="Q2085" t="str">
        <f t="shared" si="32"/>
        <v>3-Small C&amp;I</v>
      </c>
      <c r="R2085" s="158"/>
      <c r="U2085" s="158"/>
    </row>
    <row r="2086" spans="1:21" x14ac:dyDescent="0.3">
      <c r="A2086" s="156">
        <v>5</v>
      </c>
      <c r="B2086" s="156" t="s">
        <v>181</v>
      </c>
      <c r="C2086" s="156">
        <v>2020</v>
      </c>
      <c r="D2086" s="156">
        <v>1</v>
      </c>
      <c r="E2086" s="156" t="s">
        <v>253</v>
      </c>
      <c r="F2086" s="157">
        <v>72</v>
      </c>
      <c r="G2086" s="156" t="s">
        <v>212</v>
      </c>
      <c r="H2086" s="156">
        <v>5</v>
      </c>
      <c r="I2086" s="156" t="s">
        <v>190</v>
      </c>
      <c r="J2086" s="156" t="s">
        <v>115</v>
      </c>
      <c r="K2086" s="156" t="s">
        <v>185</v>
      </c>
      <c r="L2086" s="156">
        <v>1572</v>
      </c>
      <c r="M2086" s="156" t="s">
        <v>231</v>
      </c>
      <c r="N2086" s="156">
        <v>1</v>
      </c>
      <c r="O2086" s="156">
        <v>3796.93</v>
      </c>
      <c r="P2086" s="156">
        <v>17967</v>
      </c>
      <c r="Q2086" t="str">
        <f t="shared" si="32"/>
        <v>3-Small C&amp;I</v>
      </c>
      <c r="R2086" s="158"/>
      <c r="U2086" s="158"/>
    </row>
    <row r="2087" spans="1:21" x14ac:dyDescent="0.3">
      <c r="A2087" s="156">
        <v>5</v>
      </c>
      <c r="B2087" s="156" t="s">
        <v>181</v>
      </c>
      <c r="C2087" s="156">
        <v>2020</v>
      </c>
      <c r="D2087" s="156">
        <v>1</v>
      </c>
      <c r="E2087" s="156" t="s">
        <v>253</v>
      </c>
      <c r="F2087" s="157">
        <v>6</v>
      </c>
      <c r="G2087" s="156" t="s">
        <v>192</v>
      </c>
      <c r="H2087" s="156">
        <v>619</v>
      </c>
      <c r="I2087" s="156" t="s">
        <v>277</v>
      </c>
      <c r="J2087" s="156" t="s">
        <v>278</v>
      </c>
      <c r="K2087" s="156" t="s">
        <v>212</v>
      </c>
      <c r="L2087" s="156">
        <v>4562</v>
      </c>
      <c r="M2087" s="156" t="s">
        <v>211</v>
      </c>
      <c r="N2087" s="156">
        <v>311</v>
      </c>
      <c r="O2087" s="156">
        <v>446947.23</v>
      </c>
      <c r="P2087" s="156">
        <v>4431820</v>
      </c>
      <c r="Q2087" t="str">
        <f t="shared" si="32"/>
        <v>Street</v>
      </c>
      <c r="R2087" s="158"/>
      <c r="U2087" s="158"/>
    </row>
    <row r="2088" spans="1:21" x14ac:dyDescent="0.3">
      <c r="A2088" s="156">
        <v>5</v>
      </c>
      <c r="B2088" s="156" t="s">
        <v>181</v>
      </c>
      <c r="C2088" s="156">
        <v>2020</v>
      </c>
      <c r="D2088" s="156">
        <v>1</v>
      </c>
      <c r="E2088" s="156" t="s">
        <v>253</v>
      </c>
      <c r="F2088" s="157">
        <v>1</v>
      </c>
      <c r="G2088" s="156" t="s">
        <v>183</v>
      </c>
      <c r="H2088" s="156">
        <v>10</v>
      </c>
      <c r="I2088" s="156" t="s">
        <v>251</v>
      </c>
      <c r="J2088" s="156" t="s">
        <v>117</v>
      </c>
      <c r="K2088" s="156" t="s">
        <v>236</v>
      </c>
      <c r="L2088" s="156">
        <v>200</v>
      </c>
      <c r="M2088" s="156" t="s">
        <v>210</v>
      </c>
      <c r="N2088" s="156">
        <v>1143</v>
      </c>
      <c r="O2088" s="156">
        <v>100060.57</v>
      </c>
      <c r="P2088" s="156">
        <v>422765</v>
      </c>
      <c r="Q2088" t="str">
        <f t="shared" si="32"/>
        <v>3-Small C&amp;I</v>
      </c>
      <c r="R2088" s="158"/>
      <c r="U2088" s="158"/>
    </row>
    <row r="2089" spans="1:21" x14ac:dyDescent="0.3">
      <c r="A2089" s="156">
        <v>5</v>
      </c>
      <c r="B2089" s="156" t="s">
        <v>181</v>
      </c>
      <c r="C2089" s="156">
        <v>2020</v>
      </c>
      <c r="D2089" s="156">
        <v>1</v>
      </c>
      <c r="E2089" s="156" t="s">
        <v>253</v>
      </c>
      <c r="F2089" s="157">
        <v>3</v>
      </c>
      <c r="G2089" s="156" t="s">
        <v>189</v>
      </c>
      <c r="H2089" s="156">
        <v>9</v>
      </c>
      <c r="I2089" s="156" t="s">
        <v>275</v>
      </c>
      <c r="J2089" s="156" t="s">
        <v>117</v>
      </c>
      <c r="K2089" s="156" t="s">
        <v>236</v>
      </c>
      <c r="L2089" s="156">
        <v>300</v>
      </c>
      <c r="M2089" s="156" t="s">
        <v>191</v>
      </c>
      <c r="N2089" s="156">
        <v>320</v>
      </c>
      <c r="O2089" s="156">
        <v>-5755.62</v>
      </c>
      <c r="P2089" s="156">
        <v>674898</v>
      </c>
      <c r="Q2089" t="str">
        <f t="shared" si="32"/>
        <v>3-Small C&amp;I</v>
      </c>
      <c r="R2089" s="158"/>
      <c r="U2089" s="158"/>
    </row>
    <row r="2090" spans="1:21" x14ac:dyDescent="0.3">
      <c r="A2090" s="156">
        <v>5</v>
      </c>
      <c r="B2090" s="156" t="s">
        <v>181</v>
      </c>
      <c r="C2090" s="156">
        <v>2020</v>
      </c>
      <c r="D2090" s="156">
        <v>1</v>
      </c>
      <c r="E2090" s="156" t="s">
        <v>253</v>
      </c>
      <c r="F2090" s="157">
        <v>5</v>
      </c>
      <c r="G2090" s="156" t="s">
        <v>195</v>
      </c>
      <c r="H2090" s="156">
        <v>951</v>
      </c>
      <c r="I2090" s="156" t="s">
        <v>250</v>
      </c>
      <c r="J2090" s="156" t="s">
        <v>126</v>
      </c>
      <c r="K2090" s="156" t="s">
        <v>249</v>
      </c>
      <c r="L2090" s="156">
        <v>4552</v>
      </c>
      <c r="M2090" s="156" t="s">
        <v>276</v>
      </c>
      <c r="N2090" s="156">
        <v>1</v>
      </c>
      <c r="O2090" s="156">
        <v>34.619999999999997</v>
      </c>
      <c r="P2090" s="156">
        <v>300</v>
      </c>
      <c r="Q2090" t="str">
        <f t="shared" si="32"/>
        <v>3-Small C&amp;I</v>
      </c>
      <c r="R2090" s="158"/>
      <c r="U2090" s="158"/>
    </row>
    <row r="2091" spans="1:21" x14ac:dyDescent="0.3">
      <c r="A2091" s="156">
        <v>5</v>
      </c>
      <c r="B2091" s="156" t="s">
        <v>181</v>
      </c>
      <c r="C2091" s="156">
        <v>2020</v>
      </c>
      <c r="D2091" s="156">
        <v>1</v>
      </c>
      <c r="E2091" s="156" t="s">
        <v>253</v>
      </c>
      <c r="F2091" s="157">
        <v>3</v>
      </c>
      <c r="G2091" s="156" t="s">
        <v>189</v>
      </c>
      <c r="H2091" s="156">
        <v>14</v>
      </c>
      <c r="I2091" s="156" t="s">
        <v>299</v>
      </c>
      <c r="J2091" s="156" t="s">
        <v>117</v>
      </c>
      <c r="K2091" s="156" t="s">
        <v>236</v>
      </c>
      <c r="L2091" s="156">
        <v>300</v>
      </c>
      <c r="M2091" s="156" t="s">
        <v>191</v>
      </c>
      <c r="N2091" s="156">
        <v>1</v>
      </c>
      <c r="O2091" s="156">
        <v>84.16</v>
      </c>
      <c r="P2091" s="156">
        <v>329</v>
      </c>
      <c r="Q2091" t="str">
        <f t="shared" si="32"/>
        <v>3-Small C&amp;I</v>
      </c>
      <c r="R2091" s="158"/>
      <c r="U2091" s="158"/>
    </row>
    <row r="2092" spans="1:21" x14ac:dyDescent="0.3">
      <c r="A2092" s="156">
        <v>4</v>
      </c>
      <c r="B2092" s="156" t="s">
        <v>187</v>
      </c>
      <c r="C2092" s="156">
        <v>2020</v>
      </c>
      <c r="D2092" s="156">
        <v>1</v>
      </c>
      <c r="E2092" s="156" t="s">
        <v>253</v>
      </c>
      <c r="F2092" s="157">
        <v>1</v>
      </c>
      <c r="G2092" s="156" t="s">
        <v>183</v>
      </c>
      <c r="H2092" s="156">
        <v>903</v>
      </c>
      <c r="I2092" s="156" t="s">
        <v>239</v>
      </c>
      <c r="J2092" s="156" t="s">
        <v>121</v>
      </c>
      <c r="K2092" s="156" t="s">
        <v>230</v>
      </c>
      <c r="L2092" s="156">
        <v>4512</v>
      </c>
      <c r="M2092" s="156" t="s">
        <v>186</v>
      </c>
      <c r="N2092" s="156">
        <v>10360</v>
      </c>
      <c r="O2092" s="156">
        <v>1177558.28</v>
      </c>
      <c r="P2092" s="156">
        <v>8888155</v>
      </c>
      <c r="Q2092" t="str">
        <f t="shared" si="32"/>
        <v>1-Residential</v>
      </c>
      <c r="R2092" s="158"/>
      <c r="U2092" s="158"/>
    </row>
    <row r="2093" spans="1:21" x14ac:dyDescent="0.3">
      <c r="A2093" s="156">
        <v>5</v>
      </c>
      <c r="B2093" s="156" t="s">
        <v>181</v>
      </c>
      <c r="C2093" s="156">
        <v>2020</v>
      </c>
      <c r="D2093" s="156">
        <v>1</v>
      </c>
      <c r="E2093" s="156" t="s">
        <v>253</v>
      </c>
      <c r="F2093" s="157">
        <v>3</v>
      </c>
      <c r="G2093" s="156" t="s">
        <v>189</v>
      </c>
      <c r="H2093" s="156">
        <v>701</v>
      </c>
      <c r="I2093" s="156" t="s">
        <v>206</v>
      </c>
      <c r="J2093" s="156" t="s">
        <v>207</v>
      </c>
      <c r="K2093" s="156" t="s">
        <v>208</v>
      </c>
      <c r="L2093" s="156">
        <v>300</v>
      </c>
      <c r="M2093" s="156" t="s">
        <v>191</v>
      </c>
      <c r="N2093" s="156">
        <v>193</v>
      </c>
      <c r="O2093" s="156">
        <v>3163972.78</v>
      </c>
      <c r="P2093" s="156">
        <v>17407361</v>
      </c>
      <c r="Q2093" t="str">
        <f t="shared" si="32"/>
        <v>5-Large C&amp;I</v>
      </c>
      <c r="R2093" s="158"/>
      <c r="U2093" s="158"/>
    </row>
    <row r="2094" spans="1:21" x14ac:dyDescent="0.3">
      <c r="A2094" s="156">
        <v>5</v>
      </c>
      <c r="B2094" s="156" t="s">
        <v>181</v>
      </c>
      <c r="C2094" s="156">
        <v>2020</v>
      </c>
      <c r="D2094" s="156">
        <v>1</v>
      </c>
      <c r="E2094" s="156" t="s">
        <v>253</v>
      </c>
      <c r="F2094" s="157">
        <v>3</v>
      </c>
      <c r="G2094" s="156" t="s">
        <v>189</v>
      </c>
      <c r="H2094" s="156">
        <v>621</v>
      </c>
      <c r="I2094" s="156" t="s">
        <v>259</v>
      </c>
      <c r="J2094" s="156" t="s">
        <v>116</v>
      </c>
      <c r="K2094" s="156" t="s">
        <v>224</v>
      </c>
      <c r="L2094" s="156">
        <v>4532</v>
      </c>
      <c r="M2094" s="156" t="s">
        <v>200</v>
      </c>
      <c r="N2094" s="156">
        <v>6</v>
      </c>
      <c r="O2094" s="156">
        <v>624.41</v>
      </c>
      <c r="P2094" s="156">
        <v>6493</v>
      </c>
      <c r="Q2094" t="str">
        <f t="shared" si="32"/>
        <v>3-Small C&amp;I</v>
      </c>
      <c r="R2094" s="158"/>
      <c r="U2094" s="158"/>
    </row>
    <row r="2095" spans="1:21" x14ac:dyDescent="0.3">
      <c r="A2095" s="156">
        <v>5</v>
      </c>
      <c r="B2095" s="156" t="s">
        <v>181</v>
      </c>
      <c r="C2095" s="156">
        <v>2020</v>
      </c>
      <c r="D2095" s="156">
        <v>1</v>
      </c>
      <c r="E2095" s="156" t="s">
        <v>253</v>
      </c>
      <c r="F2095" s="157">
        <v>6</v>
      </c>
      <c r="G2095" s="156" t="s">
        <v>192</v>
      </c>
      <c r="H2095" s="156">
        <v>601</v>
      </c>
      <c r="I2095" s="156" t="s">
        <v>260</v>
      </c>
      <c r="J2095" s="156" t="s">
        <v>123</v>
      </c>
      <c r="K2095" s="156" t="s">
        <v>261</v>
      </c>
      <c r="L2095" s="156">
        <v>700</v>
      </c>
      <c r="M2095" s="156" t="s">
        <v>193</v>
      </c>
      <c r="N2095" s="156">
        <v>118</v>
      </c>
      <c r="O2095" s="156">
        <v>64834.1</v>
      </c>
      <c r="P2095" s="156">
        <v>122721</v>
      </c>
      <c r="Q2095" t="str">
        <f t="shared" si="32"/>
        <v>Street</v>
      </c>
      <c r="R2095" s="158"/>
      <c r="U2095" s="158"/>
    </row>
    <row r="2096" spans="1:21" x14ac:dyDescent="0.3">
      <c r="A2096" s="156">
        <v>5</v>
      </c>
      <c r="B2096" s="156" t="s">
        <v>181</v>
      </c>
      <c r="C2096" s="156">
        <v>2020</v>
      </c>
      <c r="D2096" s="156">
        <v>1</v>
      </c>
      <c r="E2096" s="156" t="s">
        <v>253</v>
      </c>
      <c r="F2096" s="157">
        <v>10</v>
      </c>
      <c r="G2096" s="156" t="s">
        <v>238</v>
      </c>
      <c r="H2096" s="156">
        <v>7</v>
      </c>
      <c r="I2096" s="156" t="s">
        <v>241</v>
      </c>
      <c r="J2096" s="156" t="s">
        <v>122</v>
      </c>
      <c r="K2096" s="156" t="s">
        <v>242</v>
      </c>
      <c r="L2096" s="156">
        <v>207</v>
      </c>
      <c r="M2096" s="156" t="s">
        <v>243</v>
      </c>
      <c r="N2096" s="156">
        <v>6</v>
      </c>
      <c r="O2096" s="156">
        <v>1293.6600000000001</v>
      </c>
      <c r="P2096" s="156">
        <v>7377</v>
      </c>
      <c r="Q2096" t="str">
        <f t="shared" si="32"/>
        <v>2-Low Income Residential</v>
      </c>
      <c r="R2096" s="158"/>
      <c r="U2096" s="158"/>
    </row>
    <row r="2097" spans="1:21" x14ac:dyDescent="0.3">
      <c r="A2097" s="156">
        <v>5</v>
      </c>
      <c r="B2097" s="156" t="s">
        <v>181</v>
      </c>
      <c r="C2097" s="156">
        <v>2020</v>
      </c>
      <c r="D2097" s="156">
        <v>1</v>
      </c>
      <c r="E2097" s="156" t="s">
        <v>253</v>
      </c>
      <c r="F2097" s="157">
        <v>10</v>
      </c>
      <c r="G2097" s="156" t="s">
        <v>238</v>
      </c>
      <c r="H2097" s="156">
        <v>905</v>
      </c>
      <c r="I2097" s="156" t="s">
        <v>272</v>
      </c>
      <c r="J2097" s="156" t="s">
        <v>122</v>
      </c>
      <c r="K2097" s="156" t="s">
        <v>242</v>
      </c>
      <c r="L2097" s="156">
        <v>4513</v>
      </c>
      <c r="M2097" s="156" t="s">
        <v>240</v>
      </c>
      <c r="N2097" s="156">
        <v>4440</v>
      </c>
      <c r="O2097" s="156">
        <v>181047.64</v>
      </c>
      <c r="P2097" s="156">
        <v>5483284</v>
      </c>
      <c r="Q2097" t="str">
        <f t="shared" si="32"/>
        <v>2-Low Income Residential</v>
      </c>
      <c r="R2097" s="158"/>
      <c r="U2097" s="158"/>
    </row>
    <row r="2098" spans="1:21" x14ac:dyDescent="0.3">
      <c r="A2098" s="156">
        <v>4</v>
      </c>
      <c r="B2098" s="156" t="s">
        <v>187</v>
      </c>
      <c r="C2098" s="156">
        <v>2020</v>
      </c>
      <c r="D2098" s="156">
        <v>1</v>
      </c>
      <c r="E2098" s="156" t="s">
        <v>253</v>
      </c>
      <c r="F2098" s="157">
        <v>10</v>
      </c>
      <c r="G2098" s="156" t="s">
        <v>238</v>
      </c>
      <c r="H2098" s="156">
        <v>905</v>
      </c>
      <c r="I2098" s="156" t="s">
        <v>272</v>
      </c>
      <c r="J2098" s="156" t="s">
        <v>122</v>
      </c>
      <c r="K2098" s="156" t="s">
        <v>242</v>
      </c>
      <c r="L2098" s="156">
        <v>4513</v>
      </c>
      <c r="M2098" s="156" t="s">
        <v>240</v>
      </c>
      <c r="N2098" s="156">
        <v>4</v>
      </c>
      <c r="O2098" s="156">
        <v>231.35</v>
      </c>
      <c r="P2098" s="156">
        <v>4724</v>
      </c>
      <c r="Q2098" t="str">
        <f t="shared" si="32"/>
        <v>2-Low Income Residential</v>
      </c>
      <c r="R2098" s="158"/>
      <c r="U2098" s="158"/>
    </row>
    <row r="2099" spans="1:21" x14ac:dyDescent="0.3">
      <c r="A2099" s="156">
        <v>5</v>
      </c>
      <c r="B2099" s="156" t="s">
        <v>181</v>
      </c>
      <c r="C2099" s="156">
        <v>2020</v>
      </c>
      <c r="D2099" s="156">
        <v>1</v>
      </c>
      <c r="E2099" s="156" t="s">
        <v>253</v>
      </c>
      <c r="F2099" s="157">
        <v>6</v>
      </c>
      <c r="G2099" s="156" t="s">
        <v>192</v>
      </c>
      <c r="H2099" s="156">
        <v>616</v>
      </c>
      <c r="I2099" s="156" t="s">
        <v>199</v>
      </c>
      <c r="J2099" s="156" t="s">
        <v>125</v>
      </c>
      <c r="K2099" s="156" t="s">
        <v>197</v>
      </c>
      <c r="L2099" s="156">
        <v>4562</v>
      </c>
      <c r="M2099" s="156" t="s">
        <v>211</v>
      </c>
      <c r="N2099" s="156">
        <v>860</v>
      </c>
      <c r="O2099" s="156">
        <v>61249.06</v>
      </c>
      <c r="P2099" s="156">
        <v>296595</v>
      </c>
      <c r="Q2099" t="str">
        <f t="shared" si="32"/>
        <v>Street</v>
      </c>
      <c r="R2099" s="158"/>
      <c r="U2099" s="158"/>
    </row>
    <row r="2100" spans="1:21" x14ac:dyDescent="0.3">
      <c r="A2100" s="156">
        <v>5</v>
      </c>
      <c r="B2100" s="156" t="s">
        <v>181</v>
      </c>
      <c r="C2100" s="156">
        <v>2020</v>
      </c>
      <c r="D2100" s="156">
        <v>1</v>
      </c>
      <c r="E2100" s="156" t="s">
        <v>253</v>
      </c>
      <c r="F2100" s="157">
        <v>5</v>
      </c>
      <c r="G2100" s="156" t="s">
        <v>195</v>
      </c>
      <c r="H2100" s="156">
        <v>710</v>
      </c>
      <c r="I2100" s="156" t="s">
        <v>220</v>
      </c>
      <c r="J2100" s="156" t="s">
        <v>207</v>
      </c>
      <c r="K2100" s="156" t="s">
        <v>208</v>
      </c>
      <c r="L2100" s="156">
        <v>4552</v>
      </c>
      <c r="M2100" s="156" t="s">
        <v>276</v>
      </c>
      <c r="N2100" s="156">
        <v>669</v>
      </c>
      <c r="O2100" s="156">
        <v>10784350.050000001</v>
      </c>
      <c r="P2100" s="156">
        <v>191904314</v>
      </c>
      <c r="Q2100" t="str">
        <f t="shared" si="32"/>
        <v>5-Large C&amp;I</v>
      </c>
      <c r="R2100" s="158"/>
      <c r="U2100" s="158"/>
    </row>
    <row r="2101" spans="1:21" x14ac:dyDescent="0.3">
      <c r="A2101" s="156">
        <v>4</v>
      </c>
      <c r="B2101" s="156" t="s">
        <v>187</v>
      </c>
      <c r="C2101" s="156">
        <v>2020</v>
      </c>
      <c r="D2101" s="156">
        <v>1</v>
      </c>
      <c r="E2101" s="156" t="s">
        <v>253</v>
      </c>
      <c r="F2101" s="157">
        <v>1</v>
      </c>
      <c r="G2101" s="156" t="s">
        <v>183</v>
      </c>
      <c r="H2101" s="156">
        <v>2</v>
      </c>
      <c r="I2101" s="156" t="s">
        <v>264</v>
      </c>
      <c r="J2101" s="156" t="s">
        <v>121</v>
      </c>
      <c r="K2101" s="156" t="s">
        <v>230</v>
      </c>
      <c r="L2101" s="156">
        <v>200</v>
      </c>
      <c r="M2101" s="156" t="s">
        <v>210</v>
      </c>
      <c r="N2101" s="156">
        <v>1</v>
      </c>
      <c r="O2101" s="156">
        <v>2172.66</v>
      </c>
      <c r="P2101" s="156">
        <v>7807</v>
      </c>
      <c r="Q2101" t="str">
        <f t="shared" si="32"/>
        <v>1-Residential</v>
      </c>
      <c r="R2101" s="158"/>
      <c r="U2101" s="158"/>
    </row>
    <row r="2102" spans="1:21" x14ac:dyDescent="0.3">
      <c r="A2102" s="156">
        <v>4</v>
      </c>
      <c r="B2102" s="156" t="s">
        <v>187</v>
      </c>
      <c r="C2102" s="156">
        <v>2020</v>
      </c>
      <c r="D2102" s="156">
        <v>1</v>
      </c>
      <c r="E2102" s="156" t="s">
        <v>253</v>
      </c>
      <c r="F2102" s="157">
        <v>1</v>
      </c>
      <c r="G2102" s="156" t="s">
        <v>183</v>
      </c>
      <c r="H2102" s="156">
        <v>10</v>
      </c>
      <c r="I2102" s="156" t="s">
        <v>251</v>
      </c>
      <c r="J2102" s="156" t="s">
        <v>118</v>
      </c>
      <c r="K2102" s="156" t="s">
        <v>214</v>
      </c>
      <c r="L2102" s="156">
        <v>200</v>
      </c>
      <c r="M2102" s="156" t="s">
        <v>210</v>
      </c>
      <c r="N2102" s="156">
        <v>3</v>
      </c>
      <c r="O2102" s="156">
        <v>436.61</v>
      </c>
      <c r="P2102" s="156">
        <v>1881</v>
      </c>
      <c r="Q2102" t="str">
        <f t="shared" si="32"/>
        <v>3-Small C&amp;I</v>
      </c>
      <c r="R2102" s="158"/>
      <c r="U2102" s="158"/>
    </row>
    <row r="2103" spans="1:21" x14ac:dyDescent="0.3">
      <c r="A2103" s="156">
        <v>5</v>
      </c>
      <c r="B2103" s="156" t="s">
        <v>181</v>
      </c>
      <c r="C2103" s="156">
        <v>2020</v>
      </c>
      <c r="D2103" s="156">
        <v>1</v>
      </c>
      <c r="E2103" s="156" t="s">
        <v>253</v>
      </c>
      <c r="F2103" s="157">
        <v>5</v>
      </c>
      <c r="G2103" s="156" t="s">
        <v>195</v>
      </c>
      <c r="H2103" s="156">
        <v>13</v>
      </c>
      <c r="I2103" s="156" t="s">
        <v>296</v>
      </c>
      <c r="J2103" s="156" t="s">
        <v>119</v>
      </c>
      <c r="K2103" s="156" t="s">
        <v>216</v>
      </c>
      <c r="L2103" s="156">
        <v>460</v>
      </c>
      <c r="M2103" s="156" t="s">
        <v>198</v>
      </c>
      <c r="N2103" s="156">
        <v>7</v>
      </c>
      <c r="O2103" s="156">
        <v>17038.080000000002</v>
      </c>
      <c r="P2103" s="156">
        <v>83560</v>
      </c>
      <c r="Q2103" t="str">
        <f t="shared" si="32"/>
        <v>4-Medium C&amp;I</v>
      </c>
      <c r="R2103" s="158"/>
      <c r="U2103" s="158"/>
    </row>
    <row r="2104" spans="1:21" x14ac:dyDescent="0.3">
      <c r="A2104" s="156">
        <v>4</v>
      </c>
      <c r="B2104" s="156" t="s">
        <v>187</v>
      </c>
      <c r="C2104" s="156">
        <v>2020</v>
      </c>
      <c r="D2104" s="156">
        <v>1</v>
      </c>
      <c r="E2104" s="156" t="s">
        <v>253</v>
      </c>
      <c r="F2104" s="157">
        <v>10</v>
      </c>
      <c r="G2104" s="156" t="s">
        <v>238</v>
      </c>
      <c r="H2104" s="156">
        <v>903</v>
      </c>
      <c r="I2104" s="156" t="s">
        <v>239</v>
      </c>
      <c r="J2104" s="156" t="s">
        <v>121</v>
      </c>
      <c r="K2104" s="156" t="s">
        <v>230</v>
      </c>
      <c r="L2104" s="156">
        <v>4513</v>
      </c>
      <c r="M2104" s="156" t="s">
        <v>240</v>
      </c>
      <c r="N2104" s="156">
        <v>156</v>
      </c>
      <c r="O2104" s="156">
        <v>22475.73</v>
      </c>
      <c r="P2104" s="156">
        <v>171493</v>
      </c>
      <c r="Q2104" t="str">
        <f t="shared" si="32"/>
        <v>1-Residential</v>
      </c>
      <c r="R2104" s="158"/>
      <c r="U2104" s="158"/>
    </row>
    <row r="2105" spans="1:21" x14ac:dyDescent="0.3">
      <c r="A2105" s="156">
        <v>5</v>
      </c>
      <c r="B2105" s="156" t="s">
        <v>181</v>
      </c>
      <c r="C2105" s="156">
        <v>2020</v>
      </c>
      <c r="D2105" s="156">
        <v>1</v>
      </c>
      <c r="E2105" s="156" t="s">
        <v>253</v>
      </c>
      <c r="F2105" s="157">
        <v>3</v>
      </c>
      <c r="G2105" s="156" t="s">
        <v>189</v>
      </c>
      <c r="H2105" s="156">
        <v>710</v>
      </c>
      <c r="I2105" s="156" t="s">
        <v>220</v>
      </c>
      <c r="J2105" s="156" t="s">
        <v>207</v>
      </c>
      <c r="K2105" s="156" t="s">
        <v>208</v>
      </c>
      <c r="L2105" s="156">
        <v>4532</v>
      </c>
      <c r="M2105" s="156" t="s">
        <v>200</v>
      </c>
      <c r="N2105" s="156">
        <v>2049</v>
      </c>
      <c r="O2105" s="156">
        <v>19857150.52</v>
      </c>
      <c r="P2105" s="156">
        <v>348287425</v>
      </c>
      <c r="Q2105" t="str">
        <f t="shared" si="32"/>
        <v>5-Large C&amp;I</v>
      </c>
      <c r="R2105" s="158"/>
      <c r="U2105" s="158"/>
    </row>
    <row r="2106" spans="1:21" x14ac:dyDescent="0.3">
      <c r="A2106" s="156">
        <v>5</v>
      </c>
      <c r="B2106" s="156" t="s">
        <v>181</v>
      </c>
      <c r="C2106" s="156">
        <v>2020</v>
      </c>
      <c r="D2106" s="156">
        <v>1</v>
      </c>
      <c r="E2106" s="156" t="s">
        <v>253</v>
      </c>
      <c r="F2106" s="157">
        <v>79</v>
      </c>
      <c r="G2106" s="156" t="s">
        <v>212</v>
      </c>
      <c r="H2106" s="156">
        <v>951</v>
      </c>
      <c r="I2106" s="156" t="s">
        <v>250</v>
      </c>
      <c r="J2106" s="156" t="s">
        <v>126</v>
      </c>
      <c r="K2106" s="156" t="s">
        <v>249</v>
      </c>
      <c r="L2106" s="156">
        <v>4579</v>
      </c>
      <c r="M2106" s="156" t="s">
        <v>221</v>
      </c>
      <c r="N2106" s="156">
        <v>7</v>
      </c>
      <c r="O2106" s="156">
        <v>306.68</v>
      </c>
      <c r="P2106" s="156">
        <v>2844</v>
      </c>
      <c r="Q2106" t="str">
        <f t="shared" si="32"/>
        <v>3-Small C&amp;I</v>
      </c>
      <c r="R2106" s="158"/>
      <c r="U2106" s="158"/>
    </row>
    <row r="2107" spans="1:21" x14ac:dyDescent="0.3">
      <c r="A2107" s="156">
        <v>5</v>
      </c>
      <c r="B2107" s="156" t="s">
        <v>181</v>
      </c>
      <c r="C2107" s="156">
        <v>2020</v>
      </c>
      <c r="D2107" s="156">
        <v>1</v>
      </c>
      <c r="E2107" s="156" t="s">
        <v>253</v>
      </c>
      <c r="F2107" s="157">
        <v>79</v>
      </c>
      <c r="G2107" s="156" t="s">
        <v>212</v>
      </c>
      <c r="H2107" s="156">
        <v>954</v>
      </c>
      <c r="I2107" s="156" t="s">
        <v>237</v>
      </c>
      <c r="J2107" s="156" t="s">
        <v>119</v>
      </c>
      <c r="K2107" s="156" t="s">
        <v>216</v>
      </c>
      <c r="L2107" s="156">
        <v>4579</v>
      </c>
      <c r="M2107" s="156" t="s">
        <v>221</v>
      </c>
      <c r="N2107" s="156">
        <v>5</v>
      </c>
      <c r="O2107" s="156">
        <v>7665.66</v>
      </c>
      <c r="P2107" s="156">
        <v>97060</v>
      </c>
      <c r="Q2107" t="str">
        <f t="shared" si="32"/>
        <v>4-Medium C&amp;I</v>
      </c>
      <c r="R2107" s="158"/>
      <c r="U2107" s="158"/>
    </row>
    <row r="2108" spans="1:21" x14ac:dyDescent="0.3">
      <c r="A2108" s="156">
        <v>5</v>
      </c>
      <c r="B2108" s="156" t="s">
        <v>181</v>
      </c>
      <c r="C2108" s="156">
        <v>2020</v>
      </c>
      <c r="D2108" s="156">
        <v>1</v>
      </c>
      <c r="E2108" s="156" t="s">
        <v>253</v>
      </c>
      <c r="F2108" s="157">
        <v>6</v>
      </c>
      <c r="G2108" s="156" t="s">
        <v>192</v>
      </c>
      <c r="H2108" s="156">
        <v>615</v>
      </c>
      <c r="I2108" s="156" t="s">
        <v>292</v>
      </c>
      <c r="J2108" s="156" t="s">
        <v>123</v>
      </c>
      <c r="K2108" s="156" t="s">
        <v>261</v>
      </c>
      <c r="L2108" s="156">
        <v>4562</v>
      </c>
      <c r="M2108" s="156" t="s">
        <v>211</v>
      </c>
      <c r="N2108" s="156">
        <v>569</v>
      </c>
      <c r="O2108" s="156">
        <v>582535.31999999995</v>
      </c>
      <c r="P2108" s="156">
        <v>1865998</v>
      </c>
      <c r="Q2108" t="str">
        <f t="shared" si="32"/>
        <v>Street</v>
      </c>
      <c r="R2108" s="158"/>
      <c r="U2108" s="158"/>
    </row>
    <row r="2109" spans="1:21" x14ac:dyDescent="0.3">
      <c r="A2109" s="156">
        <v>5</v>
      </c>
      <c r="B2109" s="156" t="s">
        <v>181</v>
      </c>
      <c r="C2109" s="156">
        <v>2020</v>
      </c>
      <c r="D2109" s="156">
        <v>1</v>
      </c>
      <c r="E2109" s="156" t="s">
        <v>253</v>
      </c>
      <c r="F2109" s="157">
        <v>60</v>
      </c>
      <c r="G2109" s="156" t="s">
        <v>212</v>
      </c>
      <c r="H2109" s="156">
        <v>615</v>
      </c>
      <c r="I2109" s="156" t="s">
        <v>292</v>
      </c>
      <c r="J2109" s="156" t="s">
        <v>123</v>
      </c>
      <c r="K2109" s="156" t="s">
        <v>261</v>
      </c>
      <c r="L2109" s="156">
        <v>4563</v>
      </c>
      <c r="M2109" s="156" t="s">
        <v>228</v>
      </c>
      <c r="N2109" s="156">
        <v>37</v>
      </c>
      <c r="O2109" s="156">
        <v>4514.66</v>
      </c>
      <c r="P2109" s="156">
        <v>13224</v>
      </c>
      <c r="Q2109" t="str">
        <f t="shared" si="32"/>
        <v>Street</v>
      </c>
      <c r="R2109" s="158"/>
      <c r="U2109" s="158"/>
    </row>
    <row r="2110" spans="1:21" x14ac:dyDescent="0.3">
      <c r="A2110" s="156">
        <v>4</v>
      </c>
      <c r="B2110" s="156" t="s">
        <v>187</v>
      </c>
      <c r="C2110" s="156">
        <v>2020</v>
      </c>
      <c r="D2110" s="156">
        <v>1</v>
      </c>
      <c r="E2110" s="156" t="s">
        <v>253</v>
      </c>
      <c r="F2110" s="157">
        <v>60</v>
      </c>
      <c r="G2110" s="156" t="s">
        <v>212</v>
      </c>
      <c r="H2110" s="156">
        <v>615</v>
      </c>
      <c r="I2110" s="156" t="s">
        <v>292</v>
      </c>
      <c r="J2110" s="156" t="s">
        <v>123</v>
      </c>
      <c r="K2110" s="156" t="s">
        <v>261</v>
      </c>
      <c r="L2110" s="156">
        <v>4563</v>
      </c>
      <c r="M2110" s="156" t="s">
        <v>228</v>
      </c>
      <c r="N2110" s="156">
        <v>1</v>
      </c>
      <c r="O2110" s="156">
        <v>11.54</v>
      </c>
      <c r="P2110" s="156">
        <v>38</v>
      </c>
      <c r="Q2110" t="str">
        <f t="shared" si="32"/>
        <v>Street</v>
      </c>
      <c r="R2110" s="158"/>
      <c r="U2110" s="158"/>
    </row>
    <row r="2111" spans="1:21" x14ac:dyDescent="0.3">
      <c r="A2111" s="156">
        <v>5</v>
      </c>
      <c r="B2111" s="156" t="s">
        <v>181</v>
      </c>
      <c r="C2111" s="156">
        <v>2020</v>
      </c>
      <c r="D2111" s="156">
        <v>1</v>
      </c>
      <c r="E2111" s="156" t="s">
        <v>253</v>
      </c>
      <c r="F2111" s="157">
        <v>6</v>
      </c>
      <c r="G2111" s="156" t="s">
        <v>192</v>
      </c>
      <c r="H2111" s="156">
        <v>606</v>
      </c>
      <c r="I2111" s="156" t="s">
        <v>279</v>
      </c>
      <c r="J2111" s="156" t="s">
        <v>130</v>
      </c>
      <c r="K2111" s="156" t="s">
        <v>280</v>
      </c>
      <c r="L2111" s="156">
        <v>700</v>
      </c>
      <c r="M2111" s="156" t="s">
        <v>193</v>
      </c>
      <c r="N2111" s="156">
        <v>2</v>
      </c>
      <c r="O2111" s="156">
        <v>822.69</v>
      </c>
      <c r="P2111" s="156">
        <v>1776</v>
      </c>
      <c r="Q2111" t="str">
        <f t="shared" si="32"/>
        <v>Street</v>
      </c>
      <c r="R2111" s="158"/>
      <c r="U2111" s="158"/>
    </row>
    <row r="2112" spans="1:21" x14ac:dyDescent="0.3">
      <c r="A2112" s="156">
        <v>5</v>
      </c>
      <c r="B2112" s="156" t="s">
        <v>181</v>
      </c>
      <c r="C2112" s="156">
        <v>2020</v>
      </c>
      <c r="D2112" s="156">
        <v>1</v>
      </c>
      <c r="E2112" s="156" t="s">
        <v>253</v>
      </c>
      <c r="F2112" s="157">
        <v>10</v>
      </c>
      <c r="G2112" s="156" t="s">
        <v>238</v>
      </c>
      <c r="H2112" s="156">
        <v>6</v>
      </c>
      <c r="I2112" s="156" t="s">
        <v>256</v>
      </c>
      <c r="J2112" s="156" t="s">
        <v>122</v>
      </c>
      <c r="K2112" s="156" t="s">
        <v>242</v>
      </c>
      <c r="L2112" s="156">
        <v>207</v>
      </c>
      <c r="M2112" s="156" t="s">
        <v>243</v>
      </c>
      <c r="N2112" s="156">
        <v>5487</v>
      </c>
      <c r="O2112" s="156">
        <v>1135995.51</v>
      </c>
      <c r="P2112" s="156">
        <v>6674554</v>
      </c>
      <c r="Q2112" t="str">
        <f t="shared" si="32"/>
        <v>2-Low Income Residential</v>
      </c>
      <c r="R2112" s="158"/>
      <c r="U2112" s="158"/>
    </row>
    <row r="2113" spans="1:21" x14ac:dyDescent="0.3">
      <c r="A2113" s="156">
        <v>5</v>
      </c>
      <c r="B2113" s="156" t="s">
        <v>181</v>
      </c>
      <c r="C2113" s="156">
        <v>2020</v>
      </c>
      <c r="D2113" s="156">
        <v>1</v>
      </c>
      <c r="E2113" s="156" t="s">
        <v>253</v>
      </c>
      <c r="F2113" s="157">
        <v>1</v>
      </c>
      <c r="G2113" s="156" t="s">
        <v>183</v>
      </c>
      <c r="H2113" s="156">
        <v>6</v>
      </c>
      <c r="I2113" s="156" t="s">
        <v>256</v>
      </c>
      <c r="J2113" s="156" t="s">
        <v>122</v>
      </c>
      <c r="K2113" s="156" t="s">
        <v>242</v>
      </c>
      <c r="L2113" s="156">
        <v>200</v>
      </c>
      <c r="M2113" s="156" t="s">
        <v>210</v>
      </c>
      <c r="N2113" s="156">
        <v>58492</v>
      </c>
      <c r="O2113" s="156">
        <v>6640956.2300000004</v>
      </c>
      <c r="P2113" s="156">
        <v>38219009</v>
      </c>
      <c r="Q2113" t="str">
        <f t="shared" si="32"/>
        <v>2-Low Income Residential</v>
      </c>
      <c r="R2113" s="158"/>
      <c r="U2113" s="158"/>
    </row>
    <row r="2114" spans="1:21" x14ac:dyDescent="0.3">
      <c r="A2114" s="156">
        <v>5</v>
      </c>
      <c r="B2114" s="156" t="s">
        <v>181</v>
      </c>
      <c r="C2114" s="156">
        <v>2020</v>
      </c>
      <c r="D2114" s="156">
        <v>1</v>
      </c>
      <c r="E2114" s="156" t="s">
        <v>253</v>
      </c>
      <c r="F2114" s="157">
        <v>5</v>
      </c>
      <c r="G2114" s="156" t="s">
        <v>195</v>
      </c>
      <c r="H2114" s="156">
        <v>18</v>
      </c>
      <c r="I2114" s="156" t="s">
        <v>215</v>
      </c>
      <c r="J2114" s="156" t="s">
        <v>119</v>
      </c>
      <c r="K2114" s="156" t="s">
        <v>216</v>
      </c>
      <c r="L2114" s="156">
        <v>460</v>
      </c>
      <c r="M2114" s="156" t="s">
        <v>198</v>
      </c>
      <c r="N2114" s="156">
        <v>205</v>
      </c>
      <c r="O2114" s="156">
        <v>949005.64</v>
      </c>
      <c r="P2114" s="156">
        <v>4543039</v>
      </c>
      <c r="Q2114" t="str">
        <f t="shared" ref="Q2114:Q2177" si="33">VLOOKUP(J2114,S:T,2,FALSE)</f>
        <v>4-Medium C&amp;I</v>
      </c>
      <c r="R2114" s="158"/>
      <c r="U2114" s="158"/>
    </row>
    <row r="2115" spans="1:21" x14ac:dyDescent="0.3">
      <c r="A2115" s="156">
        <v>5</v>
      </c>
      <c r="B2115" s="156" t="s">
        <v>181</v>
      </c>
      <c r="C2115" s="156">
        <v>2020</v>
      </c>
      <c r="D2115" s="156">
        <v>1</v>
      </c>
      <c r="E2115" s="156" t="s">
        <v>253</v>
      </c>
      <c r="F2115" s="157">
        <v>75</v>
      </c>
      <c r="G2115" s="156" t="s">
        <v>212</v>
      </c>
      <c r="H2115" s="156">
        <v>18</v>
      </c>
      <c r="I2115" s="156" t="s">
        <v>215</v>
      </c>
      <c r="J2115" s="156" t="s">
        <v>119</v>
      </c>
      <c r="K2115" s="156" t="s">
        <v>216</v>
      </c>
      <c r="L2115" s="156">
        <v>1575</v>
      </c>
      <c r="M2115" s="156" t="s">
        <v>218</v>
      </c>
      <c r="N2115" s="156">
        <v>2</v>
      </c>
      <c r="O2115" s="156">
        <v>11900.61</v>
      </c>
      <c r="P2115" s="156">
        <v>58580</v>
      </c>
      <c r="Q2115" t="str">
        <f t="shared" si="33"/>
        <v>4-Medium C&amp;I</v>
      </c>
      <c r="R2115" s="158"/>
      <c r="U2115" s="158"/>
    </row>
    <row r="2116" spans="1:21" x14ac:dyDescent="0.3">
      <c r="A2116" s="156">
        <v>5</v>
      </c>
      <c r="B2116" s="156" t="s">
        <v>181</v>
      </c>
      <c r="C2116" s="156">
        <v>2020</v>
      </c>
      <c r="D2116" s="156">
        <v>1</v>
      </c>
      <c r="E2116" s="156" t="s">
        <v>253</v>
      </c>
      <c r="F2116" s="157">
        <v>3</v>
      </c>
      <c r="G2116" s="156" t="s">
        <v>189</v>
      </c>
      <c r="H2116" s="156">
        <v>955</v>
      </c>
      <c r="I2116" s="156" t="s">
        <v>282</v>
      </c>
      <c r="J2116" s="156" t="s">
        <v>119</v>
      </c>
      <c r="K2116" s="156" t="s">
        <v>216</v>
      </c>
      <c r="L2116" s="156">
        <v>4532</v>
      </c>
      <c r="M2116" s="156" t="s">
        <v>200</v>
      </c>
      <c r="N2116" s="156">
        <v>356</v>
      </c>
      <c r="O2116" s="156">
        <v>703061.51</v>
      </c>
      <c r="P2116" s="156">
        <v>9768954</v>
      </c>
      <c r="Q2116" t="str">
        <f t="shared" si="33"/>
        <v>4-Medium C&amp;I</v>
      </c>
      <c r="R2116" s="158"/>
      <c r="U2116" s="158"/>
    </row>
    <row r="2117" spans="1:21" x14ac:dyDescent="0.3">
      <c r="A2117" s="156">
        <v>5</v>
      </c>
      <c r="B2117" s="156" t="s">
        <v>181</v>
      </c>
      <c r="C2117" s="156">
        <v>2020</v>
      </c>
      <c r="D2117" s="156">
        <v>1</v>
      </c>
      <c r="E2117" s="156" t="s">
        <v>253</v>
      </c>
      <c r="F2117" s="157">
        <v>1</v>
      </c>
      <c r="G2117" s="156" t="s">
        <v>183</v>
      </c>
      <c r="H2117" s="156">
        <v>2</v>
      </c>
      <c r="I2117" s="156" t="s">
        <v>264</v>
      </c>
      <c r="J2117" s="156" t="s">
        <v>121</v>
      </c>
      <c r="K2117" s="156" t="s">
        <v>230</v>
      </c>
      <c r="L2117" s="156">
        <v>200</v>
      </c>
      <c r="M2117" s="156" t="s">
        <v>210</v>
      </c>
      <c r="N2117" s="156">
        <v>258</v>
      </c>
      <c r="O2117" s="156">
        <v>46819.57</v>
      </c>
      <c r="P2117" s="156">
        <v>170337</v>
      </c>
      <c r="Q2117" t="str">
        <f t="shared" si="33"/>
        <v>1-Residential</v>
      </c>
      <c r="R2117" s="158"/>
      <c r="U2117" s="158"/>
    </row>
    <row r="2118" spans="1:21" x14ac:dyDescent="0.3">
      <c r="A2118" s="156">
        <v>4</v>
      </c>
      <c r="B2118" s="156" t="s">
        <v>187</v>
      </c>
      <c r="C2118" s="156">
        <v>2020</v>
      </c>
      <c r="D2118" s="156">
        <v>1</v>
      </c>
      <c r="E2118" s="156" t="s">
        <v>253</v>
      </c>
      <c r="F2118" s="157">
        <v>10</v>
      </c>
      <c r="G2118" s="156" t="s">
        <v>238</v>
      </c>
      <c r="H2118" s="156">
        <v>1</v>
      </c>
      <c r="I2118" s="156" t="s">
        <v>229</v>
      </c>
      <c r="J2118" s="156" t="s">
        <v>121</v>
      </c>
      <c r="K2118" s="156" t="s">
        <v>230</v>
      </c>
      <c r="L2118" s="156">
        <v>207</v>
      </c>
      <c r="M2118" s="156" t="s">
        <v>243</v>
      </c>
      <c r="N2118" s="156">
        <v>17</v>
      </c>
      <c r="O2118" s="156">
        <v>3512.12</v>
      </c>
      <c r="P2118" s="156">
        <v>12773</v>
      </c>
      <c r="Q2118" t="str">
        <f t="shared" si="33"/>
        <v>1-Residential</v>
      </c>
      <c r="R2118" s="158"/>
      <c r="U2118" s="158"/>
    </row>
    <row r="2119" spans="1:21" x14ac:dyDescent="0.3">
      <c r="A2119" s="156">
        <v>5</v>
      </c>
      <c r="B2119" s="156" t="s">
        <v>181</v>
      </c>
      <c r="C2119" s="156">
        <v>2020</v>
      </c>
      <c r="D2119" s="156">
        <v>1</v>
      </c>
      <c r="E2119" s="156" t="s">
        <v>253</v>
      </c>
      <c r="F2119" s="157">
        <v>5</v>
      </c>
      <c r="G2119" s="156" t="s">
        <v>195</v>
      </c>
      <c r="H2119" s="156">
        <v>5</v>
      </c>
      <c r="I2119" s="156" t="s">
        <v>190</v>
      </c>
      <c r="J2119" s="156" t="s">
        <v>115</v>
      </c>
      <c r="K2119" s="156" t="s">
        <v>185</v>
      </c>
      <c r="L2119" s="156">
        <v>460</v>
      </c>
      <c r="M2119" s="156" t="s">
        <v>198</v>
      </c>
      <c r="N2119" s="156">
        <v>1092</v>
      </c>
      <c r="O2119" s="156">
        <v>412835.01</v>
      </c>
      <c r="P2119" s="156">
        <v>2250464</v>
      </c>
      <c r="Q2119" t="str">
        <f t="shared" si="33"/>
        <v>3-Small C&amp;I</v>
      </c>
      <c r="R2119" s="158"/>
      <c r="U2119" s="158"/>
    </row>
    <row r="2120" spans="1:21" x14ac:dyDescent="0.3">
      <c r="A2120" s="156">
        <v>5</v>
      </c>
      <c r="B2120" s="156" t="s">
        <v>181</v>
      </c>
      <c r="C2120" s="156">
        <v>2020</v>
      </c>
      <c r="D2120" s="156">
        <v>1</v>
      </c>
      <c r="E2120" s="156" t="s">
        <v>253</v>
      </c>
      <c r="F2120" s="157">
        <v>1</v>
      </c>
      <c r="G2120" s="156" t="s">
        <v>183</v>
      </c>
      <c r="H2120" s="156">
        <v>15</v>
      </c>
      <c r="I2120" s="156" t="s">
        <v>252</v>
      </c>
      <c r="J2120" s="156" t="s">
        <v>118</v>
      </c>
      <c r="K2120" s="156" t="s">
        <v>214</v>
      </c>
      <c r="L2120" s="156">
        <v>200</v>
      </c>
      <c r="M2120" s="156" t="s">
        <v>210</v>
      </c>
      <c r="N2120" s="156">
        <v>2</v>
      </c>
      <c r="O2120" s="156">
        <v>85.97</v>
      </c>
      <c r="P2120" s="156">
        <v>302</v>
      </c>
      <c r="Q2120" t="str">
        <f t="shared" si="33"/>
        <v>3-Small C&amp;I</v>
      </c>
      <c r="R2120" s="158"/>
      <c r="U2120" s="158"/>
    </row>
    <row r="2121" spans="1:21" x14ac:dyDescent="0.3">
      <c r="A2121" s="156">
        <v>4</v>
      </c>
      <c r="B2121" s="156" t="s">
        <v>187</v>
      </c>
      <c r="C2121" s="156">
        <v>2020</v>
      </c>
      <c r="D2121" s="156">
        <v>1</v>
      </c>
      <c r="E2121" s="156" t="s">
        <v>253</v>
      </c>
      <c r="F2121" s="157">
        <v>3</v>
      </c>
      <c r="G2121" s="156" t="s">
        <v>189</v>
      </c>
      <c r="H2121" s="156">
        <v>1</v>
      </c>
      <c r="I2121" s="156" t="s">
        <v>229</v>
      </c>
      <c r="J2121" s="156" t="s">
        <v>121</v>
      </c>
      <c r="K2121" s="156" t="s">
        <v>230</v>
      </c>
      <c r="L2121" s="156">
        <v>300</v>
      </c>
      <c r="M2121" s="156" t="s">
        <v>191</v>
      </c>
      <c r="N2121" s="156">
        <v>24</v>
      </c>
      <c r="O2121" s="156">
        <v>3078.97</v>
      </c>
      <c r="P2121" s="156">
        <v>10989</v>
      </c>
      <c r="Q2121" t="str">
        <f t="shared" si="33"/>
        <v>1-Residential</v>
      </c>
      <c r="R2121" s="158"/>
      <c r="U2121" s="158"/>
    </row>
    <row r="2122" spans="1:21" x14ac:dyDescent="0.3">
      <c r="A2122" s="156">
        <v>5</v>
      </c>
      <c r="B2122" s="156" t="s">
        <v>181</v>
      </c>
      <c r="C2122" s="156">
        <v>2020</v>
      </c>
      <c r="D2122" s="156">
        <v>1</v>
      </c>
      <c r="E2122" s="156" t="s">
        <v>253</v>
      </c>
      <c r="F2122" s="157">
        <v>71</v>
      </c>
      <c r="G2122" s="156" t="s">
        <v>212</v>
      </c>
      <c r="H2122" s="156">
        <v>1</v>
      </c>
      <c r="I2122" s="156" t="s">
        <v>229</v>
      </c>
      <c r="J2122" s="156" t="s">
        <v>121</v>
      </c>
      <c r="K2122" s="156" t="s">
        <v>230</v>
      </c>
      <c r="L2122" s="156">
        <v>1571</v>
      </c>
      <c r="M2122" s="156" t="s">
        <v>265</v>
      </c>
      <c r="N2122" s="156">
        <v>1</v>
      </c>
      <c r="O2122" s="156">
        <v>7</v>
      </c>
      <c r="P2122" s="156">
        <v>0</v>
      </c>
      <c r="Q2122" t="str">
        <f t="shared" si="33"/>
        <v>1-Residential</v>
      </c>
      <c r="R2122" s="158"/>
      <c r="U2122" s="158"/>
    </row>
    <row r="2123" spans="1:21" x14ac:dyDescent="0.3">
      <c r="A2123" s="156">
        <v>4</v>
      </c>
      <c r="B2123" s="156" t="s">
        <v>187</v>
      </c>
      <c r="C2123" s="156">
        <v>2020</v>
      </c>
      <c r="D2123" s="156">
        <v>1</v>
      </c>
      <c r="E2123" s="156" t="s">
        <v>253</v>
      </c>
      <c r="F2123" s="157">
        <v>3</v>
      </c>
      <c r="G2123" s="156" t="s">
        <v>189</v>
      </c>
      <c r="H2123" s="156">
        <v>950</v>
      </c>
      <c r="I2123" s="156" t="s">
        <v>184</v>
      </c>
      <c r="J2123" s="156" t="s">
        <v>115</v>
      </c>
      <c r="K2123" s="156" t="s">
        <v>185</v>
      </c>
      <c r="L2123" s="156">
        <v>4532</v>
      </c>
      <c r="M2123" s="156" t="s">
        <v>200</v>
      </c>
      <c r="N2123" s="156">
        <v>1271</v>
      </c>
      <c r="O2123" s="156">
        <v>227150.8</v>
      </c>
      <c r="P2123" s="156">
        <v>2167083</v>
      </c>
      <c r="Q2123" t="str">
        <f t="shared" si="33"/>
        <v>3-Small C&amp;I</v>
      </c>
      <c r="R2123" s="158"/>
      <c r="U2123" s="158"/>
    </row>
    <row r="2124" spans="1:21" x14ac:dyDescent="0.3">
      <c r="A2124" s="156">
        <v>5</v>
      </c>
      <c r="B2124" s="156" t="s">
        <v>181</v>
      </c>
      <c r="C2124" s="156">
        <v>2020</v>
      </c>
      <c r="D2124" s="156">
        <v>1</v>
      </c>
      <c r="E2124" s="156" t="s">
        <v>253</v>
      </c>
      <c r="F2124" s="157">
        <v>79</v>
      </c>
      <c r="G2124" s="156" t="s">
        <v>212</v>
      </c>
      <c r="H2124" s="156">
        <v>5</v>
      </c>
      <c r="I2124" s="156" t="s">
        <v>190</v>
      </c>
      <c r="J2124" s="156" t="s">
        <v>115</v>
      </c>
      <c r="K2124" s="156" t="s">
        <v>185</v>
      </c>
      <c r="L2124" s="156">
        <v>1579</v>
      </c>
      <c r="M2124" s="156" t="s">
        <v>271</v>
      </c>
      <c r="N2124" s="156">
        <v>1</v>
      </c>
      <c r="O2124" s="156">
        <v>9.64</v>
      </c>
      <c r="P2124" s="156">
        <v>0</v>
      </c>
      <c r="Q2124" t="str">
        <f t="shared" si="33"/>
        <v>3-Small C&amp;I</v>
      </c>
      <c r="R2124" s="158"/>
      <c r="U2124" s="158"/>
    </row>
    <row r="2125" spans="1:21" x14ac:dyDescent="0.3">
      <c r="A2125" s="156">
        <v>5</v>
      </c>
      <c r="B2125" s="156" t="s">
        <v>181</v>
      </c>
      <c r="C2125" s="156">
        <v>2020</v>
      </c>
      <c r="D2125" s="156">
        <v>1</v>
      </c>
      <c r="E2125" s="156" t="s">
        <v>253</v>
      </c>
      <c r="F2125" s="157">
        <v>6</v>
      </c>
      <c r="G2125" s="156" t="s">
        <v>192</v>
      </c>
      <c r="H2125" s="156">
        <v>627</v>
      </c>
      <c r="I2125" s="156" t="s">
        <v>257</v>
      </c>
      <c r="J2125" s="156" t="s">
        <v>132</v>
      </c>
      <c r="K2125" s="156" t="s">
        <v>212</v>
      </c>
      <c r="L2125" s="156">
        <v>4562</v>
      </c>
      <c r="M2125" s="156" t="s">
        <v>211</v>
      </c>
      <c r="N2125" s="156">
        <v>3</v>
      </c>
      <c r="O2125" s="156">
        <v>1169.32</v>
      </c>
      <c r="P2125" s="156">
        <v>364</v>
      </c>
      <c r="Q2125" t="str">
        <f t="shared" si="33"/>
        <v>Street</v>
      </c>
      <c r="R2125" s="158"/>
      <c r="U2125" s="158"/>
    </row>
    <row r="2126" spans="1:21" x14ac:dyDescent="0.3">
      <c r="A2126" s="156">
        <v>5</v>
      </c>
      <c r="B2126" s="156" t="s">
        <v>181</v>
      </c>
      <c r="C2126" s="156">
        <v>2020</v>
      </c>
      <c r="D2126" s="156">
        <v>1</v>
      </c>
      <c r="E2126" s="156" t="s">
        <v>253</v>
      </c>
      <c r="F2126" s="157">
        <v>3</v>
      </c>
      <c r="G2126" s="156" t="s">
        <v>189</v>
      </c>
      <c r="H2126" s="156">
        <v>20</v>
      </c>
      <c r="I2126" s="156" t="s">
        <v>300</v>
      </c>
      <c r="J2126" s="156" t="s">
        <v>128</v>
      </c>
      <c r="K2126" s="156" t="s">
        <v>205</v>
      </c>
      <c r="L2126" s="156">
        <v>300</v>
      </c>
      <c r="M2126" s="156" t="s">
        <v>191</v>
      </c>
      <c r="N2126" s="156">
        <v>82</v>
      </c>
      <c r="O2126" s="156">
        <v>234098.53</v>
      </c>
      <c r="P2126" s="156">
        <v>1165537</v>
      </c>
      <c r="Q2126" t="str">
        <f t="shared" si="33"/>
        <v>4-Medium C&amp;I</v>
      </c>
      <c r="R2126" s="158"/>
      <c r="U2126" s="158"/>
    </row>
    <row r="2127" spans="1:21" x14ac:dyDescent="0.3">
      <c r="A2127" s="156">
        <v>5</v>
      </c>
      <c r="B2127" s="156" t="s">
        <v>181</v>
      </c>
      <c r="C2127" s="156">
        <v>2020</v>
      </c>
      <c r="D2127" s="156">
        <v>1</v>
      </c>
      <c r="E2127" s="156" t="s">
        <v>253</v>
      </c>
      <c r="F2127" s="157">
        <v>3</v>
      </c>
      <c r="G2127" s="156" t="s">
        <v>189</v>
      </c>
      <c r="H2127" s="156">
        <v>19</v>
      </c>
      <c r="I2127" s="156" t="s">
        <v>262</v>
      </c>
      <c r="J2127" s="156" t="s">
        <v>127</v>
      </c>
      <c r="K2127" s="156" t="s">
        <v>263</v>
      </c>
      <c r="L2127" s="156">
        <v>300</v>
      </c>
      <c r="M2127" s="156" t="s">
        <v>191</v>
      </c>
      <c r="N2127" s="156">
        <v>51</v>
      </c>
      <c r="O2127" s="156">
        <v>221264.42</v>
      </c>
      <c r="P2127" s="156">
        <v>1110094</v>
      </c>
      <c r="Q2127" t="str">
        <f t="shared" si="33"/>
        <v>4-Medium C&amp;I</v>
      </c>
      <c r="R2127" s="158"/>
      <c r="U2127" s="158"/>
    </row>
    <row r="2128" spans="1:21" x14ac:dyDescent="0.3">
      <c r="A2128" s="156">
        <v>5</v>
      </c>
      <c r="B2128" s="156" t="s">
        <v>181</v>
      </c>
      <c r="C2128" s="156">
        <v>2020</v>
      </c>
      <c r="D2128" s="156">
        <v>1</v>
      </c>
      <c r="E2128" s="156" t="s">
        <v>253</v>
      </c>
      <c r="F2128" s="157">
        <v>5</v>
      </c>
      <c r="G2128" s="156" t="s">
        <v>195</v>
      </c>
      <c r="H2128" s="156">
        <v>700</v>
      </c>
      <c r="I2128" s="156" t="s">
        <v>273</v>
      </c>
      <c r="J2128" s="156" t="s">
        <v>207</v>
      </c>
      <c r="K2128" s="156" t="s">
        <v>208</v>
      </c>
      <c r="L2128" s="156">
        <v>460</v>
      </c>
      <c r="M2128" s="156" t="s">
        <v>198</v>
      </c>
      <c r="N2128" s="156">
        <v>4</v>
      </c>
      <c r="O2128" s="156">
        <v>141790.01</v>
      </c>
      <c r="P2128" s="156">
        <v>588450</v>
      </c>
      <c r="Q2128" t="str">
        <f t="shared" si="33"/>
        <v>5-Large C&amp;I</v>
      </c>
      <c r="R2128" s="158"/>
      <c r="U2128" s="158"/>
    </row>
    <row r="2129" spans="1:21" x14ac:dyDescent="0.3">
      <c r="A2129" s="156">
        <v>5</v>
      </c>
      <c r="B2129" s="156" t="s">
        <v>181</v>
      </c>
      <c r="C2129" s="156">
        <v>2020</v>
      </c>
      <c r="D2129" s="156">
        <v>1</v>
      </c>
      <c r="E2129" s="156" t="s">
        <v>253</v>
      </c>
      <c r="F2129" s="157">
        <v>3</v>
      </c>
      <c r="G2129" s="156" t="s">
        <v>189</v>
      </c>
      <c r="H2129" s="156">
        <v>13</v>
      </c>
      <c r="I2129" s="156" t="s">
        <v>296</v>
      </c>
      <c r="J2129" s="156" t="s">
        <v>119</v>
      </c>
      <c r="K2129" s="156" t="s">
        <v>216</v>
      </c>
      <c r="L2129" s="156">
        <v>300</v>
      </c>
      <c r="M2129" s="156" t="s">
        <v>191</v>
      </c>
      <c r="N2129" s="156">
        <v>114</v>
      </c>
      <c r="O2129" s="156">
        <v>295357.88</v>
      </c>
      <c r="P2129" s="156">
        <v>1482854</v>
      </c>
      <c r="Q2129" t="str">
        <f t="shared" si="33"/>
        <v>4-Medium C&amp;I</v>
      </c>
      <c r="R2129" s="158"/>
      <c r="U2129" s="158"/>
    </row>
    <row r="2130" spans="1:21" x14ac:dyDescent="0.3">
      <c r="A2130" s="156">
        <v>5</v>
      </c>
      <c r="B2130" s="156" t="s">
        <v>181</v>
      </c>
      <c r="C2130" s="156">
        <v>2020</v>
      </c>
      <c r="D2130" s="156">
        <v>1</v>
      </c>
      <c r="E2130" s="156" t="s">
        <v>253</v>
      </c>
      <c r="F2130" s="157">
        <v>6</v>
      </c>
      <c r="G2130" s="156" t="s">
        <v>192</v>
      </c>
      <c r="H2130" s="156">
        <v>613</v>
      </c>
      <c r="I2130" s="156" t="s">
        <v>258</v>
      </c>
      <c r="J2130" s="156" t="s">
        <v>116</v>
      </c>
      <c r="K2130" s="156" t="s">
        <v>224</v>
      </c>
      <c r="L2130" s="156">
        <v>700</v>
      </c>
      <c r="M2130" s="156" t="s">
        <v>193</v>
      </c>
      <c r="N2130" s="156">
        <v>6</v>
      </c>
      <c r="O2130" s="156">
        <v>154.1</v>
      </c>
      <c r="P2130" s="156">
        <v>485</v>
      </c>
      <c r="Q2130" t="str">
        <f t="shared" si="33"/>
        <v>3-Small C&amp;I</v>
      </c>
      <c r="R2130" s="158"/>
      <c r="U2130" s="158"/>
    </row>
    <row r="2131" spans="1:21" x14ac:dyDescent="0.3">
      <c r="A2131" s="156">
        <v>5</v>
      </c>
      <c r="B2131" s="156" t="s">
        <v>181</v>
      </c>
      <c r="C2131" s="156">
        <v>2020</v>
      </c>
      <c r="D2131" s="156">
        <v>1</v>
      </c>
      <c r="E2131" s="156" t="s">
        <v>253</v>
      </c>
      <c r="F2131" s="157">
        <v>10</v>
      </c>
      <c r="G2131" s="156" t="s">
        <v>238</v>
      </c>
      <c r="H2131" s="156">
        <v>602</v>
      </c>
      <c r="I2131" s="156" t="s">
        <v>246</v>
      </c>
      <c r="J2131" s="156" t="s">
        <v>125</v>
      </c>
      <c r="K2131" s="156" t="s">
        <v>197</v>
      </c>
      <c r="L2131" s="156">
        <v>207</v>
      </c>
      <c r="M2131" s="156" t="s">
        <v>243</v>
      </c>
      <c r="N2131" s="156">
        <v>2</v>
      </c>
      <c r="O2131" s="156">
        <v>79.72</v>
      </c>
      <c r="P2131" s="156">
        <v>188</v>
      </c>
      <c r="Q2131" t="str">
        <f t="shared" si="33"/>
        <v>Street</v>
      </c>
      <c r="R2131" s="158"/>
      <c r="U2131" s="158"/>
    </row>
    <row r="2132" spans="1:21" x14ac:dyDescent="0.3">
      <c r="A2132" s="156">
        <v>5</v>
      </c>
      <c r="B2132" s="156" t="s">
        <v>181</v>
      </c>
      <c r="C2132" s="156">
        <v>2020</v>
      </c>
      <c r="D2132" s="156">
        <v>1</v>
      </c>
      <c r="E2132" s="156" t="s">
        <v>253</v>
      </c>
      <c r="F2132" s="157">
        <v>60</v>
      </c>
      <c r="G2132" s="156" t="s">
        <v>212</v>
      </c>
      <c r="H2132" s="156">
        <v>600</v>
      </c>
      <c r="I2132" s="156" t="s">
        <v>266</v>
      </c>
      <c r="J2132" s="156" t="s">
        <v>123</v>
      </c>
      <c r="K2132" s="156" t="s">
        <v>261</v>
      </c>
      <c r="L2132" s="156">
        <v>360</v>
      </c>
      <c r="M2132" s="156" t="s">
        <v>225</v>
      </c>
      <c r="N2132" s="156">
        <v>9</v>
      </c>
      <c r="O2132" s="156">
        <v>4543.96</v>
      </c>
      <c r="P2132" s="156">
        <v>6610</v>
      </c>
      <c r="Q2132" t="str">
        <f t="shared" si="33"/>
        <v>Street</v>
      </c>
      <c r="R2132" s="158"/>
      <c r="U2132" s="158"/>
    </row>
    <row r="2133" spans="1:21" x14ac:dyDescent="0.3">
      <c r="A2133" s="156">
        <v>5</v>
      </c>
      <c r="B2133" s="156" t="s">
        <v>181</v>
      </c>
      <c r="C2133" s="156">
        <v>2020</v>
      </c>
      <c r="D2133" s="156">
        <v>1</v>
      </c>
      <c r="E2133" s="156" t="s">
        <v>253</v>
      </c>
      <c r="F2133" s="157">
        <v>60</v>
      </c>
      <c r="G2133" s="156" t="s">
        <v>212</v>
      </c>
      <c r="H2133" s="156">
        <v>623</v>
      </c>
      <c r="I2133" s="156" t="s">
        <v>295</v>
      </c>
      <c r="J2133" s="156" t="s">
        <v>124</v>
      </c>
      <c r="K2133" s="156" t="s">
        <v>227</v>
      </c>
      <c r="L2133" s="156">
        <v>360</v>
      </c>
      <c r="M2133" s="156" t="s">
        <v>225</v>
      </c>
      <c r="N2133" s="156">
        <v>3</v>
      </c>
      <c r="O2133" s="156">
        <v>74.34</v>
      </c>
      <c r="P2133" s="156">
        <v>246</v>
      </c>
      <c r="Q2133" t="str">
        <f t="shared" si="33"/>
        <v>Street</v>
      </c>
      <c r="R2133" s="158"/>
      <c r="U2133" s="158"/>
    </row>
    <row r="2134" spans="1:21" x14ac:dyDescent="0.3">
      <c r="A2134" s="156">
        <v>4</v>
      </c>
      <c r="B2134" s="156" t="s">
        <v>187</v>
      </c>
      <c r="C2134" s="156">
        <v>2020</v>
      </c>
      <c r="D2134" s="156">
        <v>1</v>
      </c>
      <c r="E2134" s="156" t="s">
        <v>253</v>
      </c>
      <c r="F2134" s="157">
        <v>1</v>
      </c>
      <c r="G2134" s="156" t="s">
        <v>183</v>
      </c>
      <c r="H2134" s="156">
        <v>6</v>
      </c>
      <c r="I2134" s="156" t="s">
        <v>256</v>
      </c>
      <c r="J2134" s="156" t="s">
        <v>122</v>
      </c>
      <c r="K2134" s="156" t="s">
        <v>242</v>
      </c>
      <c r="L2134" s="156">
        <v>200</v>
      </c>
      <c r="M2134" s="156" t="s">
        <v>210</v>
      </c>
      <c r="N2134" s="156">
        <v>26</v>
      </c>
      <c r="O2134" s="156">
        <v>4482.1000000000004</v>
      </c>
      <c r="P2134" s="156">
        <v>25748</v>
      </c>
      <c r="Q2134" t="str">
        <f t="shared" si="33"/>
        <v>2-Low Income Residential</v>
      </c>
      <c r="R2134" s="158"/>
      <c r="U2134" s="158"/>
    </row>
    <row r="2135" spans="1:21" x14ac:dyDescent="0.3">
      <c r="A2135" s="156">
        <v>5</v>
      </c>
      <c r="B2135" s="156" t="s">
        <v>181</v>
      </c>
      <c r="C2135" s="156">
        <v>2020</v>
      </c>
      <c r="D2135" s="156">
        <v>1</v>
      </c>
      <c r="E2135" s="156" t="s">
        <v>253</v>
      </c>
      <c r="F2135" s="157">
        <v>1</v>
      </c>
      <c r="G2135" s="156" t="s">
        <v>183</v>
      </c>
      <c r="H2135" s="156">
        <v>602</v>
      </c>
      <c r="I2135" s="156" t="s">
        <v>246</v>
      </c>
      <c r="J2135" s="156" t="s">
        <v>125</v>
      </c>
      <c r="K2135" s="156" t="s">
        <v>197</v>
      </c>
      <c r="L2135" s="156">
        <v>200</v>
      </c>
      <c r="M2135" s="156" t="s">
        <v>210</v>
      </c>
      <c r="N2135" s="156">
        <v>191</v>
      </c>
      <c r="O2135" s="156">
        <v>9280.23</v>
      </c>
      <c r="P2135" s="156">
        <v>24814</v>
      </c>
      <c r="Q2135" t="str">
        <f t="shared" si="33"/>
        <v>Street</v>
      </c>
      <c r="R2135" s="158"/>
      <c r="U2135" s="158"/>
    </row>
    <row r="2136" spans="1:21" x14ac:dyDescent="0.3">
      <c r="A2136" s="156">
        <v>4</v>
      </c>
      <c r="B2136" s="156" t="s">
        <v>187</v>
      </c>
      <c r="C2136" s="156">
        <v>2020</v>
      </c>
      <c r="D2136" s="156">
        <v>1</v>
      </c>
      <c r="E2136" s="156" t="s">
        <v>253</v>
      </c>
      <c r="F2136" s="157">
        <v>5</v>
      </c>
      <c r="G2136" s="156" t="s">
        <v>195</v>
      </c>
      <c r="H2136" s="156">
        <v>18</v>
      </c>
      <c r="I2136" s="156" t="s">
        <v>215</v>
      </c>
      <c r="J2136" s="156" t="s">
        <v>119</v>
      </c>
      <c r="K2136" s="156" t="s">
        <v>216</v>
      </c>
      <c r="L2136" s="156">
        <v>460</v>
      </c>
      <c r="M2136" s="156" t="s">
        <v>198</v>
      </c>
      <c r="N2136" s="156">
        <v>1</v>
      </c>
      <c r="O2136" s="156">
        <v>608.02</v>
      </c>
      <c r="P2136" s="156">
        <v>2400</v>
      </c>
      <c r="Q2136" t="str">
        <f t="shared" si="33"/>
        <v>4-Medium C&amp;I</v>
      </c>
      <c r="R2136" s="158"/>
      <c r="U2136" s="158"/>
    </row>
    <row r="2137" spans="1:21" x14ac:dyDescent="0.3">
      <c r="A2137" s="156">
        <v>4</v>
      </c>
      <c r="B2137" s="156" t="s">
        <v>187</v>
      </c>
      <c r="C2137" s="156">
        <v>2020</v>
      </c>
      <c r="D2137" s="156">
        <v>1</v>
      </c>
      <c r="E2137" s="156" t="s">
        <v>253</v>
      </c>
      <c r="F2137" s="157">
        <v>3</v>
      </c>
      <c r="G2137" s="156" t="s">
        <v>189</v>
      </c>
      <c r="H2137" s="156">
        <v>954</v>
      </c>
      <c r="I2137" s="156" t="s">
        <v>237</v>
      </c>
      <c r="J2137" s="156" t="s">
        <v>119</v>
      </c>
      <c r="K2137" s="156" t="s">
        <v>216</v>
      </c>
      <c r="L2137" s="156">
        <v>4532</v>
      </c>
      <c r="M2137" s="156" t="s">
        <v>200</v>
      </c>
      <c r="N2137" s="156">
        <v>72</v>
      </c>
      <c r="O2137" s="156">
        <v>161892.4</v>
      </c>
      <c r="P2137" s="156">
        <v>1851503</v>
      </c>
      <c r="Q2137" t="str">
        <f t="shared" si="33"/>
        <v>4-Medium C&amp;I</v>
      </c>
      <c r="R2137" s="158"/>
      <c r="U2137" s="158"/>
    </row>
    <row r="2138" spans="1:21" x14ac:dyDescent="0.3">
      <c r="A2138" s="156">
        <v>5</v>
      </c>
      <c r="B2138" s="156" t="s">
        <v>181</v>
      </c>
      <c r="C2138" s="156">
        <v>2020</v>
      </c>
      <c r="D2138" s="156">
        <v>1</v>
      </c>
      <c r="E2138" s="156" t="s">
        <v>253</v>
      </c>
      <c r="F2138" s="157">
        <v>79</v>
      </c>
      <c r="G2138" s="156" t="s">
        <v>212</v>
      </c>
      <c r="H2138" s="156">
        <v>710</v>
      </c>
      <c r="I2138" s="156" t="s">
        <v>220</v>
      </c>
      <c r="J2138" s="156" t="s">
        <v>207</v>
      </c>
      <c r="K2138" s="156" t="s">
        <v>208</v>
      </c>
      <c r="L2138" s="156">
        <v>4579</v>
      </c>
      <c r="M2138" s="156" t="s">
        <v>221</v>
      </c>
      <c r="N2138" s="156">
        <v>1</v>
      </c>
      <c r="O2138" s="156">
        <v>3316.46</v>
      </c>
      <c r="P2138" s="156">
        <v>62030</v>
      </c>
      <c r="Q2138" t="str">
        <f t="shared" si="33"/>
        <v>5-Large C&amp;I</v>
      </c>
      <c r="R2138" s="158"/>
      <c r="U2138" s="158"/>
    </row>
    <row r="2139" spans="1:21" x14ac:dyDescent="0.3">
      <c r="A2139" s="156">
        <v>5</v>
      </c>
      <c r="B2139" s="156" t="s">
        <v>181</v>
      </c>
      <c r="C2139" s="156">
        <v>2020</v>
      </c>
      <c r="D2139" s="156">
        <v>1</v>
      </c>
      <c r="E2139" s="156" t="s">
        <v>253</v>
      </c>
      <c r="F2139" s="157">
        <v>10</v>
      </c>
      <c r="G2139" s="156" t="s">
        <v>238</v>
      </c>
      <c r="H2139" s="156">
        <v>1</v>
      </c>
      <c r="I2139" s="156" t="s">
        <v>229</v>
      </c>
      <c r="J2139" s="156" t="s">
        <v>121</v>
      </c>
      <c r="K2139" s="156" t="s">
        <v>230</v>
      </c>
      <c r="L2139" s="156">
        <v>207</v>
      </c>
      <c r="M2139" s="156" t="s">
        <v>243</v>
      </c>
      <c r="N2139" s="156">
        <v>40299</v>
      </c>
      <c r="O2139" s="156">
        <v>11805293.470000001</v>
      </c>
      <c r="P2139" s="156">
        <v>44733160</v>
      </c>
      <c r="Q2139" t="str">
        <f t="shared" si="33"/>
        <v>1-Residential</v>
      </c>
      <c r="R2139" s="158"/>
      <c r="U2139" s="158"/>
    </row>
    <row r="2140" spans="1:21" x14ac:dyDescent="0.3">
      <c r="A2140" s="156">
        <v>5</v>
      </c>
      <c r="B2140" s="156" t="s">
        <v>181</v>
      </c>
      <c r="C2140" s="156">
        <v>2020</v>
      </c>
      <c r="D2140" s="156">
        <v>1</v>
      </c>
      <c r="E2140" s="156" t="s">
        <v>253</v>
      </c>
      <c r="F2140" s="157">
        <v>3</v>
      </c>
      <c r="G2140" s="156" t="s">
        <v>189</v>
      </c>
      <c r="H2140" s="156">
        <v>1</v>
      </c>
      <c r="I2140" s="156" t="s">
        <v>229</v>
      </c>
      <c r="J2140" s="156" t="s">
        <v>121</v>
      </c>
      <c r="K2140" s="156" t="s">
        <v>230</v>
      </c>
      <c r="L2140" s="156">
        <v>300</v>
      </c>
      <c r="M2140" s="156" t="s">
        <v>191</v>
      </c>
      <c r="N2140" s="156">
        <v>1369</v>
      </c>
      <c r="O2140" s="156">
        <v>484597.85</v>
      </c>
      <c r="P2140" s="156">
        <v>1844058</v>
      </c>
      <c r="Q2140" t="str">
        <f t="shared" si="33"/>
        <v>1-Residential</v>
      </c>
      <c r="R2140" s="158"/>
      <c r="U2140" s="158"/>
    </row>
    <row r="2141" spans="1:21" x14ac:dyDescent="0.3">
      <c r="A2141" s="156">
        <v>5</v>
      </c>
      <c r="B2141" s="156" t="s">
        <v>181</v>
      </c>
      <c r="C2141" s="156">
        <v>2020</v>
      </c>
      <c r="D2141" s="156">
        <v>1</v>
      </c>
      <c r="E2141" s="156" t="s">
        <v>253</v>
      </c>
      <c r="F2141" s="157">
        <v>1</v>
      </c>
      <c r="G2141" s="156" t="s">
        <v>183</v>
      </c>
      <c r="H2141" s="156">
        <v>5</v>
      </c>
      <c r="I2141" s="156" t="s">
        <v>190</v>
      </c>
      <c r="J2141" s="156" t="s">
        <v>115</v>
      </c>
      <c r="K2141" s="156" t="s">
        <v>185</v>
      </c>
      <c r="L2141" s="156">
        <v>200</v>
      </c>
      <c r="M2141" s="156" t="s">
        <v>210</v>
      </c>
      <c r="N2141" s="156">
        <v>1284</v>
      </c>
      <c r="O2141" s="156">
        <v>117951.91</v>
      </c>
      <c r="P2141" s="156">
        <v>662920</v>
      </c>
      <c r="Q2141" t="str">
        <f t="shared" si="33"/>
        <v>3-Small C&amp;I</v>
      </c>
      <c r="R2141" s="158"/>
      <c r="U2141" s="158"/>
    </row>
    <row r="2142" spans="1:21" x14ac:dyDescent="0.3">
      <c r="A2142" s="156">
        <v>5</v>
      </c>
      <c r="B2142" s="156" t="s">
        <v>181</v>
      </c>
      <c r="C2142" s="156">
        <v>2020</v>
      </c>
      <c r="D2142" s="156">
        <v>1</v>
      </c>
      <c r="E2142" s="156" t="s">
        <v>253</v>
      </c>
      <c r="F2142" s="157">
        <v>3</v>
      </c>
      <c r="G2142" s="156" t="s">
        <v>189</v>
      </c>
      <c r="H2142" s="156">
        <v>952</v>
      </c>
      <c r="I2142" s="156" t="s">
        <v>235</v>
      </c>
      <c r="J2142" s="156" t="s">
        <v>117</v>
      </c>
      <c r="K2142" s="156" t="s">
        <v>236</v>
      </c>
      <c r="L2142" s="156">
        <v>4532</v>
      </c>
      <c r="M2142" s="156" t="s">
        <v>200</v>
      </c>
      <c r="N2142" s="156">
        <v>420</v>
      </c>
      <c r="O2142" s="156">
        <v>163944.67000000001</v>
      </c>
      <c r="P2142" s="156">
        <v>1991317</v>
      </c>
      <c r="Q2142" t="str">
        <f t="shared" si="33"/>
        <v>3-Small C&amp;I</v>
      </c>
      <c r="R2142" s="158"/>
      <c r="U2142" s="158"/>
    </row>
    <row r="2143" spans="1:21" x14ac:dyDescent="0.3">
      <c r="A2143" s="156">
        <v>5</v>
      </c>
      <c r="B2143" s="156" t="s">
        <v>181</v>
      </c>
      <c r="C2143" s="156">
        <v>2020</v>
      </c>
      <c r="D2143" s="156">
        <v>1</v>
      </c>
      <c r="E2143" s="156" t="s">
        <v>253</v>
      </c>
      <c r="F2143" s="157">
        <v>6</v>
      </c>
      <c r="G2143" s="156" t="s">
        <v>192</v>
      </c>
      <c r="H2143" s="156">
        <v>950</v>
      </c>
      <c r="I2143" s="156" t="s">
        <v>184</v>
      </c>
      <c r="J2143" s="156" t="s">
        <v>115</v>
      </c>
      <c r="K2143" s="156" t="s">
        <v>185</v>
      </c>
      <c r="L2143" s="156">
        <v>4562</v>
      </c>
      <c r="M2143" s="156" t="s">
        <v>211</v>
      </c>
      <c r="N2143" s="156">
        <v>30</v>
      </c>
      <c r="O2143" s="156">
        <v>1001.5</v>
      </c>
      <c r="P2143" s="156">
        <v>7911</v>
      </c>
      <c r="Q2143" t="str">
        <f t="shared" si="33"/>
        <v>3-Small C&amp;I</v>
      </c>
      <c r="R2143" s="158"/>
      <c r="U2143" s="158"/>
    </row>
    <row r="2144" spans="1:21" x14ac:dyDescent="0.3">
      <c r="A2144" s="156">
        <v>5</v>
      </c>
      <c r="B2144" s="156" t="s">
        <v>181</v>
      </c>
      <c r="C2144" s="156">
        <v>2020</v>
      </c>
      <c r="D2144" s="156">
        <v>1</v>
      </c>
      <c r="E2144" s="156" t="s">
        <v>253</v>
      </c>
      <c r="F2144" s="157">
        <v>3</v>
      </c>
      <c r="G2144" s="156" t="s">
        <v>189</v>
      </c>
      <c r="H2144" s="156">
        <v>951</v>
      </c>
      <c r="I2144" s="156" t="s">
        <v>250</v>
      </c>
      <c r="J2144" s="156" t="s">
        <v>126</v>
      </c>
      <c r="K2144" s="156" t="s">
        <v>249</v>
      </c>
      <c r="L2144" s="156">
        <v>4532</v>
      </c>
      <c r="M2144" s="156" t="s">
        <v>200</v>
      </c>
      <c r="N2144" s="156">
        <v>1188</v>
      </c>
      <c r="O2144" s="156">
        <v>45132.79</v>
      </c>
      <c r="P2144" s="156">
        <v>405238</v>
      </c>
      <c r="Q2144" t="str">
        <f t="shared" si="33"/>
        <v>3-Small C&amp;I</v>
      </c>
      <c r="R2144" s="158"/>
      <c r="U2144" s="158"/>
    </row>
    <row r="2145" spans="1:21" x14ac:dyDescent="0.3">
      <c r="A2145" s="156">
        <v>4</v>
      </c>
      <c r="B2145" s="156" t="s">
        <v>187</v>
      </c>
      <c r="C2145" s="156">
        <v>2020</v>
      </c>
      <c r="D2145" s="156">
        <v>1</v>
      </c>
      <c r="E2145" s="156" t="s">
        <v>253</v>
      </c>
      <c r="F2145" s="157">
        <v>3</v>
      </c>
      <c r="G2145" s="156" t="s">
        <v>189</v>
      </c>
      <c r="H2145" s="156">
        <v>18</v>
      </c>
      <c r="I2145" s="156" t="s">
        <v>215</v>
      </c>
      <c r="J2145" s="156" t="s">
        <v>119</v>
      </c>
      <c r="K2145" s="156" t="s">
        <v>216</v>
      </c>
      <c r="L2145" s="156">
        <v>300</v>
      </c>
      <c r="M2145" s="156" t="s">
        <v>191</v>
      </c>
      <c r="N2145" s="156">
        <v>4</v>
      </c>
      <c r="O2145" s="156">
        <v>3963.63</v>
      </c>
      <c r="P2145" s="156">
        <v>14981</v>
      </c>
      <c r="Q2145" t="str">
        <f t="shared" si="33"/>
        <v>4-Medium C&amp;I</v>
      </c>
      <c r="R2145" s="158"/>
      <c r="U2145" s="158"/>
    </row>
    <row r="2146" spans="1:21" x14ac:dyDescent="0.3">
      <c r="A2146" s="156">
        <v>5</v>
      </c>
      <c r="B2146" s="156" t="s">
        <v>181</v>
      </c>
      <c r="C2146" s="156">
        <v>2020</v>
      </c>
      <c r="D2146" s="156">
        <v>1</v>
      </c>
      <c r="E2146" s="156" t="s">
        <v>253</v>
      </c>
      <c r="F2146" s="157">
        <v>3</v>
      </c>
      <c r="G2146" s="156" t="s">
        <v>189</v>
      </c>
      <c r="H2146" s="156">
        <v>903</v>
      </c>
      <c r="I2146" s="156" t="s">
        <v>239</v>
      </c>
      <c r="J2146" s="156" t="s">
        <v>121</v>
      </c>
      <c r="K2146" s="156" t="s">
        <v>230</v>
      </c>
      <c r="L2146" s="156">
        <v>4532</v>
      </c>
      <c r="M2146" s="156" t="s">
        <v>200</v>
      </c>
      <c r="N2146" s="156">
        <v>1025</v>
      </c>
      <c r="O2146" s="156">
        <v>424133.08</v>
      </c>
      <c r="P2146" s="156">
        <v>3530496</v>
      </c>
      <c r="Q2146" t="str">
        <f t="shared" si="33"/>
        <v>1-Residential</v>
      </c>
      <c r="R2146" s="158"/>
      <c r="U2146" s="158"/>
    </row>
    <row r="2147" spans="1:21" x14ac:dyDescent="0.3">
      <c r="A2147" s="156">
        <v>5</v>
      </c>
      <c r="B2147" s="156" t="s">
        <v>181</v>
      </c>
      <c r="C2147" s="156">
        <v>2020</v>
      </c>
      <c r="D2147" s="156">
        <v>1</v>
      </c>
      <c r="E2147" s="156" t="s">
        <v>253</v>
      </c>
      <c r="F2147" s="157">
        <v>5</v>
      </c>
      <c r="G2147" s="156" t="s">
        <v>195</v>
      </c>
      <c r="H2147" s="156">
        <v>11</v>
      </c>
      <c r="I2147" s="156" t="s">
        <v>283</v>
      </c>
      <c r="J2147" s="156" t="s">
        <v>115</v>
      </c>
      <c r="K2147" s="156" t="s">
        <v>185</v>
      </c>
      <c r="L2147" s="156">
        <v>460</v>
      </c>
      <c r="M2147" s="156" t="s">
        <v>198</v>
      </c>
      <c r="N2147" s="156">
        <v>2</v>
      </c>
      <c r="O2147" s="156">
        <v>157.80000000000001</v>
      </c>
      <c r="P2147" s="156">
        <v>610</v>
      </c>
      <c r="Q2147" t="str">
        <f t="shared" si="33"/>
        <v>3-Small C&amp;I</v>
      </c>
      <c r="R2147" s="158"/>
      <c r="U2147" s="158"/>
    </row>
    <row r="2148" spans="1:21" x14ac:dyDescent="0.3">
      <c r="A2148" s="156">
        <v>5</v>
      </c>
      <c r="B2148" s="156" t="s">
        <v>181</v>
      </c>
      <c r="C2148" s="156">
        <v>2020</v>
      </c>
      <c r="D2148" s="156">
        <v>1</v>
      </c>
      <c r="E2148" s="156" t="s">
        <v>253</v>
      </c>
      <c r="F2148" s="157">
        <v>6</v>
      </c>
      <c r="G2148" s="156" t="s">
        <v>192</v>
      </c>
      <c r="H2148" s="156">
        <v>609</v>
      </c>
      <c r="I2148" s="156" t="s">
        <v>298</v>
      </c>
      <c r="J2148" s="156" t="s">
        <v>278</v>
      </c>
      <c r="K2148" s="156" t="s">
        <v>212</v>
      </c>
      <c r="L2148" s="156">
        <v>700</v>
      </c>
      <c r="M2148" s="156" t="s">
        <v>193</v>
      </c>
      <c r="N2148" s="156">
        <v>10</v>
      </c>
      <c r="O2148" s="156">
        <v>9464.34</v>
      </c>
      <c r="P2148" s="156">
        <v>40292</v>
      </c>
      <c r="Q2148" t="str">
        <f t="shared" si="33"/>
        <v>Street</v>
      </c>
      <c r="R2148" s="158"/>
      <c r="U2148" s="158"/>
    </row>
    <row r="2149" spans="1:21" x14ac:dyDescent="0.3">
      <c r="A2149" s="156">
        <v>5</v>
      </c>
      <c r="B2149" s="156" t="s">
        <v>181</v>
      </c>
      <c r="C2149" s="156">
        <v>2020</v>
      </c>
      <c r="D2149" s="156">
        <v>1</v>
      </c>
      <c r="E2149" s="156" t="s">
        <v>253</v>
      </c>
      <c r="F2149" s="157">
        <v>3</v>
      </c>
      <c r="G2149" s="156" t="s">
        <v>189</v>
      </c>
      <c r="H2149" s="156">
        <v>10</v>
      </c>
      <c r="I2149" s="156" t="s">
        <v>251</v>
      </c>
      <c r="J2149" s="156" t="s">
        <v>117</v>
      </c>
      <c r="K2149" s="156" t="s">
        <v>236</v>
      </c>
      <c r="L2149" s="156">
        <v>300</v>
      </c>
      <c r="M2149" s="156" t="s">
        <v>191</v>
      </c>
      <c r="N2149" s="156">
        <v>23676</v>
      </c>
      <c r="O2149" s="156">
        <v>2194136.02</v>
      </c>
      <c r="P2149" s="156">
        <v>9905456</v>
      </c>
      <c r="Q2149" t="str">
        <f t="shared" si="33"/>
        <v>3-Small C&amp;I</v>
      </c>
      <c r="R2149" s="158"/>
      <c r="U2149" s="158"/>
    </row>
    <row r="2150" spans="1:21" x14ac:dyDescent="0.3">
      <c r="A2150" s="156">
        <v>5</v>
      </c>
      <c r="B2150" s="156" t="s">
        <v>181</v>
      </c>
      <c r="C2150" s="156">
        <v>2020</v>
      </c>
      <c r="D2150" s="156">
        <v>1</v>
      </c>
      <c r="E2150" s="156" t="s">
        <v>253</v>
      </c>
      <c r="F2150" s="157">
        <v>5</v>
      </c>
      <c r="G2150" s="156" t="s">
        <v>195</v>
      </c>
      <c r="H2150" s="156">
        <v>701</v>
      </c>
      <c r="I2150" s="156" t="s">
        <v>206</v>
      </c>
      <c r="J2150" s="156" t="s">
        <v>207</v>
      </c>
      <c r="K2150" s="156" t="s">
        <v>208</v>
      </c>
      <c r="L2150" s="156">
        <v>460</v>
      </c>
      <c r="M2150" s="156" t="s">
        <v>198</v>
      </c>
      <c r="N2150" s="156">
        <v>80</v>
      </c>
      <c r="O2150" s="156">
        <v>1241672.1499999999</v>
      </c>
      <c r="P2150" s="156">
        <v>6401010</v>
      </c>
      <c r="Q2150" t="str">
        <f t="shared" si="33"/>
        <v>5-Large C&amp;I</v>
      </c>
      <c r="R2150" s="158"/>
      <c r="U2150" s="158"/>
    </row>
    <row r="2151" spans="1:21" x14ac:dyDescent="0.3">
      <c r="A2151" s="156">
        <v>5</v>
      </c>
      <c r="B2151" s="156" t="s">
        <v>181</v>
      </c>
      <c r="C2151" s="156">
        <v>2020</v>
      </c>
      <c r="D2151" s="156">
        <v>1</v>
      </c>
      <c r="E2151" s="156" t="s">
        <v>253</v>
      </c>
      <c r="F2151" s="157">
        <v>10</v>
      </c>
      <c r="G2151" s="156" t="s">
        <v>238</v>
      </c>
      <c r="H2151" s="156">
        <v>603</v>
      </c>
      <c r="I2151" s="156" t="s">
        <v>196</v>
      </c>
      <c r="J2151" s="156" t="s">
        <v>125</v>
      </c>
      <c r="K2151" s="156" t="s">
        <v>197</v>
      </c>
      <c r="L2151" s="156">
        <v>207</v>
      </c>
      <c r="M2151" s="156" t="s">
        <v>243</v>
      </c>
      <c r="N2151" s="156">
        <v>28</v>
      </c>
      <c r="O2151" s="156">
        <v>662.71</v>
      </c>
      <c r="P2151" s="156">
        <v>1767</v>
      </c>
      <c r="Q2151" t="str">
        <f t="shared" si="33"/>
        <v>Street</v>
      </c>
      <c r="R2151" s="158"/>
      <c r="U2151" s="158"/>
    </row>
    <row r="2152" spans="1:21" x14ac:dyDescent="0.3">
      <c r="A2152" s="156">
        <v>5</v>
      </c>
      <c r="B2152" s="156" t="s">
        <v>181</v>
      </c>
      <c r="C2152" s="156">
        <v>2020</v>
      </c>
      <c r="D2152" s="156">
        <v>1</v>
      </c>
      <c r="E2152" s="156" t="s">
        <v>253</v>
      </c>
      <c r="F2152" s="157">
        <v>5</v>
      </c>
      <c r="G2152" s="156" t="s">
        <v>195</v>
      </c>
      <c r="H2152" s="156">
        <v>603</v>
      </c>
      <c r="I2152" s="156" t="s">
        <v>196</v>
      </c>
      <c r="J2152" s="156" t="s">
        <v>125</v>
      </c>
      <c r="K2152" s="156" t="s">
        <v>197</v>
      </c>
      <c r="L2152" s="156">
        <v>460</v>
      </c>
      <c r="M2152" s="156" t="s">
        <v>198</v>
      </c>
      <c r="N2152" s="156">
        <v>56</v>
      </c>
      <c r="O2152" s="156">
        <v>9970.86</v>
      </c>
      <c r="P2152" s="156">
        <v>30476</v>
      </c>
      <c r="Q2152" t="str">
        <f t="shared" si="33"/>
        <v>Street</v>
      </c>
      <c r="R2152" s="158"/>
      <c r="U2152" s="158"/>
    </row>
    <row r="2153" spans="1:21" x14ac:dyDescent="0.3">
      <c r="A2153" s="156">
        <v>5</v>
      </c>
      <c r="B2153" s="156" t="s">
        <v>181</v>
      </c>
      <c r="C2153" s="156">
        <v>2020</v>
      </c>
      <c r="D2153" s="156">
        <v>1</v>
      </c>
      <c r="E2153" s="156" t="s">
        <v>253</v>
      </c>
      <c r="F2153" s="157">
        <v>6</v>
      </c>
      <c r="G2153" s="156" t="s">
        <v>192</v>
      </c>
      <c r="H2153" s="156">
        <v>621</v>
      </c>
      <c r="I2153" s="156" t="s">
        <v>259</v>
      </c>
      <c r="J2153" s="156" t="s">
        <v>116</v>
      </c>
      <c r="K2153" s="156" t="s">
        <v>224</v>
      </c>
      <c r="L2153" s="156">
        <v>4562</v>
      </c>
      <c r="M2153" s="156" t="s">
        <v>211</v>
      </c>
      <c r="N2153" s="156">
        <v>9</v>
      </c>
      <c r="O2153" s="156">
        <v>216.3</v>
      </c>
      <c r="P2153" s="156">
        <v>1651</v>
      </c>
      <c r="Q2153" t="str">
        <f t="shared" si="33"/>
        <v>3-Small C&amp;I</v>
      </c>
      <c r="R2153" s="158"/>
      <c r="U2153" s="158"/>
    </row>
    <row r="2154" spans="1:21" x14ac:dyDescent="0.3">
      <c r="A2154" s="156">
        <v>5</v>
      </c>
      <c r="B2154" s="156" t="s">
        <v>181</v>
      </c>
      <c r="C2154" s="156">
        <v>2020</v>
      </c>
      <c r="D2154" s="156">
        <v>1</v>
      </c>
      <c r="E2154" s="156" t="s">
        <v>253</v>
      </c>
      <c r="F2154" s="157">
        <v>6</v>
      </c>
      <c r="G2154" s="156" t="s">
        <v>192</v>
      </c>
      <c r="H2154" s="156">
        <v>618</v>
      </c>
      <c r="I2154" s="156" t="s">
        <v>294</v>
      </c>
      <c r="J2154" s="156" t="s">
        <v>130</v>
      </c>
      <c r="K2154" s="156" t="s">
        <v>280</v>
      </c>
      <c r="L2154" s="156">
        <v>4562</v>
      </c>
      <c r="M2154" s="156" t="s">
        <v>211</v>
      </c>
      <c r="N2154" s="156">
        <v>5</v>
      </c>
      <c r="O2154" s="156">
        <v>1474.94</v>
      </c>
      <c r="P2154" s="156">
        <v>4838</v>
      </c>
      <c r="Q2154" t="str">
        <f t="shared" si="33"/>
        <v>Street</v>
      </c>
      <c r="R2154" s="158"/>
      <c r="U2154" s="158"/>
    </row>
    <row r="2155" spans="1:21" x14ac:dyDescent="0.3">
      <c r="A2155" s="156">
        <v>5</v>
      </c>
      <c r="B2155" s="156" t="s">
        <v>181</v>
      </c>
      <c r="C2155" s="156">
        <v>2020</v>
      </c>
      <c r="D2155" s="156">
        <v>1</v>
      </c>
      <c r="E2155" s="156" t="s">
        <v>253</v>
      </c>
      <c r="F2155" s="157">
        <v>6</v>
      </c>
      <c r="G2155" s="156" t="s">
        <v>192</v>
      </c>
      <c r="H2155" s="156">
        <v>623</v>
      </c>
      <c r="I2155" s="156" t="s">
        <v>295</v>
      </c>
      <c r="J2155" s="156" t="s">
        <v>124</v>
      </c>
      <c r="K2155" s="156" t="s">
        <v>227</v>
      </c>
      <c r="L2155" s="156">
        <v>700</v>
      </c>
      <c r="M2155" s="156" t="s">
        <v>193</v>
      </c>
      <c r="N2155" s="156">
        <v>1</v>
      </c>
      <c r="O2155" s="156">
        <v>1975.23</v>
      </c>
      <c r="P2155" s="156">
        <v>7599</v>
      </c>
      <c r="Q2155" t="str">
        <f t="shared" si="33"/>
        <v>Street</v>
      </c>
      <c r="R2155" s="158"/>
      <c r="U2155" s="158"/>
    </row>
    <row r="2156" spans="1:21" x14ac:dyDescent="0.3">
      <c r="A2156" s="156">
        <v>4</v>
      </c>
      <c r="B2156" s="156" t="s">
        <v>187</v>
      </c>
      <c r="C2156" s="153">
        <v>2020</v>
      </c>
      <c r="D2156" s="156">
        <v>2</v>
      </c>
      <c r="E2156" s="156" t="s">
        <v>297</v>
      </c>
      <c r="F2156" s="157">
        <v>6</v>
      </c>
      <c r="G2156" s="156" t="s">
        <v>192</v>
      </c>
      <c r="H2156" s="156">
        <v>615</v>
      </c>
      <c r="I2156" s="156" t="s">
        <v>292</v>
      </c>
      <c r="J2156" s="156" t="s">
        <v>123</v>
      </c>
      <c r="K2156" s="156" t="s">
        <v>261</v>
      </c>
      <c r="L2156" s="156">
        <v>4562</v>
      </c>
      <c r="M2156" s="156" t="s">
        <v>211</v>
      </c>
      <c r="N2156" s="156">
        <v>1</v>
      </c>
      <c r="O2156" s="156">
        <v>5848.13</v>
      </c>
      <c r="P2156" s="156">
        <v>17885</v>
      </c>
      <c r="Q2156" t="str">
        <f t="shared" si="33"/>
        <v>Street</v>
      </c>
      <c r="R2156" s="158"/>
      <c r="U2156" s="158"/>
    </row>
    <row r="2157" spans="1:21" x14ac:dyDescent="0.3">
      <c r="A2157" s="156">
        <v>5</v>
      </c>
      <c r="B2157" s="156" t="s">
        <v>181</v>
      </c>
      <c r="C2157" s="153">
        <v>2020</v>
      </c>
      <c r="D2157" s="156">
        <v>2</v>
      </c>
      <c r="E2157" s="156" t="s">
        <v>297</v>
      </c>
      <c r="F2157" s="157">
        <v>60</v>
      </c>
      <c r="G2157" s="156" t="s">
        <v>212</v>
      </c>
      <c r="H2157" s="156">
        <v>615</v>
      </c>
      <c r="I2157" s="156" t="s">
        <v>292</v>
      </c>
      <c r="J2157" s="156" t="s">
        <v>123</v>
      </c>
      <c r="K2157" s="156" t="s">
        <v>261</v>
      </c>
      <c r="L2157" s="156">
        <v>4563</v>
      </c>
      <c r="M2157" s="156" t="s">
        <v>228</v>
      </c>
      <c r="N2157" s="156">
        <v>37</v>
      </c>
      <c r="O2157" s="156">
        <v>4453.8500000000004</v>
      </c>
      <c r="P2157" s="156">
        <v>11670</v>
      </c>
      <c r="Q2157" t="str">
        <f t="shared" si="33"/>
        <v>Street</v>
      </c>
      <c r="R2157" s="158"/>
      <c r="U2157" s="158"/>
    </row>
    <row r="2158" spans="1:21" x14ac:dyDescent="0.3">
      <c r="A2158" s="156">
        <v>4</v>
      </c>
      <c r="B2158" s="156" t="s">
        <v>187</v>
      </c>
      <c r="C2158" s="153">
        <v>2020</v>
      </c>
      <c r="D2158" s="156">
        <v>2</v>
      </c>
      <c r="E2158" s="156" t="s">
        <v>297</v>
      </c>
      <c r="F2158" s="157">
        <v>60</v>
      </c>
      <c r="G2158" s="156" t="s">
        <v>212</v>
      </c>
      <c r="H2158" s="156">
        <v>615</v>
      </c>
      <c r="I2158" s="156" t="s">
        <v>292</v>
      </c>
      <c r="J2158" s="156" t="s">
        <v>123</v>
      </c>
      <c r="K2158" s="156" t="s">
        <v>261</v>
      </c>
      <c r="L2158" s="156">
        <v>4563</v>
      </c>
      <c r="M2158" s="156" t="s">
        <v>228</v>
      </c>
      <c r="N2158" s="156">
        <v>1</v>
      </c>
      <c r="O2158" s="156">
        <v>11.04</v>
      </c>
      <c r="P2158" s="156">
        <v>34</v>
      </c>
      <c r="Q2158" t="str">
        <f t="shared" si="33"/>
        <v>Street</v>
      </c>
      <c r="R2158" s="158"/>
      <c r="U2158" s="158"/>
    </row>
    <row r="2159" spans="1:21" x14ac:dyDescent="0.3">
      <c r="A2159" s="156">
        <v>5</v>
      </c>
      <c r="B2159" s="156" t="s">
        <v>181</v>
      </c>
      <c r="C2159" s="153">
        <v>2020</v>
      </c>
      <c r="D2159" s="156">
        <v>2</v>
      </c>
      <c r="E2159" s="156" t="s">
        <v>297</v>
      </c>
      <c r="F2159" s="157">
        <v>10</v>
      </c>
      <c r="G2159" s="156" t="s">
        <v>238</v>
      </c>
      <c r="H2159" s="156">
        <v>905</v>
      </c>
      <c r="I2159" s="156" t="s">
        <v>272</v>
      </c>
      <c r="J2159" s="156" t="s">
        <v>122</v>
      </c>
      <c r="K2159" s="156" t="s">
        <v>242</v>
      </c>
      <c r="L2159" s="156">
        <v>4513</v>
      </c>
      <c r="M2159" s="156" t="s">
        <v>240</v>
      </c>
      <c r="N2159" s="156">
        <v>4455</v>
      </c>
      <c r="O2159" s="156">
        <v>164703.87</v>
      </c>
      <c r="P2159" s="156">
        <v>4845224</v>
      </c>
      <c r="Q2159" t="str">
        <f t="shared" si="33"/>
        <v>2-Low Income Residential</v>
      </c>
      <c r="R2159" s="158"/>
      <c r="U2159" s="158"/>
    </row>
    <row r="2160" spans="1:21" x14ac:dyDescent="0.3">
      <c r="A2160" s="156">
        <v>4</v>
      </c>
      <c r="B2160" s="156" t="s">
        <v>187</v>
      </c>
      <c r="C2160" s="153">
        <v>2020</v>
      </c>
      <c r="D2160" s="156">
        <v>2</v>
      </c>
      <c r="E2160" s="156" t="s">
        <v>297</v>
      </c>
      <c r="F2160" s="157">
        <v>10</v>
      </c>
      <c r="G2160" s="156" t="s">
        <v>238</v>
      </c>
      <c r="H2160" s="156">
        <v>905</v>
      </c>
      <c r="I2160" s="156" t="s">
        <v>272</v>
      </c>
      <c r="J2160" s="156" t="s">
        <v>122</v>
      </c>
      <c r="K2160" s="156" t="s">
        <v>242</v>
      </c>
      <c r="L2160" s="156">
        <v>4513</v>
      </c>
      <c r="M2160" s="156" t="s">
        <v>240</v>
      </c>
      <c r="N2160" s="156">
        <v>4</v>
      </c>
      <c r="O2160" s="156">
        <v>185.12</v>
      </c>
      <c r="P2160" s="156">
        <v>3639</v>
      </c>
      <c r="Q2160" t="str">
        <f t="shared" si="33"/>
        <v>2-Low Income Residential</v>
      </c>
      <c r="R2160" s="158"/>
      <c r="U2160" s="158"/>
    </row>
    <row r="2161" spans="1:21" x14ac:dyDescent="0.3">
      <c r="A2161" s="156">
        <v>5</v>
      </c>
      <c r="B2161" s="156" t="s">
        <v>181</v>
      </c>
      <c r="C2161" s="153">
        <v>2020</v>
      </c>
      <c r="D2161" s="156">
        <v>2</v>
      </c>
      <c r="E2161" s="156" t="s">
        <v>297</v>
      </c>
      <c r="F2161" s="157">
        <v>1</v>
      </c>
      <c r="G2161" s="156" t="s">
        <v>183</v>
      </c>
      <c r="H2161" s="156">
        <v>6</v>
      </c>
      <c r="I2161" s="156" t="s">
        <v>256</v>
      </c>
      <c r="J2161" s="156" t="s">
        <v>122</v>
      </c>
      <c r="K2161" s="156" t="s">
        <v>242</v>
      </c>
      <c r="L2161" s="156">
        <v>200</v>
      </c>
      <c r="M2161" s="156" t="s">
        <v>210</v>
      </c>
      <c r="N2161" s="156">
        <v>59629</v>
      </c>
      <c r="O2161" s="156">
        <v>5930869.5</v>
      </c>
      <c r="P2161" s="156">
        <v>33765492</v>
      </c>
      <c r="Q2161" t="str">
        <f t="shared" si="33"/>
        <v>2-Low Income Residential</v>
      </c>
      <c r="R2161" s="158"/>
      <c r="U2161" s="158"/>
    </row>
    <row r="2162" spans="1:21" x14ac:dyDescent="0.3">
      <c r="A2162" s="156">
        <v>5</v>
      </c>
      <c r="B2162" s="156" t="s">
        <v>181</v>
      </c>
      <c r="C2162" s="153">
        <v>2020</v>
      </c>
      <c r="D2162" s="156">
        <v>2</v>
      </c>
      <c r="E2162" s="156" t="s">
        <v>297</v>
      </c>
      <c r="F2162" s="157">
        <v>5</v>
      </c>
      <c r="G2162" s="156" t="s">
        <v>195</v>
      </c>
      <c r="H2162" s="156">
        <v>602</v>
      </c>
      <c r="I2162" s="156" t="s">
        <v>246</v>
      </c>
      <c r="J2162" s="156" t="s">
        <v>125</v>
      </c>
      <c r="K2162" s="156" t="s">
        <v>197</v>
      </c>
      <c r="L2162" s="156">
        <v>460</v>
      </c>
      <c r="M2162" s="156" t="s">
        <v>198</v>
      </c>
      <c r="N2162" s="156">
        <v>29</v>
      </c>
      <c r="O2162" s="156">
        <v>4662.8999999999996</v>
      </c>
      <c r="P2162" s="156">
        <v>14397</v>
      </c>
      <c r="Q2162" t="str">
        <f t="shared" si="33"/>
        <v>Street</v>
      </c>
      <c r="R2162" s="158"/>
      <c r="U2162" s="158"/>
    </row>
    <row r="2163" spans="1:21" x14ac:dyDescent="0.3">
      <c r="A2163" s="156">
        <v>5</v>
      </c>
      <c r="B2163" s="156" t="s">
        <v>181</v>
      </c>
      <c r="C2163" s="153">
        <v>2020</v>
      </c>
      <c r="D2163" s="156">
        <v>2</v>
      </c>
      <c r="E2163" s="156" t="s">
        <v>297</v>
      </c>
      <c r="F2163" s="157">
        <v>3</v>
      </c>
      <c r="G2163" s="156" t="s">
        <v>189</v>
      </c>
      <c r="H2163" s="156">
        <v>5</v>
      </c>
      <c r="I2163" s="156" t="s">
        <v>190</v>
      </c>
      <c r="J2163" s="156" t="s">
        <v>115</v>
      </c>
      <c r="K2163" s="156" t="s">
        <v>185</v>
      </c>
      <c r="L2163" s="156">
        <v>300</v>
      </c>
      <c r="M2163" s="156" t="s">
        <v>191</v>
      </c>
      <c r="N2163" s="156">
        <v>45372</v>
      </c>
      <c r="O2163" s="156">
        <v>7162882.1799999997</v>
      </c>
      <c r="P2163" s="156">
        <v>56494885</v>
      </c>
      <c r="Q2163" t="str">
        <f t="shared" si="33"/>
        <v>3-Small C&amp;I</v>
      </c>
      <c r="R2163" s="158"/>
      <c r="U2163" s="158"/>
    </row>
    <row r="2164" spans="1:21" x14ac:dyDescent="0.3">
      <c r="A2164" s="156">
        <v>5</v>
      </c>
      <c r="B2164" s="156" t="s">
        <v>181</v>
      </c>
      <c r="C2164" s="153">
        <v>2020</v>
      </c>
      <c r="D2164" s="156">
        <v>2</v>
      </c>
      <c r="E2164" s="156" t="s">
        <v>297</v>
      </c>
      <c r="F2164" s="157">
        <v>10</v>
      </c>
      <c r="G2164" s="156" t="s">
        <v>238</v>
      </c>
      <c r="H2164" s="156">
        <v>950</v>
      </c>
      <c r="I2164" s="156" t="s">
        <v>184</v>
      </c>
      <c r="J2164" s="156" t="s">
        <v>115</v>
      </c>
      <c r="K2164" s="156" t="s">
        <v>185</v>
      </c>
      <c r="L2164" s="156">
        <v>4513</v>
      </c>
      <c r="M2164" s="156" t="s">
        <v>240</v>
      </c>
      <c r="N2164" s="156">
        <v>15</v>
      </c>
      <c r="O2164" s="156">
        <v>2812.13</v>
      </c>
      <c r="P2164" s="156">
        <v>29199</v>
      </c>
      <c r="Q2164" t="str">
        <f t="shared" si="33"/>
        <v>3-Small C&amp;I</v>
      </c>
      <c r="R2164" s="158"/>
      <c r="U2164" s="158"/>
    </row>
    <row r="2165" spans="1:21" x14ac:dyDescent="0.3">
      <c r="A2165" s="156">
        <v>4</v>
      </c>
      <c r="B2165" s="156" t="s">
        <v>187</v>
      </c>
      <c r="C2165" s="153">
        <v>2020</v>
      </c>
      <c r="D2165" s="156">
        <v>2</v>
      </c>
      <c r="E2165" s="156" t="s">
        <v>297</v>
      </c>
      <c r="F2165" s="157">
        <v>3</v>
      </c>
      <c r="G2165" s="156" t="s">
        <v>189</v>
      </c>
      <c r="H2165" s="156">
        <v>5</v>
      </c>
      <c r="I2165" s="156" t="s">
        <v>190</v>
      </c>
      <c r="J2165" s="156" t="s">
        <v>115</v>
      </c>
      <c r="K2165" s="156" t="s">
        <v>185</v>
      </c>
      <c r="L2165" s="156">
        <v>300</v>
      </c>
      <c r="M2165" s="156" t="s">
        <v>191</v>
      </c>
      <c r="N2165" s="156">
        <v>131</v>
      </c>
      <c r="O2165" s="156">
        <v>27315.87</v>
      </c>
      <c r="P2165" s="156">
        <v>117999</v>
      </c>
      <c r="Q2165" t="str">
        <f t="shared" si="33"/>
        <v>3-Small C&amp;I</v>
      </c>
      <c r="R2165" s="158"/>
      <c r="U2165" s="158"/>
    </row>
    <row r="2166" spans="1:21" x14ac:dyDescent="0.3">
      <c r="A2166" s="156">
        <v>5</v>
      </c>
      <c r="B2166" s="156" t="s">
        <v>181</v>
      </c>
      <c r="C2166" s="153">
        <v>2020</v>
      </c>
      <c r="D2166" s="156">
        <v>2</v>
      </c>
      <c r="E2166" s="156" t="s">
        <v>297</v>
      </c>
      <c r="F2166" s="157">
        <v>1</v>
      </c>
      <c r="G2166" s="156" t="s">
        <v>183</v>
      </c>
      <c r="H2166" s="156">
        <v>953</v>
      </c>
      <c r="I2166" s="156" t="s">
        <v>213</v>
      </c>
      <c r="J2166" s="156" t="s">
        <v>118</v>
      </c>
      <c r="K2166" s="156" t="s">
        <v>214</v>
      </c>
      <c r="L2166" s="156">
        <v>4512</v>
      </c>
      <c r="M2166" s="156" t="s">
        <v>186</v>
      </c>
      <c r="N2166" s="156">
        <v>627</v>
      </c>
      <c r="O2166" s="156">
        <v>29208.1</v>
      </c>
      <c r="P2166" s="156">
        <v>251514</v>
      </c>
      <c r="Q2166" t="str">
        <f t="shared" si="33"/>
        <v>3-Small C&amp;I</v>
      </c>
      <c r="R2166" s="158"/>
      <c r="U2166" s="158"/>
    </row>
    <row r="2167" spans="1:21" x14ac:dyDescent="0.3">
      <c r="A2167" s="156">
        <v>4</v>
      </c>
      <c r="B2167" s="156" t="s">
        <v>187</v>
      </c>
      <c r="C2167" s="153">
        <v>2020</v>
      </c>
      <c r="D2167" s="156">
        <v>2</v>
      </c>
      <c r="E2167" s="156" t="s">
        <v>297</v>
      </c>
      <c r="F2167" s="157">
        <v>1</v>
      </c>
      <c r="G2167" s="156" t="s">
        <v>183</v>
      </c>
      <c r="H2167" s="156">
        <v>953</v>
      </c>
      <c r="I2167" s="156" t="s">
        <v>213</v>
      </c>
      <c r="J2167" s="156" t="s">
        <v>118</v>
      </c>
      <c r="K2167" s="156" t="s">
        <v>214</v>
      </c>
      <c r="L2167" s="156">
        <v>4512</v>
      </c>
      <c r="M2167" s="156" t="s">
        <v>186</v>
      </c>
      <c r="N2167" s="156">
        <v>1</v>
      </c>
      <c r="O2167" s="156">
        <v>40.18</v>
      </c>
      <c r="P2167" s="156">
        <v>303</v>
      </c>
      <c r="Q2167" t="str">
        <f t="shared" si="33"/>
        <v>3-Small C&amp;I</v>
      </c>
      <c r="R2167" s="158"/>
      <c r="U2167" s="158"/>
    </row>
    <row r="2168" spans="1:21" x14ac:dyDescent="0.3">
      <c r="A2168" s="156">
        <v>5</v>
      </c>
      <c r="B2168" s="156" t="s">
        <v>181</v>
      </c>
      <c r="C2168" s="153">
        <v>2020</v>
      </c>
      <c r="D2168" s="156">
        <v>2</v>
      </c>
      <c r="E2168" s="156" t="s">
        <v>297</v>
      </c>
      <c r="F2168" s="157">
        <v>1</v>
      </c>
      <c r="G2168" s="156" t="s">
        <v>183</v>
      </c>
      <c r="H2168" s="156">
        <v>18</v>
      </c>
      <c r="I2168" s="156" t="s">
        <v>215</v>
      </c>
      <c r="J2168" s="156" t="s">
        <v>119</v>
      </c>
      <c r="K2168" s="156" t="s">
        <v>216</v>
      </c>
      <c r="L2168" s="156">
        <v>200</v>
      </c>
      <c r="M2168" s="156" t="s">
        <v>210</v>
      </c>
      <c r="N2168" s="156">
        <v>1</v>
      </c>
      <c r="O2168" s="156">
        <v>569.88</v>
      </c>
      <c r="P2168" s="156">
        <v>1680</v>
      </c>
      <c r="Q2168" t="str">
        <f t="shared" si="33"/>
        <v>4-Medium C&amp;I</v>
      </c>
      <c r="R2168" s="158"/>
      <c r="U2168" s="158"/>
    </row>
    <row r="2169" spans="1:21" x14ac:dyDescent="0.3">
      <c r="A2169" s="156">
        <v>4</v>
      </c>
      <c r="B2169" s="156" t="s">
        <v>187</v>
      </c>
      <c r="C2169" s="153">
        <v>2020</v>
      </c>
      <c r="D2169" s="156">
        <v>2</v>
      </c>
      <c r="E2169" s="156" t="s">
        <v>297</v>
      </c>
      <c r="F2169" s="157">
        <v>3</v>
      </c>
      <c r="G2169" s="156" t="s">
        <v>189</v>
      </c>
      <c r="H2169" s="156">
        <v>1</v>
      </c>
      <c r="I2169" s="156" t="s">
        <v>229</v>
      </c>
      <c r="J2169" s="156" t="s">
        <v>121</v>
      </c>
      <c r="K2169" s="156" t="s">
        <v>230</v>
      </c>
      <c r="L2169" s="156">
        <v>300</v>
      </c>
      <c r="M2169" s="156" t="s">
        <v>191</v>
      </c>
      <c r="N2169" s="156">
        <v>20</v>
      </c>
      <c r="O2169" s="156">
        <v>1469.6</v>
      </c>
      <c r="P2169" s="156">
        <v>5080</v>
      </c>
      <c r="Q2169" t="str">
        <f t="shared" si="33"/>
        <v>1-Residential</v>
      </c>
      <c r="R2169" s="158"/>
      <c r="U2169" s="158"/>
    </row>
    <row r="2170" spans="1:21" x14ac:dyDescent="0.3">
      <c r="A2170" s="156">
        <v>4</v>
      </c>
      <c r="B2170" s="156" t="s">
        <v>187</v>
      </c>
      <c r="C2170" s="153">
        <v>2020</v>
      </c>
      <c r="D2170" s="156">
        <v>2</v>
      </c>
      <c r="E2170" s="156" t="s">
        <v>297</v>
      </c>
      <c r="F2170" s="157">
        <v>10</v>
      </c>
      <c r="G2170" s="156" t="s">
        <v>238</v>
      </c>
      <c r="H2170" s="156">
        <v>1</v>
      </c>
      <c r="I2170" s="156" t="s">
        <v>229</v>
      </c>
      <c r="J2170" s="156" t="s">
        <v>121</v>
      </c>
      <c r="K2170" s="156" t="s">
        <v>230</v>
      </c>
      <c r="L2170" s="156">
        <v>207</v>
      </c>
      <c r="M2170" s="156" t="s">
        <v>243</v>
      </c>
      <c r="N2170" s="156">
        <v>16</v>
      </c>
      <c r="O2170" s="156">
        <v>2551.8200000000002</v>
      </c>
      <c r="P2170" s="156">
        <v>9203</v>
      </c>
      <c r="Q2170" t="str">
        <f t="shared" si="33"/>
        <v>1-Residential</v>
      </c>
      <c r="R2170" s="158"/>
      <c r="U2170" s="158"/>
    </row>
    <row r="2171" spans="1:21" x14ac:dyDescent="0.3">
      <c r="A2171" s="156">
        <v>5</v>
      </c>
      <c r="B2171" s="156" t="s">
        <v>181</v>
      </c>
      <c r="C2171" s="153">
        <v>2020</v>
      </c>
      <c r="D2171" s="156">
        <v>2</v>
      </c>
      <c r="E2171" s="156" t="s">
        <v>297</v>
      </c>
      <c r="F2171" s="157">
        <v>1</v>
      </c>
      <c r="G2171" s="156" t="s">
        <v>183</v>
      </c>
      <c r="H2171" s="156">
        <v>905</v>
      </c>
      <c r="I2171" s="156" t="s">
        <v>272</v>
      </c>
      <c r="J2171" s="156" t="s">
        <v>122</v>
      </c>
      <c r="K2171" s="156" t="s">
        <v>242</v>
      </c>
      <c r="L2171" s="156">
        <v>4512</v>
      </c>
      <c r="M2171" s="156" t="s">
        <v>186</v>
      </c>
      <c r="N2171" s="156">
        <v>59078</v>
      </c>
      <c r="O2171" s="156">
        <v>1198002.3400000001</v>
      </c>
      <c r="P2171" s="156">
        <v>31789924</v>
      </c>
      <c r="Q2171" t="str">
        <f t="shared" si="33"/>
        <v>2-Low Income Residential</v>
      </c>
      <c r="R2171" s="158"/>
      <c r="U2171" s="158"/>
    </row>
    <row r="2172" spans="1:21" x14ac:dyDescent="0.3">
      <c r="A2172" s="156">
        <v>5</v>
      </c>
      <c r="B2172" s="156" t="s">
        <v>181</v>
      </c>
      <c r="C2172" s="153">
        <v>2020</v>
      </c>
      <c r="D2172" s="156">
        <v>2</v>
      </c>
      <c r="E2172" s="156" t="s">
        <v>297</v>
      </c>
      <c r="F2172" s="157">
        <v>6</v>
      </c>
      <c r="G2172" s="156" t="s">
        <v>192</v>
      </c>
      <c r="H2172" s="156">
        <v>601</v>
      </c>
      <c r="I2172" s="156" t="s">
        <v>260</v>
      </c>
      <c r="J2172" s="156" t="s">
        <v>123</v>
      </c>
      <c r="K2172" s="156" t="s">
        <v>261</v>
      </c>
      <c r="L2172" s="156">
        <v>700</v>
      </c>
      <c r="M2172" s="156" t="s">
        <v>193</v>
      </c>
      <c r="N2172" s="156">
        <v>119</v>
      </c>
      <c r="O2172" s="156">
        <v>61451.67</v>
      </c>
      <c r="P2172" s="156">
        <v>108414</v>
      </c>
      <c r="Q2172" t="str">
        <f t="shared" si="33"/>
        <v>Street</v>
      </c>
      <c r="R2172" s="158"/>
      <c r="U2172" s="158"/>
    </row>
    <row r="2173" spans="1:21" x14ac:dyDescent="0.3">
      <c r="A2173" s="156">
        <v>5</v>
      </c>
      <c r="B2173" s="156" t="s">
        <v>181</v>
      </c>
      <c r="C2173" s="153">
        <v>2020</v>
      </c>
      <c r="D2173" s="156">
        <v>2</v>
      </c>
      <c r="E2173" s="156" t="s">
        <v>297</v>
      </c>
      <c r="F2173" s="157">
        <v>6</v>
      </c>
      <c r="G2173" s="156" t="s">
        <v>192</v>
      </c>
      <c r="H2173" s="156">
        <v>607</v>
      </c>
      <c r="I2173" s="156" t="s">
        <v>293</v>
      </c>
      <c r="J2173" s="156" t="s">
        <v>130</v>
      </c>
      <c r="K2173" s="156" t="s">
        <v>280</v>
      </c>
      <c r="L2173" s="156">
        <v>700</v>
      </c>
      <c r="M2173" s="156" t="s">
        <v>193</v>
      </c>
      <c r="N2173" s="156">
        <v>2</v>
      </c>
      <c r="O2173" s="156">
        <v>20503</v>
      </c>
      <c r="P2173" s="156">
        <v>50692</v>
      </c>
      <c r="Q2173" t="str">
        <f t="shared" si="33"/>
        <v>Street</v>
      </c>
      <c r="R2173" s="158"/>
      <c r="U2173" s="158"/>
    </row>
    <row r="2174" spans="1:21" x14ac:dyDescent="0.3">
      <c r="A2174" s="156">
        <v>5</v>
      </c>
      <c r="B2174" s="156" t="s">
        <v>181</v>
      </c>
      <c r="C2174" s="153">
        <v>2020</v>
      </c>
      <c r="D2174" s="156">
        <v>2</v>
      </c>
      <c r="E2174" s="156" t="s">
        <v>297</v>
      </c>
      <c r="F2174" s="157">
        <v>6</v>
      </c>
      <c r="G2174" s="156" t="s">
        <v>192</v>
      </c>
      <c r="H2174" s="156">
        <v>609</v>
      </c>
      <c r="I2174" s="156" t="s">
        <v>298</v>
      </c>
      <c r="J2174" s="156" t="s">
        <v>278</v>
      </c>
      <c r="K2174" s="156" t="s">
        <v>212</v>
      </c>
      <c r="L2174" s="156">
        <v>700</v>
      </c>
      <c r="M2174" s="156" t="s">
        <v>193</v>
      </c>
      <c r="N2174" s="156">
        <v>10</v>
      </c>
      <c r="O2174" s="156">
        <v>8507.49</v>
      </c>
      <c r="P2174" s="156">
        <v>35528</v>
      </c>
      <c r="Q2174" t="str">
        <f t="shared" si="33"/>
        <v>Street</v>
      </c>
      <c r="R2174" s="158"/>
      <c r="U2174" s="158"/>
    </row>
    <row r="2175" spans="1:21" x14ac:dyDescent="0.3">
      <c r="A2175" s="156">
        <v>5</v>
      </c>
      <c r="B2175" s="156" t="s">
        <v>181</v>
      </c>
      <c r="C2175" s="153">
        <v>2020</v>
      </c>
      <c r="D2175" s="156">
        <v>2</v>
      </c>
      <c r="E2175" s="156" t="s">
        <v>297</v>
      </c>
      <c r="F2175" s="157">
        <v>6</v>
      </c>
      <c r="G2175" s="156" t="s">
        <v>192</v>
      </c>
      <c r="H2175" s="156">
        <v>619</v>
      </c>
      <c r="I2175" s="156" t="s">
        <v>277</v>
      </c>
      <c r="J2175" s="156" t="s">
        <v>278</v>
      </c>
      <c r="K2175" s="156" t="s">
        <v>212</v>
      </c>
      <c r="L2175" s="156">
        <v>4562</v>
      </c>
      <c r="M2175" s="156" t="s">
        <v>211</v>
      </c>
      <c r="N2175" s="156">
        <v>343</v>
      </c>
      <c r="O2175" s="156">
        <v>373361.96</v>
      </c>
      <c r="P2175" s="156">
        <v>3736944</v>
      </c>
      <c r="Q2175" t="str">
        <f t="shared" si="33"/>
        <v>Street</v>
      </c>
      <c r="R2175" s="158"/>
      <c r="U2175" s="158"/>
    </row>
    <row r="2176" spans="1:21" x14ac:dyDescent="0.3">
      <c r="A2176" s="156">
        <v>5</v>
      </c>
      <c r="B2176" s="156" t="s">
        <v>181</v>
      </c>
      <c r="C2176" s="153">
        <v>2020</v>
      </c>
      <c r="D2176" s="156">
        <v>2</v>
      </c>
      <c r="E2176" s="156" t="s">
        <v>297</v>
      </c>
      <c r="F2176" s="157">
        <v>3</v>
      </c>
      <c r="G2176" s="156" t="s">
        <v>189</v>
      </c>
      <c r="H2176" s="156">
        <v>955</v>
      </c>
      <c r="I2176" s="156" t="s">
        <v>282</v>
      </c>
      <c r="J2176" s="156" t="s">
        <v>119</v>
      </c>
      <c r="K2176" s="156" t="s">
        <v>216</v>
      </c>
      <c r="L2176" s="156">
        <v>4532</v>
      </c>
      <c r="M2176" s="156" t="s">
        <v>200</v>
      </c>
      <c r="N2176" s="156">
        <v>348</v>
      </c>
      <c r="O2176" s="156">
        <v>645095.09</v>
      </c>
      <c r="P2176" s="156">
        <v>8625072</v>
      </c>
      <c r="Q2176" t="str">
        <f t="shared" si="33"/>
        <v>4-Medium C&amp;I</v>
      </c>
      <c r="R2176" s="158"/>
      <c r="U2176" s="158"/>
    </row>
    <row r="2177" spans="1:21" x14ac:dyDescent="0.3">
      <c r="A2177" s="156">
        <v>5</v>
      </c>
      <c r="B2177" s="156" t="s">
        <v>181</v>
      </c>
      <c r="C2177" s="153">
        <v>2020</v>
      </c>
      <c r="D2177" s="156">
        <v>2</v>
      </c>
      <c r="E2177" s="156" t="s">
        <v>297</v>
      </c>
      <c r="F2177" s="157">
        <v>77</v>
      </c>
      <c r="G2177" s="156" t="s">
        <v>212</v>
      </c>
      <c r="H2177" s="156">
        <v>18</v>
      </c>
      <c r="I2177" s="156" t="s">
        <v>215</v>
      </c>
      <c r="J2177" s="156" t="s">
        <v>119</v>
      </c>
      <c r="K2177" s="156" t="s">
        <v>216</v>
      </c>
      <c r="L2177" s="156">
        <v>1577</v>
      </c>
      <c r="M2177" s="156" t="s">
        <v>233</v>
      </c>
      <c r="N2177" s="156">
        <v>1</v>
      </c>
      <c r="O2177" s="156">
        <v>1144.0999999999999</v>
      </c>
      <c r="P2177" s="156">
        <v>5400</v>
      </c>
      <c r="Q2177" t="str">
        <f t="shared" si="33"/>
        <v>4-Medium C&amp;I</v>
      </c>
      <c r="R2177" s="158"/>
      <c r="U2177" s="158"/>
    </row>
    <row r="2178" spans="1:21" x14ac:dyDescent="0.3">
      <c r="A2178" s="156">
        <v>5</v>
      </c>
      <c r="B2178" s="156" t="s">
        <v>181</v>
      </c>
      <c r="C2178" s="153">
        <v>2020</v>
      </c>
      <c r="D2178" s="156">
        <v>2</v>
      </c>
      <c r="E2178" s="156" t="s">
        <v>297</v>
      </c>
      <c r="F2178" s="157">
        <v>79</v>
      </c>
      <c r="G2178" s="156" t="s">
        <v>212</v>
      </c>
      <c r="H2178" s="156">
        <v>18</v>
      </c>
      <c r="I2178" s="156" t="s">
        <v>215</v>
      </c>
      <c r="J2178" s="156" t="s">
        <v>119</v>
      </c>
      <c r="K2178" s="156" t="s">
        <v>216</v>
      </c>
      <c r="L2178" s="156">
        <v>1579</v>
      </c>
      <c r="M2178" s="156" t="s">
        <v>271</v>
      </c>
      <c r="N2178" s="156">
        <v>1</v>
      </c>
      <c r="O2178" s="156">
        <v>14205.55</v>
      </c>
      <c r="P2178" s="156">
        <v>70000</v>
      </c>
      <c r="Q2178" t="str">
        <f t="shared" ref="Q2178:Q2241" si="34">VLOOKUP(J2178,S:T,2,FALSE)</f>
        <v>4-Medium C&amp;I</v>
      </c>
      <c r="R2178" s="158"/>
      <c r="U2178" s="158"/>
    </row>
    <row r="2179" spans="1:21" x14ac:dyDescent="0.3">
      <c r="A2179" s="156">
        <v>5</v>
      </c>
      <c r="B2179" s="156" t="s">
        <v>181</v>
      </c>
      <c r="C2179" s="153">
        <v>2020</v>
      </c>
      <c r="D2179" s="156">
        <v>2</v>
      </c>
      <c r="E2179" s="156" t="s">
        <v>297</v>
      </c>
      <c r="F2179" s="157">
        <v>75</v>
      </c>
      <c r="G2179" s="156" t="s">
        <v>212</v>
      </c>
      <c r="H2179" s="156">
        <v>701</v>
      </c>
      <c r="I2179" s="156" t="s">
        <v>206</v>
      </c>
      <c r="J2179" s="156" t="s">
        <v>207</v>
      </c>
      <c r="K2179" s="156" t="s">
        <v>208</v>
      </c>
      <c r="L2179" s="156">
        <v>1575</v>
      </c>
      <c r="M2179" s="156" t="s">
        <v>218</v>
      </c>
      <c r="N2179" s="156">
        <v>1</v>
      </c>
      <c r="O2179" s="156">
        <v>37876.67</v>
      </c>
      <c r="P2179" s="156">
        <v>209300</v>
      </c>
      <c r="Q2179" t="str">
        <f t="shared" si="34"/>
        <v>5-Large C&amp;I</v>
      </c>
      <c r="R2179" s="158"/>
      <c r="U2179" s="158"/>
    </row>
    <row r="2180" spans="1:21" x14ac:dyDescent="0.3">
      <c r="A2180" s="156">
        <v>5</v>
      </c>
      <c r="B2180" s="156" t="s">
        <v>181</v>
      </c>
      <c r="C2180" s="153">
        <v>2020</v>
      </c>
      <c r="D2180" s="156">
        <v>2</v>
      </c>
      <c r="E2180" s="156" t="s">
        <v>297</v>
      </c>
      <c r="F2180" s="157">
        <v>3</v>
      </c>
      <c r="G2180" s="156" t="s">
        <v>189</v>
      </c>
      <c r="H2180" s="156">
        <v>19</v>
      </c>
      <c r="I2180" s="156" t="s">
        <v>262</v>
      </c>
      <c r="J2180" s="156" t="s">
        <v>127</v>
      </c>
      <c r="K2180" s="156" t="s">
        <v>263</v>
      </c>
      <c r="L2180" s="156">
        <v>300</v>
      </c>
      <c r="M2180" s="156" t="s">
        <v>191</v>
      </c>
      <c r="N2180" s="156">
        <v>54</v>
      </c>
      <c r="O2180" s="156">
        <v>218527</v>
      </c>
      <c r="P2180" s="156">
        <v>998191</v>
      </c>
      <c r="Q2180" t="str">
        <f t="shared" si="34"/>
        <v>4-Medium C&amp;I</v>
      </c>
      <c r="R2180" s="158"/>
      <c r="U2180" s="158"/>
    </row>
    <row r="2181" spans="1:21" x14ac:dyDescent="0.3">
      <c r="A2181" s="156">
        <v>5</v>
      </c>
      <c r="B2181" s="156" t="s">
        <v>181</v>
      </c>
      <c r="C2181" s="153">
        <v>2020</v>
      </c>
      <c r="D2181" s="156">
        <v>2</v>
      </c>
      <c r="E2181" s="156" t="s">
        <v>297</v>
      </c>
      <c r="F2181" s="157">
        <v>3</v>
      </c>
      <c r="G2181" s="156" t="s">
        <v>189</v>
      </c>
      <c r="H2181" s="156">
        <v>17</v>
      </c>
      <c r="I2181" s="156" t="s">
        <v>204</v>
      </c>
      <c r="J2181" s="156" t="s">
        <v>128</v>
      </c>
      <c r="K2181" s="156" t="s">
        <v>205</v>
      </c>
      <c r="L2181" s="156">
        <v>300</v>
      </c>
      <c r="M2181" s="156" t="s">
        <v>191</v>
      </c>
      <c r="N2181" s="156">
        <v>2</v>
      </c>
      <c r="O2181" s="156">
        <v>2697.01</v>
      </c>
      <c r="P2181" s="156">
        <v>13120</v>
      </c>
      <c r="Q2181" t="str">
        <f t="shared" si="34"/>
        <v>4-Medium C&amp;I</v>
      </c>
      <c r="R2181" s="158"/>
      <c r="U2181" s="158"/>
    </row>
    <row r="2182" spans="1:21" x14ac:dyDescent="0.3">
      <c r="A2182" s="156">
        <v>5</v>
      </c>
      <c r="B2182" s="156" t="s">
        <v>181</v>
      </c>
      <c r="C2182" s="153">
        <v>2020</v>
      </c>
      <c r="D2182" s="156">
        <v>2</v>
      </c>
      <c r="E2182" s="156" t="s">
        <v>297</v>
      </c>
      <c r="F2182" s="157">
        <v>79</v>
      </c>
      <c r="G2182" s="156" t="s">
        <v>212</v>
      </c>
      <c r="H2182" s="156">
        <v>954</v>
      </c>
      <c r="I2182" s="156" t="s">
        <v>237</v>
      </c>
      <c r="J2182" s="156" t="s">
        <v>119</v>
      </c>
      <c r="K2182" s="156" t="s">
        <v>216</v>
      </c>
      <c r="L2182" s="156">
        <v>4579</v>
      </c>
      <c r="M2182" s="156" t="s">
        <v>221</v>
      </c>
      <c r="N2182" s="156">
        <v>5</v>
      </c>
      <c r="O2182" s="156">
        <v>9406.27</v>
      </c>
      <c r="P2182" s="156">
        <v>106500</v>
      </c>
      <c r="Q2182" t="str">
        <f t="shared" si="34"/>
        <v>4-Medium C&amp;I</v>
      </c>
      <c r="R2182" s="158"/>
      <c r="U2182" s="158"/>
    </row>
    <row r="2183" spans="1:21" x14ac:dyDescent="0.3">
      <c r="A2183" s="156">
        <v>5</v>
      </c>
      <c r="B2183" s="156" t="s">
        <v>181</v>
      </c>
      <c r="C2183" s="153">
        <v>2020</v>
      </c>
      <c r="D2183" s="156">
        <v>2</v>
      </c>
      <c r="E2183" s="156" t="s">
        <v>297</v>
      </c>
      <c r="F2183" s="157">
        <v>3</v>
      </c>
      <c r="G2183" s="156" t="s">
        <v>189</v>
      </c>
      <c r="H2183" s="156">
        <v>16</v>
      </c>
      <c r="I2183" s="156" t="s">
        <v>281</v>
      </c>
      <c r="J2183" s="156" t="s">
        <v>127</v>
      </c>
      <c r="K2183" s="156" t="s">
        <v>263</v>
      </c>
      <c r="L2183" s="156">
        <v>300</v>
      </c>
      <c r="M2183" s="156" t="s">
        <v>191</v>
      </c>
      <c r="N2183" s="156">
        <v>2</v>
      </c>
      <c r="O2183" s="156">
        <v>5326.82</v>
      </c>
      <c r="P2183" s="156">
        <v>27680</v>
      </c>
      <c r="Q2183" t="str">
        <f t="shared" si="34"/>
        <v>4-Medium C&amp;I</v>
      </c>
      <c r="R2183" s="158"/>
      <c r="U2183" s="158"/>
    </row>
    <row r="2184" spans="1:21" x14ac:dyDescent="0.3">
      <c r="A2184" s="156">
        <v>5</v>
      </c>
      <c r="B2184" s="156" t="s">
        <v>181</v>
      </c>
      <c r="C2184" s="153">
        <v>2020</v>
      </c>
      <c r="D2184" s="156">
        <v>2</v>
      </c>
      <c r="E2184" s="156" t="s">
        <v>297</v>
      </c>
      <c r="F2184" s="157">
        <v>60</v>
      </c>
      <c r="G2184" s="156" t="s">
        <v>212</v>
      </c>
      <c r="H2184" s="156">
        <v>600</v>
      </c>
      <c r="I2184" s="156" t="s">
        <v>266</v>
      </c>
      <c r="J2184" s="156" t="s">
        <v>123</v>
      </c>
      <c r="K2184" s="156" t="s">
        <v>261</v>
      </c>
      <c r="L2184" s="156">
        <v>360</v>
      </c>
      <c r="M2184" s="156" t="s">
        <v>225</v>
      </c>
      <c r="N2184" s="156">
        <v>9</v>
      </c>
      <c r="O2184" s="156">
        <v>4300.78</v>
      </c>
      <c r="P2184" s="156">
        <v>5830</v>
      </c>
      <c r="Q2184" t="str">
        <f t="shared" si="34"/>
        <v>Street</v>
      </c>
      <c r="R2184" s="158"/>
      <c r="U2184" s="158"/>
    </row>
    <row r="2185" spans="1:21" x14ac:dyDescent="0.3">
      <c r="A2185" s="156">
        <v>5</v>
      </c>
      <c r="B2185" s="156" t="s">
        <v>181</v>
      </c>
      <c r="C2185" s="153">
        <v>2020</v>
      </c>
      <c r="D2185" s="156">
        <v>2</v>
      </c>
      <c r="E2185" s="156" t="s">
        <v>297</v>
      </c>
      <c r="F2185" s="157">
        <v>1</v>
      </c>
      <c r="G2185" s="156" t="s">
        <v>183</v>
      </c>
      <c r="H2185" s="156">
        <v>616</v>
      </c>
      <c r="I2185" s="156" t="s">
        <v>199</v>
      </c>
      <c r="J2185" s="156" t="s">
        <v>125</v>
      </c>
      <c r="K2185" s="156" t="s">
        <v>197</v>
      </c>
      <c r="L2185" s="156">
        <v>4512</v>
      </c>
      <c r="M2185" s="156" t="s">
        <v>186</v>
      </c>
      <c r="N2185" s="156">
        <v>588</v>
      </c>
      <c r="O2185" s="156">
        <v>20439.150000000001</v>
      </c>
      <c r="P2185" s="156">
        <v>75704</v>
      </c>
      <c r="Q2185" t="str">
        <f t="shared" si="34"/>
        <v>Street</v>
      </c>
      <c r="R2185" s="158"/>
      <c r="U2185" s="158"/>
    </row>
    <row r="2186" spans="1:21" x14ac:dyDescent="0.3">
      <c r="A2186" s="156">
        <v>5</v>
      </c>
      <c r="B2186" s="156" t="s">
        <v>181</v>
      </c>
      <c r="C2186" s="153">
        <v>2020</v>
      </c>
      <c r="D2186" s="156">
        <v>2</v>
      </c>
      <c r="E2186" s="156" t="s">
        <v>297</v>
      </c>
      <c r="F2186" s="157">
        <v>5</v>
      </c>
      <c r="G2186" s="156" t="s">
        <v>195</v>
      </c>
      <c r="H2186" s="156">
        <v>603</v>
      </c>
      <c r="I2186" s="156" t="s">
        <v>196</v>
      </c>
      <c r="J2186" s="156" t="s">
        <v>125</v>
      </c>
      <c r="K2186" s="156" t="s">
        <v>197</v>
      </c>
      <c r="L2186" s="156">
        <v>460</v>
      </c>
      <c r="M2186" s="156" t="s">
        <v>198</v>
      </c>
      <c r="N2186" s="156">
        <v>55</v>
      </c>
      <c r="O2186" s="156">
        <v>8876.6200000000008</v>
      </c>
      <c r="P2186" s="156">
        <v>25719</v>
      </c>
      <c r="Q2186" t="str">
        <f t="shared" si="34"/>
        <v>Street</v>
      </c>
      <c r="R2186" s="158"/>
      <c r="U2186" s="158"/>
    </row>
    <row r="2187" spans="1:21" x14ac:dyDescent="0.3">
      <c r="A2187" s="156">
        <v>4</v>
      </c>
      <c r="B2187" s="156" t="s">
        <v>187</v>
      </c>
      <c r="C2187" s="153">
        <v>2020</v>
      </c>
      <c r="D2187" s="156">
        <v>2</v>
      </c>
      <c r="E2187" s="156" t="s">
        <v>297</v>
      </c>
      <c r="F2187" s="157">
        <v>3</v>
      </c>
      <c r="G2187" s="156" t="s">
        <v>189</v>
      </c>
      <c r="H2187" s="156">
        <v>950</v>
      </c>
      <c r="I2187" s="156" t="s">
        <v>184</v>
      </c>
      <c r="J2187" s="156" t="s">
        <v>115</v>
      </c>
      <c r="K2187" s="156" t="s">
        <v>185</v>
      </c>
      <c r="L2187" s="156">
        <v>4532</v>
      </c>
      <c r="M2187" s="156" t="s">
        <v>200</v>
      </c>
      <c r="N2187" s="156">
        <v>966</v>
      </c>
      <c r="O2187" s="156">
        <v>130393.56</v>
      </c>
      <c r="P2187" s="156">
        <v>1231482</v>
      </c>
      <c r="Q2187" t="str">
        <f t="shared" si="34"/>
        <v>3-Small C&amp;I</v>
      </c>
      <c r="R2187" s="158"/>
      <c r="U2187" s="158"/>
    </row>
    <row r="2188" spans="1:21" x14ac:dyDescent="0.3">
      <c r="A2188" s="156">
        <v>5</v>
      </c>
      <c r="B2188" s="156" t="s">
        <v>181</v>
      </c>
      <c r="C2188" s="153">
        <v>2020</v>
      </c>
      <c r="D2188" s="156">
        <v>2</v>
      </c>
      <c r="E2188" s="156" t="s">
        <v>297</v>
      </c>
      <c r="F2188" s="157">
        <v>75</v>
      </c>
      <c r="G2188" s="156" t="s">
        <v>212</v>
      </c>
      <c r="H2188" s="156">
        <v>950</v>
      </c>
      <c r="I2188" s="156" t="s">
        <v>184</v>
      </c>
      <c r="J2188" s="156" t="s">
        <v>115</v>
      </c>
      <c r="K2188" s="156" t="s">
        <v>185</v>
      </c>
      <c r="L2188" s="156">
        <v>4575</v>
      </c>
      <c r="M2188" s="156" t="s">
        <v>212</v>
      </c>
      <c r="N2188" s="156">
        <v>2</v>
      </c>
      <c r="O2188" s="156">
        <v>987.91</v>
      </c>
      <c r="P2188" s="156">
        <v>10640</v>
      </c>
      <c r="Q2188" t="str">
        <f t="shared" si="34"/>
        <v>3-Small C&amp;I</v>
      </c>
      <c r="R2188" s="158"/>
      <c r="U2188" s="158"/>
    </row>
    <row r="2189" spans="1:21" x14ac:dyDescent="0.3">
      <c r="A2189" s="156">
        <v>5</v>
      </c>
      <c r="B2189" s="156" t="s">
        <v>181</v>
      </c>
      <c r="C2189" s="153">
        <v>2020</v>
      </c>
      <c r="D2189" s="156">
        <v>2</v>
      </c>
      <c r="E2189" s="156" t="s">
        <v>297</v>
      </c>
      <c r="F2189" s="157">
        <v>79</v>
      </c>
      <c r="G2189" s="156" t="s">
        <v>212</v>
      </c>
      <c r="H2189" s="156">
        <v>951</v>
      </c>
      <c r="I2189" s="156" t="s">
        <v>250</v>
      </c>
      <c r="J2189" s="156" t="s">
        <v>126</v>
      </c>
      <c r="K2189" s="156" t="s">
        <v>249</v>
      </c>
      <c r="L2189" s="156">
        <v>4579</v>
      </c>
      <c r="M2189" s="156" t="s">
        <v>221</v>
      </c>
      <c r="N2189" s="156">
        <v>7</v>
      </c>
      <c r="O2189" s="156">
        <v>309.11</v>
      </c>
      <c r="P2189" s="156">
        <v>2844</v>
      </c>
      <c r="Q2189" t="str">
        <f t="shared" si="34"/>
        <v>3-Small C&amp;I</v>
      </c>
      <c r="R2189" s="158"/>
      <c r="U2189" s="158"/>
    </row>
    <row r="2190" spans="1:21" x14ac:dyDescent="0.3">
      <c r="A2190" s="156">
        <v>5</v>
      </c>
      <c r="B2190" s="156" t="s">
        <v>181</v>
      </c>
      <c r="C2190" s="153">
        <v>2020</v>
      </c>
      <c r="D2190" s="156">
        <v>2</v>
      </c>
      <c r="E2190" s="156" t="s">
        <v>297</v>
      </c>
      <c r="F2190" s="157">
        <v>5</v>
      </c>
      <c r="G2190" s="156" t="s">
        <v>195</v>
      </c>
      <c r="H2190" s="156">
        <v>5</v>
      </c>
      <c r="I2190" s="156" t="s">
        <v>190</v>
      </c>
      <c r="J2190" s="156" t="s">
        <v>115</v>
      </c>
      <c r="K2190" s="156" t="s">
        <v>185</v>
      </c>
      <c r="L2190" s="156">
        <v>460</v>
      </c>
      <c r="M2190" s="156" t="s">
        <v>198</v>
      </c>
      <c r="N2190" s="156">
        <v>1058</v>
      </c>
      <c r="O2190" s="156">
        <v>402231.59</v>
      </c>
      <c r="P2190" s="156">
        <v>2255260</v>
      </c>
      <c r="Q2190" t="str">
        <f t="shared" si="34"/>
        <v>3-Small C&amp;I</v>
      </c>
      <c r="R2190" s="158"/>
      <c r="U2190" s="158"/>
    </row>
    <row r="2191" spans="1:21" x14ac:dyDescent="0.3">
      <c r="A2191" s="156">
        <v>5</v>
      </c>
      <c r="B2191" s="156" t="s">
        <v>181</v>
      </c>
      <c r="C2191" s="153">
        <v>2020</v>
      </c>
      <c r="D2191" s="156">
        <v>2</v>
      </c>
      <c r="E2191" s="156" t="s">
        <v>297</v>
      </c>
      <c r="F2191" s="157">
        <v>3</v>
      </c>
      <c r="G2191" s="156" t="s">
        <v>189</v>
      </c>
      <c r="H2191" s="156">
        <v>18</v>
      </c>
      <c r="I2191" s="156" t="s">
        <v>215</v>
      </c>
      <c r="J2191" s="156" t="s">
        <v>119</v>
      </c>
      <c r="K2191" s="156" t="s">
        <v>216</v>
      </c>
      <c r="L2191" s="156">
        <v>300</v>
      </c>
      <c r="M2191" s="156" t="s">
        <v>191</v>
      </c>
      <c r="N2191" s="156">
        <v>2306</v>
      </c>
      <c r="O2191" s="156">
        <v>7099903.5499999998</v>
      </c>
      <c r="P2191" s="156">
        <v>32863259</v>
      </c>
      <c r="Q2191" t="str">
        <f t="shared" si="34"/>
        <v>4-Medium C&amp;I</v>
      </c>
      <c r="R2191" s="158"/>
      <c r="U2191" s="158"/>
    </row>
    <row r="2192" spans="1:21" x14ac:dyDescent="0.3">
      <c r="A2192" s="156">
        <v>4</v>
      </c>
      <c r="B2192" s="156" t="s">
        <v>187</v>
      </c>
      <c r="C2192" s="153">
        <v>2020</v>
      </c>
      <c r="D2192" s="156">
        <v>2</v>
      </c>
      <c r="E2192" s="156" t="s">
        <v>297</v>
      </c>
      <c r="F2192" s="157">
        <v>3</v>
      </c>
      <c r="G2192" s="156" t="s">
        <v>189</v>
      </c>
      <c r="H2192" s="156">
        <v>952</v>
      </c>
      <c r="I2192" s="156" t="s">
        <v>235</v>
      </c>
      <c r="J2192" s="156" t="s">
        <v>117</v>
      </c>
      <c r="K2192" s="156" t="s">
        <v>236</v>
      </c>
      <c r="L2192" s="156">
        <v>4532</v>
      </c>
      <c r="M2192" s="156" t="s">
        <v>200</v>
      </c>
      <c r="N2192" s="156">
        <v>7</v>
      </c>
      <c r="O2192" s="156">
        <v>179.95</v>
      </c>
      <c r="P2192" s="156">
        <v>1104</v>
      </c>
      <c r="Q2192" t="str">
        <f t="shared" si="34"/>
        <v>3-Small C&amp;I</v>
      </c>
      <c r="R2192" s="158"/>
      <c r="U2192" s="158"/>
    </row>
    <row r="2193" spans="1:21" x14ac:dyDescent="0.3">
      <c r="A2193" s="156">
        <v>4</v>
      </c>
      <c r="B2193" s="156" t="s">
        <v>187</v>
      </c>
      <c r="C2193" s="153">
        <v>2020</v>
      </c>
      <c r="D2193" s="156">
        <v>2</v>
      </c>
      <c r="E2193" s="156" t="s">
        <v>297</v>
      </c>
      <c r="F2193" s="157">
        <v>3</v>
      </c>
      <c r="G2193" s="156" t="s">
        <v>189</v>
      </c>
      <c r="H2193" s="156">
        <v>10</v>
      </c>
      <c r="I2193" s="156" t="s">
        <v>251</v>
      </c>
      <c r="J2193" s="156" t="s">
        <v>118</v>
      </c>
      <c r="K2193" s="156" t="s">
        <v>214</v>
      </c>
      <c r="L2193" s="156">
        <v>300</v>
      </c>
      <c r="M2193" s="156" t="s">
        <v>191</v>
      </c>
      <c r="N2193" s="156">
        <v>17</v>
      </c>
      <c r="O2193" s="156">
        <v>1439.94</v>
      </c>
      <c r="P2193" s="156">
        <v>5824</v>
      </c>
      <c r="Q2193" t="str">
        <f t="shared" si="34"/>
        <v>3-Small C&amp;I</v>
      </c>
      <c r="R2193" s="158"/>
      <c r="U2193" s="158"/>
    </row>
    <row r="2194" spans="1:21" x14ac:dyDescent="0.3">
      <c r="A2194" s="156">
        <v>5</v>
      </c>
      <c r="B2194" s="156" t="s">
        <v>181</v>
      </c>
      <c r="C2194" s="153">
        <v>2020</v>
      </c>
      <c r="D2194" s="156">
        <v>2</v>
      </c>
      <c r="E2194" s="156" t="s">
        <v>297</v>
      </c>
      <c r="F2194" s="157">
        <v>3</v>
      </c>
      <c r="G2194" s="156" t="s">
        <v>189</v>
      </c>
      <c r="H2194" s="156">
        <v>15</v>
      </c>
      <c r="I2194" s="156" t="s">
        <v>252</v>
      </c>
      <c r="J2194" s="156" t="s">
        <v>118</v>
      </c>
      <c r="K2194" s="156" t="s">
        <v>214</v>
      </c>
      <c r="L2194" s="156">
        <v>300</v>
      </c>
      <c r="M2194" s="156" t="s">
        <v>191</v>
      </c>
      <c r="N2194" s="156">
        <v>112</v>
      </c>
      <c r="O2194" s="156">
        <v>8986.0499999999993</v>
      </c>
      <c r="P2194" s="156">
        <v>33673</v>
      </c>
      <c r="Q2194" t="str">
        <f t="shared" si="34"/>
        <v>3-Small C&amp;I</v>
      </c>
      <c r="R2194" s="158"/>
      <c r="U2194" s="158"/>
    </row>
    <row r="2195" spans="1:21" x14ac:dyDescent="0.3">
      <c r="A2195" s="156">
        <v>4</v>
      </c>
      <c r="B2195" s="156" t="s">
        <v>187</v>
      </c>
      <c r="C2195" s="153">
        <v>2020</v>
      </c>
      <c r="D2195" s="156">
        <v>2</v>
      </c>
      <c r="E2195" s="156" t="s">
        <v>297</v>
      </c>
      <c r="F2195" s="157">
        <v>3</v>
      </c>
      <c r="G2195" s="156" t="s">
        <v>189</v>
      </c>
      <c r="H2195" s="156">
        <v>15</v>
      </c>
      <c r="I2195" s="156" t="s">
        <v>252</v>
      </c>
      <c r="J2195" s="156" t="s">
        <v>118</v>
      </c>
      <c r="K2195" s="156" t="s">
        <v>214</v>
      </c>
      <c r="L2195" s="156">
        <v>300</v>
      </c>
      <c r="M2195" s="156" t="s">
        <v>191</v>
      </c>
      <c r="N2195" s="156">
        <v>1</v>
      </c>
      <c r="O2195" s="156">
        <v>50.28</v>
      </c>
      <c r="P2195" s="156">
        <v>167</v>
      </c>
      <c r="Q2195" t="str">
        <f t="shared" si="34"/>
        <v>3-Small C&amp;I</v>
      </c>
      <c r="R2195" s="158"/>
      <c r="U2195" s="158"/>
    </row>
    <row r="2196" spans="1:21" x14ac:dyDescent="0.3">
      <c r="A2196" s="156">
        <v>4</v>
      </c>
      <c r="B2196" s="156" t="s">
        <v>187</v>
      </c>
      <c r="C2196" s="153">
        <v>2020</v>
      </c>
      <c r="D2196" s="156">
        <v>2</v>
      </c>
      <c r="E2196" s="156" t="s">
        <v>297</v>
      </c>
      <c r="F2196" s="157">
        <v>3</v>
      </c>
      <c r="G2196" s="156" t="s">
        <v>189</v>
      </c>
      <c r="H2196" s="156">
        <v>9</v>
      </c>
      <c r="I2196" s="156" t="s">
        <v>275</v>
      </c>
      <c r="J2196" s="156" t="s">
        <v>117</v>
      </c>
      <c r="K2196" s="156" t="s">
        <v>236</v>
      </c>
      <c r="L2196" s="156">
        <v>300</v>
      </c>
      <c r="M2196" s="156" t="s">
        <v>191</v>
      </c>
      <c r="N2196" s="156">
        <v>2</v>
      </c>
      <c r="O2196" s="156">
        <v>125.64</v>
      </c>
      <c r="P2196" s="156">
        <v>481</v>
      </c>
      <c r="Q2196" t="str">
        <f t="shared" si="34"/>
        <v>3-Small C&amp;I</v>
      </c>
      <c r="R2196" s="158"/>
      <c r="U2196" s="158"/>
    </row>
    <row r="2197" spans="1:21" x14ac:dyDescent="0.3">
      <c r="A2197" s="156">
        <v>5</v>
      </c>
      <c r="B2197" s="156" t="s">
        <v>181</v>
      </c>
      <c r="C2197" s="153">
        <v>2020</v>
      </c>
      <c r="D2197" s="156">
        <v>2</v>
      </c>
      <c r="E2197" s="156" t="s">
        <v>297</v>
      </c>
      <c r="F2197" s="157">
        <v>6</v>
      </c>
      <c r="G2197" s="156" t="s">
        <v>192</v>
      </c>
      <c r="H2197" s="156">
        <v>603</v>
      </c>
      <c r="I2197" s="156" t="s">
        <v>196</v>
      </c>
      <c r="J2197" s="156" t="s">
        <v>125</v>
      </c>
      <c r="K2197" s="156" t="s">
        <v>197</v>
      </c>
      <c r="L2197" s="156">
        <v>700</v>
      </c>
      <c r="M2197" s="156" t="s">
        <v>193</v>
      </c>
      <c r="N2197" s="156">
        <v>687</v>
      </c>
      <c r="O2197" s="156">
        <v>63712.5</v>
      </c>
      <c r="P2197" s="156">
        <v>174936</v>
      </c>
      <c r="Q2197" t="str">
        <f t="shared" si="34"/>
        <v>Street</v>
      </c>
      <c r="R2197" s="158"/>
      <c r="U2197" s="158"/>
    </row>
    <row r="2198" spans="1:21" x14ac:dyDescent="0.3">
      <c r="A2198" s="156">
        <v>4</v>
      </c>
      <c r="B2198" s="156" t="s">
        <v>187</v>
      </c>
      <c r="C2198" s="153">
        <v>2020</v>
      </c>
      <c r="D2198" s="156">
        <v>2</v>
      </c>
      <c r="E2198" s="156" t="s">
        <v>297</v>
      </c>
      <c r="F2198" s="157">
        <v>1</v>
      </c>
      <c r="G2198" s="156" t="s">
        <v>183</v>
      </c>
      <c r="H2198" s="156">
        <v>1</v>
      </c>
      <c r="I2198" s="156" t="s">
        <v>229</v>
      </c>
      <c r="J2198" s="156" t="s">
        <v>121</v>
      </c>
      <c r="K2198" s="156" t="s">
        <v>230</v>
      </c>
      <c r="L2198" s="156">
        <v>200</v>
      </c>
      <c r="M2198" s="156" t="s">
        <v>210</v>
      </c>
      <c r="N2198" s="156">
        <v>1180</v>
      </c>
      <c r="O2198" s="156">
        <v>237384.24</v>
      </c>
      <c r="P2198" s="156">
        <v>871595</v>
      </c>
      <c r="Q2198" t="str">
        <f t="shared" si="34"/>
        <v>1-Residential</v>
      </c>
      <c r="R2198" s="158"/>
      <c r="U2198" s="158"/>
    </row>
    <row r="2199" spans="1:21" x14ac:dyDescent="0.3">
      <c r="A2199" s="156">
        <v>5</v>
      </c>
      <c r="B2199" s="156" t="s">
        <v>181</v>
      </c>
      <c r="C2199" s="153">
        <v>2020</v>
      </c>
      <c r="D2199" s="156">
        <v>2</v>
      </c>
      <c r="E2199" s="156" t="s">
        <v>297</v>
      </c>
      <c r="F2199" s="157">
        <v>6</v>
      </c>
      <c r="G2199" s="156" t="s">
        <v>192</v>
      </c>
      <c r="H2199" s="156">
        <v>616</v>
      </c>
      <c r="I2199" s="156" t="s">
        <v>199</v>
      </c>
      <c r="J2199" s="156" t="s">
        <v>125</v>
      </c>
      <c r="K2199" s="156" t="s">
        <v>197</v>
      </c>
      <c r="L2199" s="156">
        <v>4562</v>
      </c>
      <c r="M2199" s="156" t="s">
        <v>211</v>
      </c>
      <c r="N2199" s="156">
        <v>858</v>
      </c>
      <c r="O2199" s="156">
        <v>57675.71</v>
      </c>
      <c r="P2199" s="156">
        <v>258851</v>
      </c>
      <c r="Q2199" t="str">
        <f t="shared" si="34"/>
        <v>Street</v>
      </c>
      <c r="R2199" s="158"/>
      <c r="U2199" s="158"/>
    </row>
    <row r="2200" spans="1:21" x14ac:dyDescent="0.3">
      <c r="A2200" s="156">
        <v>5</v>
      </c>
      <c r="B2200" s="156" t="s">
        <v>181</v>
      </c>
      <c r="C2200" s="153">
        <v>2020</v>
      </c>
      <c r="D2200" s="156">
        <v>2</v>
      </c>
      <c r="E2200" s="156" t="s">
        <v>297</v>
      </c>
      <c r="F2200" s="157">
        <v>6</v>
      </c>
      <c r="G2200" s="156" t="s">
        <v>192</v>
      </c>
      <c r="H2200" s="156">
        <v>626</v>
      </c>
      <c r="I2200" s="156" t="s">
        <v>268</v>
      </c>
      <c r="J2200" s="156" t="s">
        <v>132</v>
      </c>
      <c r="K2200" s="156" t="s">
        <v>212</v>
      </c>
      <c r="L2200" s="156">
        <v>700</v>
      </c>
      <c r="M2200" s="156" t="s">
        <v>193</v>
      </c>
      <c r="N2200" s="156">
        <v>3</v>
      </c>
      <c r="O2200" s="156">
        <v>2099.85</v>
      </c>
      <c r="P2200" s="156">
        <v>683</v>
      </c>
      <c r="Q2200" t="str">
        <f t="shared" si="34"/>
        <v>Street</v>
      </c>
      <c r="R2200" s="158"/>
      <c r="U2200" s="158"/>
    </row>
    <row r="2201" spans="1:21" x14ac:dyDescent="0.3">
      <c r="A2201" s="156">
        <v>4</v>
      </c>
      <c r="B2201" s="156" t="s">
        <v>187</v>
      </c>
      <c r="C2201" s="153">
        <v>2020</v>
      </c>
      <c r="D2201" s="156">
        <v>2</v>
      </c>
      <c r="E2201" s="156" t="s">
        <v>297</v>
      </c>
      <c r="F2201" s="157">
        <v>3</v>
      </c>
      <c r="G2201" s="156" t="s">
        <v>189</v>
      </c>
      <c r="H2201" s="156">
        <v>954</v>
      </c>
      <c r="I2201" s="156" t="s">
        <v>237</v>
      </c>
      <c r="J2201" s="156" t="s">
        <v>119</v>
      </c>
      <c r="K2201" s="156" t="s">
        <v>216</v>
      </c>
      <c r="L2201" s="156">
        <v>4532</v>
      </c>
      <c r="M2201" s="156" t="s">
        <v>200</v>
      </c>
      <c r="N2201" s="156">
        <v>54</v>
      </c>
      <c r="O2201" s="156">
        <v>77357.58</v>
      </c>
      <c r="P2201" s="156">
        <v>924797</v>
      </c>
      <c r="Q2201" t="str">
        <f t="shared" si="34"/>
        <v>4-Medium C&amp;I</v>
      </c>
      <c r="R2201" s="158"/>
      <c r="U2201" s="158"/>
    </row>
    <row r="2202" spans="1:21" x14ac:dyDescent="0.3">
      <c r="A2202" s="156">
        <v>5</v>
      </c>
      <c r="B2202" s="156" t="s">
        <v>181</v>
      </c>
      <c r="C2202" s="153">
        <v>2020</v>
      </c>
      <c r="D2202" s="156">
        <v>2</v>
      </c>
      <c r="E2202" s="156" t="s">
        <v>297</v>
      </c>
      <c r="F2202" s="157">
        <v>75</v>
      </c>
      <c r="G2202" s="156" t="s">
        <v>212</v>
      </c>
      <c r="H2202" s="156">
        <v>18</v>
      </c>
      <c r="I2202" s="156" t="s">
        <v>215</v>
      </c>
      <c r="J2202" s="156" t="s">
        <v>119</v>
      </c>
      <c r="K2202" s="156" t="s">
        <v>216</v>
      </c>
      <c r="L2202" s="156">
        <v>1575</v>
      </c>
      <c r="M2202" s="156" t="s">
        <v>218</v>
      </c>
      <c r="N2202" s="156">
        <v>2</v>
      </c>
      <c r="O2202" s="156">
        <v>9709.0400000000009</v>
      </c>
      <c r="P2202" s="156">
        <v>46350</v>
      </c>
      <c r="Q2202" t="str">
        <f t="shared" si="34"/>
        <v>4-Medium C&amp;I</v>
      </c>
      <c r="R2202" s="158"/>
      <c r="U2202" s="158"/>
    </row>
    <row r="2203" spans="1:21" x14ac:dyDescent="0.3">
      <c r="A2203" s="156">
        <v>5</v>
      </c>
      <c r="B2203" s="156" t="s">
        <v>181</v>
      </c>
      <c r="C2203" s="153">
        <v>2020</v>
      </c>
      <c r="D2203" s="156">
        <v>2</v>
      </c>
      <c r="E2203" s="156" t="s">
        <v>297</v>
      </c>
      <c r="F2203" s="157">
        <v>5</v>
      </c>
      <c r="G2203" s="156" t="s">
        <v>195</v>
      </c>
      <c r="H2203" s="156">
        <v>13</v>
      </c>
      <c r="I2203" s="156" t="s">
        <v>296</v>
      </c>
      <c r="J2203" s="156" t="s">
        <v>119</v>
      </c>
      <c r="K2203" s="156" t="s">
        <v>216</v>
      </c>
      <c r="L2203" s="156">
        <v>460</v>
      </c>
      <c r="M2203" s="156" t="s">
        <v>198</v>
      </c>
      <c r="N2203" s="156">
        <v>6</v>
      </c>
      <c r="O2203" s="156">
        <v>15648.95</v>
      </c>
      <c r="P2203" s="156">
        <v>76940</v>
      </c>
      <c r="Q2203" t="str">
        <f t="shared" si="34"/>
        <v>4-Medium C&amp;I</v>
      </c>
      <c r="R2203" s="158"/>
      <c r="U2203" s="158"/>
    </row>
    <row r="2204" spans="1:21" x14ac:dyDescent="0.3">
      <c r="A2204" s="156">
        <v>5</v>
      </c>
      <c r="B2204" s="156" t="s">
        <v>181</v>
      </c>
      <c r="C2204" s="153">
        <v>2020</v>
      </c>
      <c r="D2204" s="156">
        <v>2</v>
      </c>
      <c r="E2204" s="156" t="s">
        <v>297</v>
      </c>
      <c r="F2204" s="157">
        <v>5</v>
      </c>
      <c r="G2204" s="156" t="s">
        <v>195</v>
      </c>
      <c r="H2204" s="156">
        <v>700</v>
      </c>
      <c r="I2204" s="156" t="s">
        <v>273</v>
      </c>
      <c r="J2204" s="156" t="s">
        <v>207</v>
      </c>
      <c r="K2204" s="156" t="s">
        <v>208</v>
      </c>
      <c r="L2204" s="156">
        <v>460</v>
      </c>
      <c r="M2204" s="156" t="s">
        <v>198</v>
      </c>
      <c r="N2204" s="156">
        <v>5</v>
      </c>
      <c r="O2204" s="156">
        <v>196881.88</v>
      </c>
      <c r="P2204" s="156">
        <v>744304</v>
      </c>
      <c r="Q2204" t="str">
        <f t="shared" si="34"/>
        <v>5-Large C&amp;I</v>
      </c>
      <c r="R2204" s="158"/>
      <c r="U2204" s="158"/>
    </row>
    <row r="2205" spans="1:21" x14ac:dyDescent="0.3">
      <c r="A2205" s="156">
        <v>5</v>
      </c>
      <c r="B2205" s="156" t="s">
        <v>181</v>
      </c>
      <c r="C2205" s="156">
        <v>2020</v>
      </c>
      <c r="D2205" s="156">
        <v>2</v>
      </c>
      <c r="E2205" s="156" t="s">
        <v>297</v>
      </c>
      <c r="F2205" s="157">
        <v>3</v>
      </c>
      <c r="G2205" s="156" t="s">
        <v>189</v>
      </c>
      <c r="H2205" s="156">
        <v>616</v>
      </c>
      <c r="I2205" s="156" t="s">
        <v>199</v>
      </c>
      <c r="J2205" s="156" t="s">
        <v>125</v>
      </c>
      <c r="K2205" s="156" t="s">
        <v>197</v>
      </c>
      <c r="L2205" s="156">
        <v>4532</v>
      </c>
      <c r="M2205" s="156" t="s">
        <v>200</v>
      </c>
      <c r="N2205" s="156">
        <v>3202</v>
      </c>
      <c r="O2205" s="156">
        <v>255859.04</v>
      </c>
      <c r="P2205" s="156">
        <v>1197474</v>
      </c>
      <c r="Q2205" t="str">
        <f t="shared" si="34"/>
        <v>Street</v>
      </c>
      <c r="R2205" s="158"/>
      <c r="U2205" s="158"/>
    </row>
    <row r="2206" spans="1:21" x14ac:dyDescent="0.3">
      <c r="A2206" s="156">
        <v>5</v>
      </c>
      <c r="B2206" s="156" t="s">
        <v>181</v>
      </c>
      <c r="C2206" s="156">
        <v>2020</v>
      </c>
      <c r="D2206" s="156">
        <v>2</v>
      </c>
      <c r="E2206" s="156" t="s">
        <v>297</v>
      </c>
      <c r="F2206" s="157">
        <v>5</v>
      </c>
      <c r="G2206" s="156" t="s">
        <v>195</v>
      </c>
      <c r="H2206" s="156">
        <v>616</v>
      </c>
      <c r="I2206" s="156" t="s">
        <v>199</v>
      </c>
      <c r="J2206" s="156" t="s">
        <v>125</v>
      </c>
      <c r="K2206" s="156" t="s">
        <v>197</v>
      </c>
      <c r="L2206" s="156">
        <v>4552</v>
      </c>
      <c r="M2206" s="156" t="s">
        <v>276</v>
      </c>
      <c r="N2206" s="156">
        <v>104</v>
      </c>
      <c r="O2206" s="156">
        <v>14367.82</v>
      </c>
      <c r="P2206" s="156">
        <v>69746</v>
      </c>
      <c r="Q2206" t="str">
        <f t="shared" si="34"/>
        <v>Street</v>
      </c>
      <c r="R2206" s="158"/>
      <c r="U2206" s="158"/>
    </row>
    <row r="2207" spans="1:21" x14ac:dyDescent="0.3">
      <c r="A2207" s="156">
        <v>5</v>
      </c>
      <c r="B2207" s="156" t="s">
        <v>181</v>
      </c>
      <c r="C2207" s="156">
        <v>2020</v>
      </c>
      <c r="D2207" s="156">
        <v>2</v>
      </c>
      <c r="E2207" s="156" t="s">
        <v>297</v>
      </c>
      <c r="F2207" s="157">
        <v>3</v>
      </c>
      <c r="G2207" s="156" t="s">
        <v>189</v>
      </c>
      <c r="H2207" s="156">
        <v>10</v>
      </c>
      <c r="I2207" s="156" t="s">
        <v>251</v>
      </c>
      <c r="J2207" s="156" t="s">
        <v>117</v>
      </c>
      <c r="K2207" s="156" t="s">
        <v>236</v>
      </c>
      <c r="L2207" s="156">
        <v>300</v>
      </c>
      <c r="M2207" s="156" t="s">
        <v>191</v>
      </c>
      <c r="N2207" s="156">
        <v>24073</v>
      </c>
      <c r="O2207" s="156">
        <v>2055199.26</v>
      </c>
      <c r="P2207" s="156">
        <v>9415429</v>
      </c>
      <c r="Q2207" t="str">
        <f t="shared" si="34"/>
        <v>3-Small C&amp;I</v>
      </c>
      <c r="R2207" s="158"/>
      <c r="U2207" s="158"/>
    </row>
    <row r="2208" spans="1:21" x14ac:dyDescent="0.3">
      <c r="A2208" s="156">
        <v>5</v>
      </c>
      <c r="B2208" s="156" t="s">
        <v>181</v>
      </c>
      <c r="C2208" s="156">
        <v>2020</v>
      </c>
      <c r="D2208" s="156">
        <v>2</v>
      </c>
      <c r="E2208" s="156" t="s">
        <v>297</v>
      </c>
      <c r="F2208" s="157">
        <v>5</v>
      </c>
      <c r="G2208" s="156" t="s">
        <v>195</v>
      </c>
      <c r="H2208" s="156">
        <v>950</v>
      </c>
      <c r="I2208" s="156" t="s">
        <v>184</v>
      </c>
      <c r="J2208" s="156" t="s">
        <v>115</v>
      </c>
      <c r="K2208" s="156" t="s">
        <v>185</v>
      </c>
      <c r="L2208" s="156">
        <v>4552</v>
      </c>
      <c r="M2208" s="156" t="s">
        <v>276</v>
      </c>
      <c r="N2208" s="156">
        <v>1283</v>
      </c>
      <c r="O2208" s="156">
        <v>351543.91</v>
      </c>
      <c r="P2208" s="156">
        <v>3714937</v>
      </c>
      <c r="Q2208" t="str">
        <f t="shared" si="34"/>
        <v>3-Small C&amp;I</v>
      </c>
      <c r="R2208" s="158"/>
      <c r="U2208" s="158"/>
    </row>
    <row r="2209" spans="1:21" x14ac:dyDescent="0.3">
      <c r="A2209" s="156">
        <v>5</v>
      </c>
      <c r="B2209" s="156" t="s">
        <v>181</v>
      </c>
      <c r="C2209" s="156">
        <v>2020</v>
      </c>
      <c r="D2209" s="156">
        <v>2</v>
      </c>
      <c r="E2209" s="156" t="s">
        <v>297</v>
      </c>
      <c r="F2209" s="157">
        <v>5</v>
      </c>
      <c r="G2209" s="156" t="s">
        <v>195</v>
      </c>
      <c r="H2209" s="156">
        <v>8</v>
      </c>
      <c r="I2209" s="156" t="s">
        <v>248</v>
      </c>
      <c r="J2209" s="156" t="s">
        <v>126</v>
      </c>
      <c r="K2209" s="156" t="s">
        <v>249</v>
      </c>
      <c r="L2209" s="156">
        <v>460</v>
      </c>
      <c r="M2209" s="156" t="s">
        <v>198</v>
      </c>
      <c r="N2209" s="156">
        <v>1</v>
      </c>
      <c r="O2209" s="156">
        <v>69.55</v>
      </c>
      <c r="P2209" s="156">
        <v>292</v>
      </c>
      <c r="Q2209" t="str">
        <f t="shared" si="34"/>
        <v>3-Small C&amp;I</v>
      </c>
      <c r="R2209" s="158"/>
      <c r="U2209" s="158"/>
    </row>
    <row r="2210" spans="1:21" x14ac:dyDescent="0.3">
      <c r="A2210" s="156">
        <v>5</v>
      </c>
      <c r="B2210" s="156" t="s">
        <v>181</v>
      </c>
      <c r="C2210" s="156">
        <v>2020</v>
      </c>
      <c r="D2210" s="156">
        <v>2</v>
      </c>
      <c r="E2210" s="156" t="s">
        <v>297</v>
      </c>
      <c r="F2210" s="157">
        <v>6</v>
      </c>
      <c r="G2210" s="156" t="s">
        <v>192</v>
      </c>
      <c r="H2210" s="156">
        <v>950</v>
      </c>
      <c r="I2210" s="156" t="s">
        <v>184</v>
      </c>
      <c r="J2210" s="156" t="s">
        <v>115</v>
      </c>
      <c r="K2210" s="156" t="s">
        <v>185</v>
      </c>
      <c r="L2210" s="156">
        <v>4562</v>
      </c>
      <c r="M2210" s="156" t="s">
        <v>211</v>
      </c>
      <c r="N2210" s="156">
        <v>30</v>
      </c>
      <c r="O2210" s="156">
        <v>897.52</v>
      </c>
      <c r="P2210" s="156">
        <v>6654</v>
      </c>
      <c r="Q2210" t="str">
        <f t="shared" si="34"/>
        <v>3-Small C&amp;I</v>
      </c>
      <c r="R2210" s="158"/>
      <c r="U2210" s="158"/>
    </row>
    <row r="2211" spans="1:21" x14ac:dyDescent="0.3">
      <c r="A2211" s="156">
        <v>5</v>
      </c>
      <c r="B2211" s="156" t="s">
        <v>181</v>
      </c>
      <c r="C2211" s="156">
        <v>2020</v>
      </c>
      <c r="D2211" s="156">
        <v>2</v>
      </c>
      <c r="E2211" s="156" t="s">
        <v>297</v>
      </c>
      <c r="F2211" s="157">
        <v>77</v>
      </c>
      <c r="G2211" s="156" t="s">
        <v>212</v>
      </c>
      <c r="H2211" s="156">
        <v>950</v>
      </c>
      <c r="I2211" s="156" t="s">
        <v>184</v>
      </c>
      <c r="J2211" s="156" t="s">
        <v>115</v>
      </c>
      <c r="K2211" s="156" t="s">
        <v>185</v>
      </c>
      <c r="L2211" s="156">
        <v>4577</v>
      </c>
      <c r="M2211" s="156" t="s">
        <v>212</v>
      </c>
      <c r="N2211" s="156">
        <v>1</v>
      </c>
      <c r="O2211" s="156">
        <v>297.45</v>
      </c>
      <c r="P2211" s="156">
        <v>3164</v>
      </c>
      <c r="Q2211" t="str">
        <f t="shared" si="34"/>
        <v>3-Small C&amp;I</v>
      </c>
      <c r="R2211" s="158"/>
      <c r="U2211" s="158"/>
    </row>
    <row r="2212" spans="1:21" x14ac:dyDescent="0.3">
      <c r="A2212" s="156">
        <v>4</v>
      </c>
      <c r="B2212" s="156" t="s">
        <v>187</v>
      </c>
      <c r="C2212" s="156">
        <v>2020</v>
      </c>
      <c r="D2212" s="156">
        <v>2</v>
      </c>
      <c r="E2212" s="156" t="s">
        <v>297</v>
      </c>
      <c r="F2212" s="157">
        <v>3</v>
      </c>
      <c r="G2212" s="156" t="s">
        <v>189</v>
      </c>
      <c r="H2212" s="156">
        <v>951</v>
      </c>
      <c r="I2212" s="156" t="s">
        <v>250</v>
      </c>
      <c r="J2212" s="156" t="s">
        <v>126</v>
      </c>
      <c r="K2212" s="156" t="s">
        <v>249</v>
      </c>
      <c r="L2212" s="156">
        <v>4532</v>
      </c>
      <c r="M2212" s="156" t="s">
        <v>200</v>
      </c>
      <c r="N2212" s="156">
        <v>6</v>
      </c>
      <c r="O2212" s="156">
        <v>178.81</v>
      </c>
      <c r="P2212" s="156">
        <v>1366</v>
      </c>
      <c r="Q2212" t="str">
        <f t="shared" si="34"/>
        <v>3-Small C&amp;I</v>
      </c>
      <c r="R2212" s="158"/>
      <c r="U2212" s="158"/>
    </row>
    <row r="2213" spans="1:21" x14ac:dyDescent="0.3">
      <c r="A2213" s="156">
        <v>5</v>
      </c>
      <c r="B2213" s="156" t="s">
        <v>181</v>
      </c>
      <c r="C2213" s="156">
        <v>2020</v>
      </c>
      <c r="D2213" s="156">
        <v>2</v>
      </c>
      <c r="E2213" s="156" t="s">
        <v>297</v>
      </c>
      <c r="F2213" s="157">
        <v>77</v>
      </c>
      <c r="G2213" s="156" t="s">
        <v>212</v>
      </c>
      <c r="H2213" s="156">
        <v>5</v>
      </c>
      <c r="I2213" s="156" t="s">
        <v>190</v>
      </c>
      <c r="J2213" s="156" t="s">
        <v>115</v>
      </c>
      <c r="K2213" s="156" t="s">
        <v>185</v>
      </c>
      <c r="L2213" s="156">
        <v>1577</v>
      </c>
      <c r="M2213" s="156" t="s">
        <v>233</v>
      </c>
      <c r="N2213" s="156">
        <v>2</v>
      </c>
      <c r="O2213" s="156">
        <v>1672.27</v>
      </c>
      <c r="P2213" s="156">
        <v>7777</v>
      </c>
      <c r="Q2213" t="str">
        <f t="shared" si="34"/>
        <v>3-Small C&amp;I</v>
      </c>
      <c r="R2213" s="158"/>
      <c r="U2213" s="158"/>
    </row>
    <row r="2214" spans="1:21" x14ac:dyDescent="0.3">
      <c r="A2214" s="156">
        <v>5</v>
      </c>
      <c r="B2214" s="156" t="s">
        <v>181</v>
      </c>
      <c r="C2214" s="156">
        <v>2020</v>
      </c>
      <c r="D2214" s="156">
        <v>2</v>
      </c>
      <c r="E2214" s="156" t="s">
        <v>297</v>
      </c>
      <c r="F2214" s="157">
        <v>3</v>
      </c>
      <c r="G2214" s="156" t="s">
        <v>189</v>
      </c>
      <c r="H2214" s="156">
        <v>305</v>
      </c>
      <c r="I2214" s="156" t="s">
        <v>234</v>
      </c>
      <c r="J2214" s="156" t="s">
        <v>115</v>
      </c>
      <c r="K2214" s="156" t="s">
        <v>185</v>
      </c>
      <c r="L2214" s="156">
        <v>300</v>
      </c>
      <c r="M2214" s="156" t="s">
        <v>191</v>
      </c>
      <c r="N2214" s="156">
        <v>1</v>
      </c>
      <c r="O2214" s="156">
        <v>164.19</v>
      </c>
      <c r="P2214" s="156">
        <v>884</v>
      </c>
      <c r="Q2214" t="str">
        <f t="shared" si="34"/>
        <v>3-Small C&amp;I</v>
      </c>
      <c r="R2214" s="158"/>
      <c r="U2214" s="158"/>
    </row>
    <row r="2215" spans="1:21" x14ac:dyDescent="0.3">
      <c r="A2215" s="156">
        <v>5</v>
      </c>
      <c r="B2215" s="156" t="s">
        <v>181</v>
      </c>
      <c r="C2215" s="156">
        <v>2020</v>
      </c>
      <c r="D2215" s="156">
        <v>2</v>
      </c>
      <c r="E2215" s="156" t="s">
        <v>297</v>
      </c>
      <c r="F2215" s="157">
        <v>1</v>
      </c>
      <c r="G2215" s="156" t="s">
        <v>183</v>
      </c>
      <c r="H2215" s="156">
        <v>15</v>
      </c>
      <c r="I2215" s="156" t="s">
        <v>252</v>
      </c>
      <c r="J2215" s="156" t="s">
        <v>118</v>
      </c>
      <c r="K2215" s="156" t="s">
        <v>214</v>
      </c>
      <c r="L2215" s="156">
        <v>200</v>
      </c>
      <c r="M2215" s="156" t="s">
        <v>210</v>
      </c>
      <c r="N2215" s="156">
        <v>3</v>
      </c>
      <c r="O2215" s="156">
        <v>142.91</v>
      </c>
      <c r="P2215" s="156">
        <v>447</v>
      </c>
      <c r="Q2215" t="str">
        <f t="shared" si="34"/>
        <v>3-Small C&amp;I</v>
      </c>
      <c r="R2215" s="158"/>
      <c r="U2215" s="158"/>
    </row>
    <row r="2216" spans="1:21" x14ac:dyDescent="0.3">
      <c r="A2216" s="156">
        <v>5</v>
      </c>
      <c r="B2216" s="156" t="s">
        <v>181</v>
      </c>
      <c r="C2216" s="156">
        <v>2020</v>
      </c>
      <c r="D2216" s="156">
        <v>2</v>
      </c>
      <c r="E2216" s="156" t="s">
        <v>297</v>
      </c>
      <c r="F2216" s="157">
        <v>10</v>
      </c>
      <c r="G2216" s="156" t="s">
        <v>238</v>
      </c>
      <c r="H2216" s="156">
        <v>6</v>
      </c>
      <c r="I2216" s="156" t="s">
        <v>256</v>
      </c>
      <c r="J2216" s="156" t="s">
        <v>122</v>
      </c>
      <c r="K2216" s="156" t="s">
        <v>242</v>
      </c>
      <c r="L2216" s="156">
        <v>207</v>
      </c>
      <c r="M2216" s="156" t="s">
        <v>243</v>
      </c>
      <c r="N2216" s="156">
        <v>5497</v>
      </c>
      <c r="O2216" s="156">
        <v>1041361.98</v>
      </c>
      <c r="P2216" s="156">
        <v>6070752</v>
      </c>
      <c r="Q2216" t="str">
        <f t="shared" si="34"/>
        <v>2-Low Income Residential</v>
      </c>
      <c r="R2216" s="158"/>
      <c r="U2216" s="158"/>
    </row>
    <row r="2217" spans="1:21" x14ac:dyDescent="0.3">
      <c r="A2217" s="156">
        <v>5</v>
      </c>
      <c r="B2217" s="156" t="s">
        <v>181</v>
      </c>
      <c r="C2217" s="156">
        <v>2020</v>
      </c>
      <c r="D2217" s="156">
        <v>2</v>
      </c>
      <c r="E2217" s="156" t="s">
        <v>297</v>
      </c>
      <c r="F2217" s="157">
        <v>3</v>
      </c>
      <c r="G2217" s="156" t="s">
        <v>189</v>
      </c>
      <c r="H2217" s="156">
        <v>1</v>
      </c>
      <c r="I2217" s="156" t="s">
        <v>229</v>
      </c>
      <c r="J2217" s="156" t="s">
        <v>121</v>
      </c>
      <c r="K2217" s="156" t="s">
        <v>230</v>
      </c>
      <c r="L2217" s="156">
        <v>300</v>
      </c>
      <c r="M2217" s="156" t="s">
        <v>191</v>
      </c>
      <c r="N2217" s="156">
        <v>1356</v>
      </c>
      <c r="O2217" s="156">
        <v>428172.77</v>
      </c>
      <c r="P2217" s="156">
        <v>1618169</v>
      </c>
      <c r="Q2217" t="str">
        <f t="shared" si="34"/>
        <v>1-Residential</v>
      </c>
      <c r="R2217" s="158"/>
      <c r="U2217" s="158"/>
    </row>
    <row r="2218" spans="1:21" x14ac:dyDescent="0.3">
      <c r="A2218" s="156">
        <v>4</v>
      </c>
      <c r="B2218" s="156" t="s">
        <v>187</v>
      </c>
      <c r="C2218" s="156">
        <v>2020</v>
      </c>
      <c r="D2218" s="156">
        <v>2</v>
      </c>
      <c r="E2218" s="156" t="s">
        <v>297</v>
      </c>
      <c r="F2218" s="157">
        <v>1</v>
      </c>
      <c r="G2218" s="156" t="s">
        <v>183</v>
      </c>
      <c r="H2218" s="156">
        <v>905</v>
      </c>
      <c r="I2218" s="156" t="s">
        <v>272</v>
      </c>
      <c r="J2218" s="156" t="s">
        <v>122</v>
      </c>
      <c r="K2218" s="156" t="s">
        <v>242</v>
      </c>
      <c r="L2218" s="156">
        <v>4512</v>
      </c>
      <c r="M2218" s="156" t="s">
        <v>186</v>
      </c>
      <c r="N2218" s="156">
        <v>101</v>
      </c>
      <c r="O2218" s="156">
        <v>4473.3900000000003</v>
      </c>
      <c r="P2218" s="156">
        <v>94226</v>
      </c>
      <c r="Q2218" t="str">
        <f t="shared" si="34"/>
        <v>2-Low Income Residential</v>
      </c>
      <c r="R2218" s="158"/>
      <c r="U2218" s="158"/>
    </row>
    <row r="2219" spans="1:21" x14ac:dyDescent="0.3">
      <c r="A2219" s="156">
        <v>5</v>
      </c>
      <c r="B2219" s="156" t="s">
        <v>181</v>
      </c>
      <c r="C2219" s="156">
        <v>2020</v>
      </c>
      <c r="D2219" s="156">
        <v>2</v>
      </c>
      <c r="E2219" s="156" t="s">
        <v>297</v>
      </c>
      <c r="F2219" s="157">
        <v>60</v>
      </c>
      <c r="G2219" s="156" t="s">
        <v>212</v>
      </c>
      <c r="H2219" s="156">
        <v>624</v>
      </c>
      <c r="I2219" s="156" t="s">
        <v>226</v>
      </c>
      <c r="J2219" s="156" t="s">
        <v>124</v>
      </c>
      <c r="K2219" s="156" t="s">
        <v>227</v>
      </c>
      <c r="L2219" s="156">
        <v>4563</v>
      </c>
      <c r="M2219" s="156" t="s">
        <v>228</v>
      </c>
      <c r="N2219" s="156">
        <v>2</v>
      </c>
      <c r="O2219" s="156">
        <v>39.36</v>
      </c>
      <c r="P2219" s="156">
        <v>295</v>
      </c>
      <c r="Q2219" t="str">
        <f t="shared" si="34"/>
        <v>Street</v>
      </c>
      <c r="R2219" s="158"/>
      <c r="U2219" s="158"/>
    </row>
    <row r="2220" spans="1:21" x14ac:dyDescent="0.3">
      <c r="A2220" s="156">
        <v>5</v>
      </c>
      <c r="B2220" s="156" t="s">
        <v>181</v>
      </c>
      <c r="C2220" s="156">
        <v>2020</v>
      </c>
      <c r="D2220" s="156">
        <v>2</v>
      </c>
      <c r="E2220" s="156" t="s">
        <v>297</v>
      </c>
      <c r="F2220" s="157">
        <v>1</v>
      </c>
      <c r="G2220" s="156" t="s">
        <v>183</v>
      </c>
      <c r="H2220" s="156">
        <v>602</v>
      </c>
      <c r="I2220" s="156" t="s">
        <v>246</v>
      </c>
      <c r="J2220" s="156" t="s">
        <v>125</v>
      </c>
      <c r="K2220" s="156" t="s">
        <v>197</v>
      </c>
      <c r="L2220" s="156">
        <v>200</v>
      </c>
      <c r="M2220" s="156" t="s">
        <v>210</v>
      </c>
      <c r="N2220" s="156">
        <v>190</v>
      </c>
      <c r="O2220" s="156">
        <v>8540.49</v>
      </c>
      <c r="P2220" s="156">
        <v>21662</v>
      </c>
      <c r="Q2220" t="str">
        <f t="shared" si="34"/>
        <v>Street</v>
      </c>
      <c r="R2220" s="158"/>
      <c r="U2220" s="158"/>
    </row>
    <row r="2221" spans="1:21" x14ac:dyDescent="0.3">
      <c r="A2221" s="156">
        <v>5</v>
      </c>
      <c r="B2221" s="156" t="s">
        <v>181</v>
      </c>
      <c r="C2221" s="156">
        <v>2020</v>
      </c>
      <c r="D2221" s="156">
        <v>2</v>
      </c>
      <c r="E2221" s="156" t="s">
        <v>297</v>
      </c>
      <c r="F2221" s="157">
        <v>6</v>
      </c>
      <c r="G2221" s="156" t="s">
        <v>192</v>
      </c>
      <c r="H2221" s="156">
        <v>625</v>
      </c>
      <c r="I2221" s="156" t="s">
        <v>286</v>
      </c>
      <c r="J2221" s="156" t="s">
        <v>132</v>
      </c>
      <c r="K2221" s="156" t="s">
        <v>212</v>
      </c>
      <c r="L2221" s="156">
        <v>700</v>
      </c>
      <c r="M2221" s="156" t="s">
        <v>193</v>
      </c>
      <c r="N2221" s="156">
        <v>1</v>
      </c>
      <c r="O2221" s="156">
        <v>20.309999999999999</v>
      </c>
      <c r="P2221" s="156">
        <v>25</v>
      </c>
      <c r="Q2221" t="str">
        <f t="shared" si="34"/>
        <v>Street</v>
      </c>
      <c r="R2221" s="158"/>
      <c r="U2221" s="158"/>
    </row>
    <row r="2222" spans="1:21" x14ac:dyDescent="0.3">
      <c r="A2222" s="156">
        <v>4</v>
      </c>
      <c r="B2222" s="156" t="s">
        <v>187</v>
      </c>
      <c r="C2222" s="156">
        <v>2020</v>
      </c>
      <c r="D2222" s="156">
        <v>2</v>
      </c>
      <c r="E2222" s="156" t="s">
        <v>297</v>
      </c>
      <c r="F2222" s="157">
        <v>3</v>
      </c>
      <c r="G2222" s="156" t="s">
        <v>189</v>
      </c>
      <c r="H2222" s="156">
        <v>955</v>
      </c>
      <c r="I2222" s="156" t="s">
        <v>282</v>
      </c>
      <c r="J2222" s="156" t="s">
        <v>127</v>
      </c>
      <c r="K2222" s="156" t="s">
        <v>263</v>
      </c>
      <c r="L2222" s="156">
        <v>4532</v>
      </c>
      <c r="M2222" s="156" t="s">
        <v>200</v>
      </c>
      <c r="N2222" s="156">
        <v>1</v>
      </c>
      <c r="O2222" s="156">
        <v>575.87</v>
      </c>
      <c r="P2222" s="156">
        <v>1</v>
      </c>
      <c r="Q2222" t="str">
        <f t="shared" si="34"/>
        <v>4-Medium C&amp;I</v>
      </c>
      <c r="R2222" s="158"/>
      <c r="U2222" s="158"/>
    </row>
    <row r="2223" spans="1:21" x14ac:dyDescent="0.3">
      <c r="A2223" s="156">
        <v>5</v>
      </c>
      <c r="B2223" s="156" t="s">
        <v>181</v>
      </c>
      <c r="C2223" s="156">
        <v>2020</v>
      </c>
      <c r="D2223" s="156">
        <v>2</v>
      </c>
      <c r="E2223" s="156" t="s">
        <v>297</v>
      </c>
      <c r="F2223" s="157">
        <v>3</v>
      </c>
      <c r="G2223" s="156" t="s">
        <v>189</v>
      </c>
      <c r="H2223" s="156">
        <v>20</v>
      </c>
      <c r="I2223" s="156" t="s">
        <v>300</v>
      </c>
      <c r="J2223" s="156" t="s">
        <v>128</v>
      </c>
      <c r="K2223" s="156" t="s">
        <v>205</v>
      </c>
      <c r="L2223" s="156">
        <v>300</v>
      </c>
      <c r="M2223" s="156" t="s">
        <v>191</v>
      </c>
      <c r="N2223" s="156">
        <v>78</v>
      </c>
      <c r="O2223" s="156">
        <v>221463.84</v>
      </c>
      <c r="P2223" s="156">
        <v>1052722</v>
      </c>
      <c r="Q2223" t="str">
        <f t="shared" si="34"/>
        <v>4-Medium C&amp;I</v>
      </c>
      <c r="R2223" s="158"/>
      <c r="U2223" s="158"/>
    </row>
    <row r="2224" spans="1:21" x14ac:dyDescent="0.3">
      <c r="A2224" s="156">
        <v>5</v>
      </c>
      <c r="B2224" s="156" t="s">
        <v>181</v>
      </c>
      <c r="C2224" s="156">
        <v>2020</v>
      </c>
      <c r="D2224" s="156">
        <v>2</v>
      </c>
      <c r="E2224" s="156" t="s">
        <v>297</v>
      </c>
      <c r="F2224" s="157">
        <v>60</v>
      </c>
      <c r="G2224" s="156" t="s">
        <v>212</v>
      </c>
      <c r="H2224" s="156">
        <v>612</v>
      </c>
      <c r="I2224" s="156" t="s">
        <v>223</v>
      </c>
      <c r="J2224" s="156" t="s">
        <v>116</v>
      </c>
      <c r="K2224" s="156" t="s">
        <v>224</v>
      </c>
      <c r="L2224" s="156">
        <v>360</v>
      </c>
      <c r="M2224" s="156" t="s">
        <v>225</v>
      </c>
      <c r="N2224" s="156">
        <v>1</v>
      </c>
      <c r="O2224" s="156">
        <v>9.0399999999999991</v>
      </c>
      <c r="P2224" s="156">
        <v>9</v>
      </c>
      <c r="Q2224" t="str">
        <f t="shared" si="34"/>
        <v>3-Small C&amp;I</v>
      </c>
      <c r="R2224" s="158"/>
      <c r="U2224" s="158"/>
    </row>
    <row r="2225" spans="1:21" x14ac:dyDescent="0.3">
      <c r="A2225" s="156">
        <v>5</v>
      </c>
      <c r="B2225" s="156" t="s">
        <v>181</v>
      </c>
      <c r="C2225" s="156">
        <v>2020</v>
      </c>
      <c r="D2225" s="156">
        <v>2</v>
      </c>
      <c r="E2225" s="156" t="s">
        <v>297</v>
      </c>
      <c r="F2225" s="157">
        <v>6</v>
      </c>
      <c r="G2225" s="156" t="s">
        <v>192</v>
      </c>
      <c r="H2225" s="156">
        <v>613</v>
      </c>
      <c r="I2225" s="156" t="s">
        <v>258</v>
      </c>
      <c r="J2225" s="156" t="s">
        <v>116</v>
      </c>
      <c r="K2225" s="156" t="s">
        <v>224</v>
      </c>
      <c r="L2225" s="156">
        <v>700</v>
      </c>
      <c r="M2225" s="156" t="s">
        <v>193</v>
      </c>
      <c r="N2225" s="156">
        <v>6</v>
      </c>
      <c r="O2225" s="156">
        <v>146.13</v>
      </c>
      <c r="P2225" s="156">
        <v>435</v>
      </c>
      <c r="Q2225" t="str">
        <f t="shared" si="34"/>
        <v>3-Small C&amp;I</v>
      </c>
      <c r="R2225" s="158"/>
      <c r="U2225" s="158"/>
    </row>
    <row r="2226" spans="1:21" x14ac:dyDescent="0.3">
      <c r="A2226" s="156">
        <v>5</v>
      </c>
      <c r="B2226" s="156" t="s">
        <v>181</v>
      </c>
      <c r="C2226" s="156">
        <v>2020</v>
      </c>
      <c r="D2226" s="156">
        <v>2</v>
      </c>
      <c r="E2226" s="156" t="s">
        <v>297</v>
      </c>
      <c r="F2226" s="157">
        <v>6</v>
      </c>
      <c r="G2226" s="156" t="s">
        <v>192</v>
      </c>
      <c r="H2226" s="156">
        <v>615</v>
      </c>
      <c r="I2226" s="156" t="s">
        <v>292</v>
      </c>
      <c r="J2226" s="156" t="s">
        <v>123</v>
      </c>
      <c r="K2226" s="156" t="s">
        <v>261</v>
      </c>
      <c r="L2226" s="156">
        <v>4562</v>
      </c>
      <c r="M2226" s="156" t="s">
        <v>211</v>
      </c>
      <c r="N2226" s="156">
        <v>561</v>
      </c>
      <c r="O2226" s="156">
        <v>633682.18999999994</v>
      </c>
      <c r="P2226" s="156">
        <v>1811938</v>
      </c>
      <c r="Q2226" t="str">
        <f t="shared" si="34"/>
        <v>Street</v>
      </c>
      <c r="R2226" s="158"/>
      <c r="U2226" s="158"/>
    </row>
    <row r="2227" spans="1:21" x14ac:dyDescent="0.3">
      <c r="A2227" s="156">
        <v>5</v>
      </c>
      <c r="B2227" s="156" t="s">
        <v>181</v>
      </c>
      <c r="C2227" s="156">
        <v>2020</v>
      </c>
      <c r="D2227" s="156">
        <v>2</v>
      </c>
      <c r="E2227" s="156" t="s">
        <v>297</v>
      </c>
      <c r="F2227" s="157">
        <v>60</v>
      </c>
      <c r="G2227" s="156" t="s">
        <v>212</v>
      </c>
      <c r="H2227" s="156">
        <v>601</v>
      </c>
      <c r="I2227" s="156" t="s">
        <v>260</v>
      </c>
      <c r="J2227" s="156" t="s">
        <v>123</v>
      </c>
      <c r="K2227" s="156" t="s">
        <v>261</v>
      </c>
      <c r="L2227" s="156">
        <v>360</v>
      </c>
      <c r="M2227" s="156" t="s">
        <v>225</v>
      </c>
      <c r="N2227" s="156">
        <v>49</v>
      </c>
      <c r="O2227" s="156">
        <v>1712.64</v>
      </c>
      <c r="P2227" s="156">
        <v>3042</v>
      </c>
      <c r="Q2227" t="str">
        <f t="shared" si="34"/>
        <v>Street</v>
      </c>
      <c r="R2227" s="158"/>
      <c r="U2227" s="158"/>
    </row>
    <row r="2228" spans="1:21" x14ac:dyDescent="0.3">
      <c r="A2228" s="156">
        <v>5</v>
      </c>
      <c r="B2228" s="156" t="s">
        <v>181</v>
      </c>
      <c r="C2228" s="156">
        <v>2020</v>
      </c>
      <c r="D2228" s="156">
        <v>2</v>
      </c>
      <c r="E2228" s="156" t="s">
        <v>297</v>
      </c>
      <c r="F2228" s="157">
        <v>1</v>
      </c>
      <c r="G2228" s="156" t="s">
        <v>183</v>
      </c>
      <c r="H2228" s="156">
        <v>950</v>
      </c>
      <c r="I2228" s="156" t="s">
        <v>184</v>
      </c>
      <c r="J2228" s="156" t="s">
        <v>115</v>
      </c>
      <c r="K2228" s="156" t="s">
        <v>185</v>
      </c>
      <c r="L2228" s="156">
        <v>4512</v>
      </c>
      <c r="M2228" s="156" t="s">
        <v>186</v>
      </c>
      <c r="N2228" s="156">
        <v>687</v>
      </c>
      <c r="O2228" s="156">
        <v>41277.279999999999</v>
      </c>
      <c r="P2228" s="156">
        <v>380342</v>
      </c>
      <c r="Q2228" t="str">
        <f t="shared" si="34"/>
        <v>3-Small C&amp;I</v>
      </c>
      <c r="R2228" s="158"/>
      <c r="U2228" s="158"/>
    </row>
    <row r="2229" spans="1:21" x14ac:dyDescent="0.3">
      <c r="A2229" s="156">
        <v>5</v>
      </c>
      <c r="B2229" s="156" t="s">
        <v>181</v>
      </c>
      <c r="C2229" s="156">
        <v>2020</v>
      </c>
      <c r="D2229" s="156">
        <v>2</v>
      </c>
      <c r="E2229" s="156" t="s">
        <v>297</v>
      </c>
      <c r="F2229" s="157">
        <v>5</v>
      </c>
      <c r="G2229" s="156" t="s">
        <v>195</v>
      </c>
      <c r="H2229" s="156">
        <v>951</v>
      </c>
      <c r="I2229" s="156" t="s">
        <v>250</v>
      </c>
      <c r="J2229" s="156" t="s">
        <v>126</v>
      </c>
      <c r="K2229" s="156" t="s">
        <v>249</v>
      </c>
      <c r="L2229" s="156">
        <v>4552</v>
      </c>
      <c r="M2229" s="156" t="s">
        <v>276</v>
      </c>
      <c r="N2229" s="156">
        <v>1</v>
      </c>
      <c r="O2229" s="156">
        <v>34.81</v>
      </c>
      <c r="P2229" s="156">
        <v>300</v>
      </c>
      <c r="Q2229" t="str">
        <f t="shared" si="34"/>
        <v>3-Small C&amp;I</v>
      </c>
      <c r="R2229" s="158"/>
      <c r="U2229" s="158"/>
    </row>
    <row r="2230" spans="1:21" x14ac:dyDescent="0.3">
      <c r="A2230" s="156">
        <v>5</v>
      </c>
      <c r="B2230" s="156" t="s">
        <v>181</v>
      </c>
      <c r="C2230" s="156">
        <v>2020</v>
      </c>
      <c r="D2230" s="156">
        <v>2</v>
      </c>
      <c r="E2230" s="156" t="s">
        <v>297</v>
      </c>
      <c r="F2230" s="157">
        <v>1</v>
      </c>
      <c r="G2230" s="156" t="s">
        <v>183</v>
      </c>
      <c r="H2230" s="156">
        <v>10</v>
      </c>
      <c r="I2230" s="156" t="s">
        <v>251</v>
      </c>
      <c r="J2230" s="156" t="s">
        <v>117</v>
      </c>
      <c r="K2230" s="156" t="s">
        <v>236</v>
      </c>
      <c r="L2230" s="156">
        <v>200</v>
      </c>
      <c r="M2230" s="156" t="s">
        <v>210</v>
      </c>
      <c r="N2230" s="156">
        <v>1211</v>
      </c>
      <c r="O2230" s="156">
        <v>106444.17</v>
      </c>
      <c r="P2230" s="156">
        <v>445086</v>
      </c>
      <c r="Q2230" t="str">
        <f t="shared" si="34"/>
        <v>3-Small C&amp;I</v>
      </c>
      <c r="R2230" s="158"/>
      <c r="U2230" s="158"/>
    </row>
    <row r="2231" spans="1:21" x14ac:dyDescent="0.3">
      <c r="A2231" s="156">
        <v>5</v>
      </c>
      <c r="B2231" s="156" t="s">
        <v>181</v>
      </c>
      <c r="C2231" s="156">
        <v>2020</v>
      </c>
      <c r="D2231" s="156">
        <v>2</v>
      </c>
      <c r="E2231" s="156" t="s">
        <v>297</v>
      </c>
      <c r="F2231" s="157">
        <v>75</v>
      </c>
      <c r="G2231" s="156" t="s">
        <v>212</v>
      </c>
      <c r="H2231" s="156">
        <v>5</v>
      </c>
      <c r="I2231" s="156" t="s">
        <v>190</v>
      </c>
      <c r="J2231" s="156" t="s">
        <v>115</v>
      </c>
      <c r="K2231" s="156" t="s">
        <v>185</v>
      </c>
      <c r="L2231" s="156">
        <v>1575</v>
      </c>
      <c r="M2231" s="156" t="s">
        <v>218</v>
      </c>
      <c r="N2231" s="156">
        <v>5</v>
      </c>
      <c r="O2231" s="156">
        <v>1954.62</v>
      </c>
      <c r="P2231" s="156">
        <v>8960</v>
      </c>
      <c r="Q2231" t="str">
        <f t="shared" si="34"/>
        <v>3-Small C&amp;I</v>
      </c>
      <c r="R2231" s="158"/>
      <c r="U2231" s="158"/>
    </row>
    <row r="2232" spans="1:21" x14ac:dyDescent="0.3">
      <c r="A2232" s="156">
        <v>5</v>
      </c>
      <c r="B2232" s="156" t="s">
        <v>181</v>
      </c>
      <c r="C2232" s="156">
        <v>2020</v>
      </c>
      <c r="D2232" s="156">
        <v>2</v>
      </c>
      <c r="E2232" s="156" t="s">
        <v>297</v>
      </c>
      <c r="F2232" s="157">
        <v>3</v>
      </c>
      <c r="G2232" s="156" t="s">
        <v>189</v>
      </c>
      <c r="H2232" s="156">
        <v>13</v>
      </c>
      <c r="I2232" s="156" t="s">
        <v>296</v>
      </c>
      <c r="J2232" s="156" t="s">
        <v>119</v>
      </c>
      <c r="K2232" s="156" t="s">
        <v>216</v>
      </c>
      <c r="L2232" s="156">
        <v>300</v>
      </c>
      <c r="M2232" s="156" t="s">
        <v>191</v>
      </c>
      <c r="N2232" s="156">
        <v>113</v>
      </c>
      <c r="O2232" s="156">
        <v>265806.03999999998</v>
      </c>
      <c r="P2232" s="156">
        <v>1335141</v>
      </c>
      <c r="Q2232" t="str">
        <f t="shared" si="34"/>
        <v>4-Medium C&amp;I</v>
      </c>
      <c r="R2232" s="158"/>
      <c r="U2232" s="158"/>
    </row>
    <row r="2233" spans="1:21" x14ac:dyDescent="0.3">
      <c r="A2233" s="156">
        <v>5</v>
      </c>
      <c r="B2233" s="156" t="s">
        <v>181</v>
      </c>
      <c r="C2233" s="156">
        <v>2020</v>
      </c>
      <c r="D2233" s="156">
        <v>2</v>
      </c>
      <c r="E2233" s="156" t="s">
        <v>297</v>
      </c>
      <c r="F2233" s="157">
        <v>1</v>
      </c>
      <c r="G2233" s="156" t="s">
        <v>183</v>
      </c>
      <c r="H2233" s="156">
        <v>5</v>
      </c>
      <c r="I2233" s="156" t="s">
        <v>190</v>
      </c>
      <c r="J2233" s="156" t="s">
        <v>115</v>
      </c>
      <c r="K2233" s="156" t="s">
        <v>185</v>
      </c>
      <c r="L2233" s="156">
        <v>200</v>
      </c>
      <c r="M2233" s="156" t="s">
        <v>210</v>
      </c>
      <c r="N2233" s="156">
        <v>1371</v>
      </c>
      <c r="O2233" s="156">
        <v>78523.87</v>
      </c>
      <c r="P2233" s="156">
        <v>805440</v>
      </c>
      <c r="Q2233" t="str">
        <f t="shared" si="34"/>
        <v>3-Small C&amp;I</v>
      </c>
      <c r="R2233" s="158"/>
      <c r="U2233" s="158"/>
    </row>
    <row r="2234" spans="1:21" x14ac:dyDescent="0.3">
      <c r="A2234" s="156">
        <v>5</v>
      </c>
      <c r="B2234" s="156" t="s">
        <v>181</v>
      </c>
      <c r="C2234" s="156">
        <v>2020</v>
      </c>
      <c r="D2234" s="156">
        <v>2</v>
      </c>
      <c r="E2234" s="156" t="s">
        <v>297</v>
      </c>
      <c r="F2234" s="157">
        <v>3</v>
      </c>
      <c r="G2234" s="156" t="s">
        <v>189</v>
      </c>
      <c r="H2234" s="156">
        <v>952</v>
      </c>
      <c r="I2234" s="156" t="s">
        <v>235</v>
      </c>
      <c r="J2234" s="156" t="s">
        <v>117</v>
      </c>
      <c r="K2234" s="156" t="s">
        <v>236</v>
      </c>
      <c r="L2234" s="156">
        <v>4532</v>
      </c>
      <c r="M2234" s="156" t="s">
        <v>200</v>
      </c>
      <c r="N2234" s="156">
        <v>417</v>
      </c>
      <c r="O2234" s="156">
        <v>134857.76</v>
      </c>
      <c r="P2234" s="156">
        <v>1679606</v>
      </c>
      <c r="Q2234" t="str">
        <f t="shared" si="34"/>
        <v>3-Small C&amp;I</v>
      </c>
      <c r="R2234" s="158"/>
      <c r="U2234" s="158"/>
    </row>
    <row r="2235" spans="1:21" x14ac:dyDescent="0.3">
      <c r="A2235" s="156">
        <v>5</v>
      </c>
      <c r="B2235" s="156" t="s">
        <v>181</v>
      </c>
      <c r="C2235" s="156">
        <v>2020</v>
      </c>
      <c r="D2235" s="156">
        <v>2</v>
      </c>
      <c r="E2235" s="156" t="s">
        <v>297</v>
      </c>
      <c r="F2235" s="157">
        <v>79</v>
      </c>
      <c r="G2235" s="156" t="s">
        <v>212</v>
      </c>
      <c r="H2235" s="156">
        <v>153</v>
      </c>
      <c r="I2235" s="156" t="s">
        <v>269</v>
      </c>
      <c r="J2235" s="156" t="s">
        <v>270</v>
      </c>
      <c r="K2235" s="156" t="s">
        <v>270</v>
      </c>
      <c r="L2235" s="156">
        <v>1579</v>
      </c>
      <c r="M2235" s="156" t="s">
        <v>271</v>
      </c>
      <c r="N2235" s="156">
        <v>18</v>
      </c>
      <c r="O2235" s="156">
        <v>0</v>
      </c>
      <c r="P2235" s="156">
        <v>5596996</v>
      </c>
      <c r="Q2235" t="str">
        <f t="shared" si="34"/>
        <v>OTHER</v>
      </c>
      <c r="R2235" s="158"/>
      <c r="U2235" s="158"/>
    </row>
    <row r="2236" spans="1:21" x14ac:dyDescent="0.3">
      <c r="A2236" s="156">
        <v>5</v>
      </c>
      <c r="B2236" s="156" t="s">
        <v>181</v>
      </c>
      <c r="C2236" s="156">
        <v>2020</v>
      </c>
      <c r="D2236" s="156">
        <v>2</v>
      </c>
      <c r="E2236" s="156" t="s">
        <v>297</v>
      </c>
      <c r="F2236" s="157">
        <v>6</v>
      </c>
      <c r="G2236" s="156" t="s">
        <v>192</v>
      </c>
      <c r="H2236" s="156">
        <v>602</v>
      </c>
      <c r="I2236" s="156" t="s">
        <v>246</v>
      </c>
      <c r="J2236" s="156" t="s">
        <v>125</v>
      </c>
      <c r="K2236" s="156" t="s">
        <v>197</v>
      </c>
      <c r="L2236" s="156">
        <v>700</v>
      </c>
      <c r="M2236" s="156" t="s">
        <v>193</v>
      </c>
      <c r="N2236" s="156">
        <v>357</v>
      </c>
      <c r="O2236" s="156">
        <v>35586.01</v>
      </c>
      <c r="P2236" s="156">
        <v>105567</v>
      </c>
      <c r="Q2236" t="str">
        <f t="shared" si="34"/>
        <v>Street</v>
      </c>
      <c r="R2236" s="158"/>
      <c r="U2236" s="158"/>
    </row>
    <row r="2237" spans="1:21" x14ac:dyDescent="0.3">
      <c r="A2237" s="156">
        <v>5</v>
      </c>
      <c r="B2237" s="156" t="s">
        <v>181</v>
      </c>
      <c r="C2237" s="156">
        <v>2020</v>
      </c>
      <c r="D2237" s="156">
        <v>2</v>
      </c>
      <c r="E2237" s="156" t="s">
        <v>297</v>
      </c>
      <c r="F2237" s="157">
        <v>1</v>
      </c>
      <c r="G2237" s="156" t="s">
        <v>183</v>
      </c>
      <c r="H2237" s="156">
        <v>903</v>
      </c>
      <c r="I2237" s="156" t="s">
        <v>239</v>
      </c>
      <c r="J2237" s="156" t="s">
        <v>121</v>
      </c>
      <c r="K2237" s="156" t="s">
        <v>230</v>
      </c>
      <c r="L2237" s="156">
        <v>4512</v>
      </c>
      <c r="M2237" s="156" t="s">
        <v>186</v>
      </c>
      <c r="N2237" s="156">
        <v>425509</v>
      </c>
      <c r="O2237" s="156">
        <v>30776639.079999998</v>
      </c>
      <c r="P2237" s="156">
        <v>233543887</v>
      </c>
      <c r="Q2237" t="str">
        <f t="shared" si="34"/>
        <v>1-Residential</v>
      </c>
      <c r="R2237" s="158"/>
      <c r="U2237" s="158"/>
    </row>
    <row r="2238" spans="1:21" x14ac:dyDescent="0.3">
      <c r="A2238" s="156">
        <v>5</v>
      </c>
      <c r="B2238" s="156" t="s">
        <v>181</v>
      </c>
      <c r="C2238" s="156">
        <v>2020</v>
      </c>
      <c r="D2238" s="156">
        <v>2</v>
      </c>
      <c r="E2238" s="156" t="s">
        <v>297</v>
      </c>
      <c r="F2238" s="157">
        <v>3</v>
      </c>
      <c r="G2238" s="156" t="s">
        <v>189</v>
      </c>
      <c r="H2238" s="156">
        <v>2</v>
      </c>
      <c r="I2238" s="156" t="s">
        <v>264</v>
      </c>
      <c r="J2238" s="156" t="s">
        <v>121</v>
      </c>
      <c r="K2238" s="156" t="s">
        <v>230</v>
      </c>
      <c r="L2238" s="156">
        <v>300</v>
      </c>
      <c r="M2238" s="156" t="s">
        <v>191</v>
      </c>
      <c r="N2238" s="156">
        <v>2</v>
      </c>
      <c r="O2238" s="156">
        <v>140.16</v>
      </c>
      <c r="P2238" s="156">
        <v>443</v>
      </c>
      <c r="Q2238" t="str">
        <f t="shared" si="34"/>
        <v>1-Residential</v>
      </c>
      <c r="R2238" s="158"/>
      <c r="U2238" s="158"/>
    </row>
    <row r="2239" spans="1:21" x14ac:dyDescent="0.3">
      <c r="A2239" s="156">
        <v>5</v>
      </c>
      <c r="B2239" s="156" t="s">
        <v>181</v>
      </c>
      <c r="C2239" s="156">
        <v>2020</v>
      </c>
      <c r="D2239" s="156">
        <v>2</v>
      </c>
      <c r="E2239" s="156" t="s">
        <v>297</v>
      </c>
      <c r="F2239" s="157">
        <v>72</v>
      </c>
      <c r="G2239" s="156" t="s">
        <v>212</v>
      </c>
      <c r="H2239" s="156">
        <v>1</v>
      </c>
      <c r="I2239" s="156" t="s">
        <v>229</v>
      </c>
      <c r="J2239" s="156" t="s">
        <v>121</v>
      </c>
      <c r="K2239" s="156" t="s">
        <v>230</v>
      </c>
      <c r="L2239" s="156">
        <v>1572</v>
      </c>
      <c r="M2239" s="156" t="s">
        <v>231</v>
      </c>
      <c r="N2239" s="156">
        <v>1</v>
      </c>
      <c r="O2239" s="156">
        <v>107.72</v>
      </c>
      <c r="P2239" s="156">
        <v>389</v>
      </c>
      <c r="Q2239" t="str">
        <f t="shared" si="34"/>
        <v>1-Residential</v>
      </c>
      <c r="R2239" s="158"/>
      <c r="U2239" s="158"/>
    </row>
    <row r="2240" spans="1:21" x14ac:dyDescent="0.3">
      <c r="A2240" s="156">
        <v>5</v>
      </c>
      <c r="B2240" s="156" t="s">
        <v>181</v>
      </c>
      <c r="C2240" s="156">
        <v>2020</v>
      </c>
      <c r="D2240" s="156">
        <v>2</v>
      </c>
      <c r="E2240" s="156" t="s">
        <v>297</v>
      </c>
      <c r="F2240" s="157">
        <v>10</v>
      </c>
      <c r="G2240" s="156" t="s">
        <v>238</v>
      </c>
      <c r="H2240" s="156">
        <v>1</v>
      </c>
      <c r="I2240" s="156" t="s">
        <v>229</v>
      </c>
      <c r="J2240" s="156" t="s">
        <v>121</v>
      </c>
      <c r="K2240" s="156" t="s">
        <v>230</v>
      </c>
      <c r="L2240" s="156">
        <v>207</v>
      </c>
      <c r="M2240" s="156" t="s">
        <v>243</v>
      </c>
      <c r="N2240" s="156">
        <v>39427</v>
      </c>
      <c r="O2240" s="156">
        <v>10288025.109999999</v>
      </c>
      <c r="P2240" s="156">
        <v>38734396</v>
      </c>
      <c r="Q2240" t="str">
        <f t="shared" si="34"/>
        <v>1-Residential</v>
      </c>
      <c r="R2240" s="158"/>
      <c r="U2240" s="158"/>
    </row>
    <row r="2241" spans="1:21" x14ac:dyDescent="0.3">
      <c r="A2241" s="156">
        <v>5</v>
      </c>
      <c r="B2241" s="156" t="s">
        <v>181</v>
      </c>
      <c r="C2241" s="156">
        <v>2020</v>
      </c>
      <c r="D2241" s="156">
        <v>2</v>
      </c>
      <c r="E2241" s="156" t="s">
        <v>297</v>
      </c>
      <c r="F2241" s="157">
        <v>1</v>
      </c>
      <c r="G2241" s="156" t="s">
        <v>183</v>
      </c>
      <c r="H2241" s="156">
        <v>1</v>
      </c>
      <c r="I2241" s="156" t="s">
        <v>229</v>
      </c>
      <c r="J2241" s="156" t="s">
        <v>121</v>
      </c>
      <c r="K2241" s="156" t="s">
        <v>230</v>
      </c>
      <c r="L2241" s="156">
        <v>200</v>
      </c>
      <c r="M2241" s="156" t="s">
        <v>210</v>
      </c>
      <c r="N2241" s="156">
        <v>540938</v>
      </c>
      <c r="O2241" s="156">
        <v>75556343.060000002</v>
      </c>
      <c r="P2241" s="156">
        <v>277953818</v>
      </c>
      <c r="Q2241" t="str">
        <f t="shared" si="34"/>
        <v>1-Residential</v>
      </c>
      <c r="R2241" s="158"/>
      <c r="U2241" s="158"/>
    </row>
    <row r="2242" spans="1:21" x14ac:dyDescent="0.3">
      <c r="A2242" s="156">
        <v>5</v>
      </c>
      <c r="B2242" s="156" t="s">
        <v>181</v>
      </c>
      <c r="C2242" s="156">
        <v>2020</v>
      </c>
      <c r="D2242" s="156">
        <v>2</v>
      </c>
      <c r="E2242" s="156" t="s">
        <v>297</v>
      </c>
      <c r="F2242" s="157">
        <v>6</v>
      </c>
      <c r="G2242" s="156" t="s">
        <v>192</v>
      </c>
      <c r="H2242" s="156">
        <v>618</v>
      </c>
      <c r="I2242" s="156" t="s">
        <v>294</v>
      </c>
      <c r="J2242" s="156" t="s">
        <v>130</v>
      </c>
      <c r="K2242" s="156" t="s">
        <v>280</v>
      </c>
      <c r="L2242" s="156">
        <v>4562</v>
      </c>
      <c r="M2242" s="156" t="s">
        <v>211</v>
      </c>
      <c r="N2242" s="156">
        <v>6</v>
      </c>
      <c r="O2242" s="156">
        <v>1523.39</v>
      </c>
      <c r="P2242" s="156">
        <v>4386</v>
      </c>
      <c r="Q2242" t="str">
        <f t="shared" ref="Q2242:Q2305" si="35">VLOOKUP(J2242,S:T,2,FALSE)</f>
        <v>Street</v>
      </c>
      <c r="R2242" s="158"/>
      <c r="U2242" s="158"/>
    </row>
    <row r="2243" spans="1:21" x14ac:dyDescent="0.3">
      <c r="A2243" s="156">
        <v>4</v>
      </c>
      <c r="B2243" s="156" t="s">
        <v>187</v>
      </c>
      <c r="C2243" s="156">
        <v>2020</v>
      </c>
      <c r="D2243" s="156">
        <v>2</v>
      </c>
      <c r="E2243" s="156" t="s">
        <v>297</v>
      </c>
      <c r="F2243" s="157">
        <v>5</v>
      </c>
      <c r="G2243" s="156" t="s">
        <v>195</v>
      </c>
      <c r="H2243" s="156">
        <v>18</v>
      </c>
      <c r="I2243" s="156" t="s">
        <v>215</v>
      </c>
      <c r="J2243" s="156" t="s">
        <v>119</v>
      </c>
      <c r="K2243" s="156" t="s">
        <v>216</v>
      </c>
      <c r="L2243" s="156">
        <v>460</v>
      </c>
      <c r="M2243" s="156" t="s">
        <v>198</v>
      </c>
      <c r="N2243" s="156">
        <v>1</v>
      </c>
      <c r="O2243" s="156">
        <v>603.4</v>
      </c>
      <c r="P2243" s="156">
        <v>2240</v>
      </c>
      <c r="Q2243" t="str">
        <f t="shared" si="35"/>
        <v>4-Medium C&amp;I</v>
      </c>
      <c r="R2243" s="158"/>
      <c r="U2243" s="158"/>
    </row>
    <row r="2244" spans="1:21" x14ac:dyDescent="0.3">
      <c r="A2244" s="156">
        <v>5</v>
      </c>
      <c r="B2244" s="156" t="s">
        <v>181</v>
      </c>
      <c r="C2244" s="156">
        <v>2020</v>
      </c>
      <c r="D2244" s="156">
        <v>2</v>
      </c>
      <c r="E2244" s="156" t="s">
        <v>297</v>
      </c>
      <c r="F2244" s="157">
        <v>3</v>
      </c>
      <c r="G2244" s="156" t="s">
        <v>189</v>
      </c>
      <c r="H2244" s="156">
        <v>710</v>
      </c>
      <c r="I2244" s="156" t="s">
        <v>220</v>
      </c>
      <c r="J2244" s="156" t="s">
        <v>207</v>
      </c>
      <c r="K2244" s="156" t="s">
        <v>208</v>
      </c>
      <c r="L2244" s="156">
        <v>4532</v>
      </c>
      <c r="M2244" s="156" t="s">
        <v>200</v>
      </c>
      <c r="N2244" s="156">
        <v>2013</v>
      </c>
      <c r="O2244" s="156">
        <v>18901079.02</v>
      </c>
      <c r="P2244" s="156">
        <v>322107891</v>
      </c>
      <c r="Q2244" t="str">
        <f t="shared" si="35"/>
        <v>5-Large C&amp;I</v>
      </c>
      <c r="R2244" s="158"/>
      <c r="U2244" s="158"/>
    </row>
    <row r="2245" spans="1:21" x14ac:dyDescent="0.3">
      <c r="A2245" s="156">
        <v>5</v>
      </c>
      <c r="B2245" s="156" t="s">
        <v>181</v>
      </c>
      <c r="C2245" s="156">
        <v>2020</v>
      </c>
      <c r="D2245" s="156">
        <v>2</v>
      </c>
      <c r="E2245" s="156" t="s">
        <v>297</v>
      </c>
      <c r="F2245" s="157">
        <v>3</v>
      </c>
      <c r="G2245" s="156" t="s">
        <v>189</v>
      </c>
      <c r="H2245" s="156">
        <v>700</v>
      </c>
      <c r="I2245" s="156" t="s">
        <v>273</v>
      </c>
      <c r="J2245" s="156" t="s">
        <v>207</v>
      </c>
      <c r="K2245" s="156" t="s">
        <v>208</v>
      </c>
      <c r="L2245" s="156">
        <v>300</v>
      </c>
      <c r="M2245" s="156" t="s">
        <v>191</v>
      </c>
      <c r="N2245" s="156">
        <v>3</v>
      </c>
      <c r="O2245" s="156">
        <v>6415.26</v>
      </c>
      <c r="P2245" s="156">
        <v>32160</v>
      </c>
      <c r="Q2245" t="str">
        <f t="shared" si="35"/>
        <v>5-Large C&amp;I</v>
      </c>
      <c r="R2245" s="158"/>
      <c r="U2245" s="158"/>
    </row>
    <row r="2246" spans="1:21" x14ac:dyDescent="0.3">
      <c r="A2246" s="156">
        <v>5</v>
      </c>
      <c r="B2246" s="156" t="s">
        <v>181</v>
      </c>
      <c r="C2246" s="156">
        <v>2020</v>
      </c>
      <c r="D2246" s="156">
        <v>2</v>
      </c>
      <c r="E2246" s="156" t="s">
        <v>297</v>
      </c>
      <c r="F2246" s="157">
        <v>5</v>
      </c>
      <c r="G2246" s="156" t="s">
        <v>195</v>
      </c>
      <c r="H2246" s="156">
        <v>710</v>
      </c>
      <c r="I2246" s="156" t="s">
        <v>220</v>
      </c>
      <c r="J2246" s="156" t="s">
        <v>207</v>
      </c>
      <c r="K2246" s="156" t="s">
        <v>208</v>
      </c>
      <c r="L2246" s="156">
        <v>4552</v>
      </c>
      <c r="M2246" s="156" t="s">
        <v>276</v>
      </c>
      <c r="N2246" s="156">
        <v>653</v>
      </c>
      <c r="O2246" s="156">
        <v>9701904.3699999992</v>
      </c>
      <c r="P2246" s="156">
        <v>171582828</v>
      </c>
      <c r="Q2246" t="str">
        <f t="shared" si="35"/>
        <v>5-Large C&amp;I</v>
      </c>
      <c r="R2246" s="158"/>
      <c r="U2246" s="158"/>
    </row>
    <row r="2247" spans="1:21" x14ac:dyDescent="0.3">
      <c r="A2247" s="156">
        <v>4</v>
      </c>
      <c r="B2247" s="156" t="s">
        <v>187</v>
      </c>
      <c r="C2247" s="156">
        <v>2020</v>
      </c>
      <c r="D2247" s="156">
        <v>2</v>
      </c>
      <c r="E2247" s="156" t="s">
        <v>297</v>
      </c>
      <c r="F2247" s="157">
        <v>3</v>
      </c>
      <c r="G2247" s="156" t="s">
        <v>189</v>
      </c>
      <c r="H2247" s="156">
        <v>710</v>
      </c>
      <c r="I2247" s="156" t="s">
        <v>220</v>
      </c>
      <c r="J2247" s="156" t="s">
        <v>207</v>
      </c>
      <c r="K2247" s="156" t="s">
        <v>208</v>
      </c>
      <c r="L2247" s="156">
        <v>4532</v>
      </c>
      <c r="M2247" s="156" t="s">
        <v>200</v>
      </c>
      <c r="N2247" s="156">
        <v>10</v>
      </c>
      <c r="O2247" s="156">
        <v>117901.17</v>
      </c>
      <c r="P2247" s="156">
        <v>1976769</v>
      </c>
      <c r="Q2247" t="str">
        <f t="shared" si="35"/>
        <v>5-Large C&amp;I</v>
      </c>
      <c r="R2247" s="158"/>
      <c r="U2247" s="158"/>
    </row>
    <row r="2248" spans="1:21" x14ac:dyDescent="0.3">
      <c r="A2248" s="156">
        <v>5</v>
      </c>
      <c r="B2248" s="156" t="s">
        <v>181</v>
      </c>
      <c r="C2248" s="156">
        <v>2020</v>
      </c>
      <c r="D2248" s="156">
        <v>2</v>
      </c>
      <c r="E2248" s="156" t="s">
        <v>297</v>
      </c>
      <c r="F2248" s="157">
        <v>10</v>
      </c>
      <c r="G2248" s="156" t="s">
        <v>238</v>
      </c>
      <c r="H2248" s="156">
        <v>903</v>
      </c>
      <c r="I2248" s="156" t="s">
        <v>239</v>
      </c>
      <c r="J2248" s="156" t="s">
        <v>121</v>
      </c>
      <c r="K2248" s="156" t="s">
        <v>230</v>
      </c>
      <c r="L2248" s="156">
        <v>4513</v>
      </c>
      <c r="M2248" s="156" t="s">
        <v>240</v>
      </c>
      <c r="N2248" s="156">
        <v>31048</v>
      </c>
      <c r="O2248" s="156">
        <v>4360584.28</v>
      </c>
      <c r="P2248" s="156">
        <v>34759261</v>
      </c>
      <c r="Q2248" t="str">
        <f t="shared" si="35"/>
        <v>1-Residential</v>
      </c>
      <c r="R2248" s="158"/>
      <c r="U2248" s="158"/>
    </row>
    <row r="2249" spans="1:21" x14ac:dyDescent="0.3">
      <c r="A2249" s="156">
        <v>4</v>
      </c>
      <c r="B2249" s="156" t="s">
        <v>187</v>
      </c>
      <c r="C2249" s="156">
        <v>2020</v>
      </c>
      <c r="D2249" s="156">
        <v>2</v>
      </c>
      <c r="E2249" s="156" t="s">
        <v>297</v>
      </c>
      <c r="F2249" s="157">
        <v>10</v>
      </c>
      <c r="G2249" s="156" t="s">
        <v>238</v>
      </c>
      <c r="H2249" s="156">
        <v>903</v>
      </c>
      <c r="I2249" s="156" t="s">
        <v>239</v>
      </c>
      <c r="J2249" s="156" t="s">
        <v>121</v>
      </c>
      <c r="K2249" s="156" t="s">
        <v>230</v>
      </c>
      <c r="L2249" s="156">
        <v>4513</v>
      </c>
      <c r="M2249" s="156" t="s">
        <v>240</v>
      </c>
      <c r="N2249" s="156">
        <v>123</v>
      </c>
      <c r="O2249" s="156">
        <v>14842.37</v>
      </c>
      <c r="P2249" s="156">
        <v>112099</v>
      </c>
      <c r="Q2249" t="str">
        <f t="shared" si="35"/>
        <v>1-Residential</v>
      </c>
      <c r="R2249" s="158"/>
      <c r="U2249" s="158"/>
    </row>
    <row r="2250" spans="1:21" x14ac:dyDescent="0.3">
      <c r="A2250" s="156">
        <v>5</v>
      </c>
      <c r="B2250" s="156" t="s">
        <v>181</v>
      </c>
      <c r="C2250" s="156">
        <v>2020</v>
      </c>
      <c r="D2250" s="156">
        <v>2</v>
      </c>
      <c r="E2250" s="156" t="s">
        <v>297</v>
      </c>
      <c r="F2250" s="157">
        <v>3</v>
      </c>
      <c r="G2250" s="156" t="s">
        <v>189</v>
      </c>
      <c r="H2250" s="156">
        <v>951</v>
      </c>
      <c r="I2250" s="156" t="s">
        <v>250</v>
      </c>
      <c r="J2250" s="156" t="s">
        <v>126</v>
      </c>
      <c r="K2250" s="156" t="s">
        <v>249</v>
      </c>
      <c r="L2250" s="156">
        <v>4532</v>
      </c>
      <c r="M2250" s="156" t="s">
        <v>200</v>
      </c>
      <c r="N2250" s="156">
        <v>1223</v>
      </c>
      <c r="O2250" s="156">
        <v>46914.33</v>
      </c>
      <c r="P2250" s="156">
        <v>417299</v>
      </c>
      <c r="Q2250" t="str">
        <f t="shared" si="35"/>
        <v>3-Small C&amp;I</v>
      </c>
      <c r="R2250" s="158"/>
      <c r="U2250" s="158"/>
    </row>
    <row r="2251" spans="1:21" x14ac:dyDescent="0.3">
      <c r="A2251" s="156">
        <v>4</v>
      </c>
      <c r="B2251" s="156" t="s">
        <v>187</v>
      </c>
      <c r="C2251" s="156">
        <v>2020</v>
      </c>
      <c r="D2251" s="156">
        <v>2</v>
      </c>
      <c r="E2251" s="156" t="s">
        <v>297</v>
      </c>
      <c r="F2251" s="157">
        <v>5</v>
      </c>
      <c r="G2251" s="156" t="s">
        <v>195</v>
      </c>
      <c r="H2251" s="156">
        <v>950</v>
      </c>
      <c r="I2251" s="156" t="s">
        <v>184</v>
      </c>
      <c r="J2251" s="156" t="s">
        <v>115</v>
      </c>
      <c r="K2251" s="156" t="s">
        <v>185</v>
      </c>
      <c r="L2251" s="156">
        <v>4552</v>
      </c>
      <c r="M2251" s="156" t="s">
        <v>276</v>
      </c>
      <c r="N2251" s="156">
        <v>2</v>
      </c>
      <c r="O2251" s="156">
        <v>31.42</v>
      </c>
      <c r="P2251" s="156">
        <v>118</v>
      </c>
      <c r="Q2251" t="str">
        <f t="shared" si="35"/>
        <v>3-Small C&amp;I</v>
      </c>
      <c r="R2251" s="158"/>
      <c r="U2251" s="158"/>
    </row>
    <row r="2252" spans="1:21" x14ac:dyDescent="0.3">
      <c r="A2252" s="156">
        <v>4</v>
      </c>
      <c r="B2252" s="156" t="s">
        <v>187</v>
      </c>
      <c r="C2252" s="156">
        <v>2020</v>
      </c>
      <c r="D2252" s="156">
        <v>2</v>
      </c>
      <c r="E2252" s="156" t="s">
        <v>297</v>
      </c>
      <c r="F2252" s="157">
        <v>1</v>
      </c>
      <c r="G2252" s="156" t="s">
        <v>183</v>
      </c>
      <c r="H2252" s="156">
        <v>10</v>
      </c>
      <c r="I2252" s="156" t="s">
        <v>251</v>
      </c>
      <c r="J2252" s="156" t="s">
        <v>118</v>
      </c>
      <c r="K2252" s="156" t="s">
        <v>214</v>
      </c>
      <c r="L2252" s="156">
        <v>200</v>
      </c>
      <c r="M2252" s="156" t="s">
        <v>210</v>
      </c>
      <c r="N2252" s="156">
        <v>3</v>
      </c>
      <c r="O2252" s="156">
        <v>1014.56</v>
      </c>
      <c r="P2252" s="156">
        <v>4453</v>
      </c>
      <c r="Q2252" t="str">
        <f t="shared" si="35"/>
        <v>3-Small C&amp;I</v>
      </c>
      <c r="R2252" s="158"/>
      <c r="U2252" s="158"/>
    </row>
    <row r="2253" spans="1:21" x14ac:dyDescent="0.3">
      <c r="A2253" s="156">
        <v>4</v>
      </c>
      <c r="B2253" s="156" t="s">
        <v>187</v>
      </c>
      <c r="C2253" s="156">
        <v>2020</v>
      </c>
      <c r="D2253" s="156">
        <v>2</v>
      </c>
      <c r="E2253" s="156" t="s">
        <v>297</v>
      </c>
      <c r="F2253" s="157">
        <v>1</v>
      </c>
      <c r="G2253" s="156" t="s">
        <v>183</v>
      </c>
      <c r="H2253" s="156">
        <v>6</v>
      </c>
      <c r="I2253" s="156" t="s">
        <v>256</v>
      </c>
      <c r="J2253" s="156" t="s">
        <v>122</v>
      </c>
      <c r="K2253" s="156" t="s">
        <v>242</v>
      </c>
      <c r="L2253" s="156">
        <v>200</v>
      </c>
      <c r="M2253" s="156" t="s">
        <v>210</v>
      </c>
      <c r="N2253" s="156">
        <v>24</v>
      </c>
      <c r="O2253" s="156">
        <v>3991.6</v>
      </c>
      <c r="P2253" s="156">
        <v>22883</v>
      </c>
      <c r="Q2253" t="str">
        <f t="shared" si="35"/>
        <v>2-Low Income Residential</v>
      </c>
      <c r="R2253" s="158"/>
      <c r="U2253" s="158"/>
    </row>
    <row r="2254" spans="1:21" x14ac:dyDescent="0.3">
      <c r="A2254" s="156">
        <v>5</v>
      </c>
      <c r="B2254" s="156" t="s">
        <v>181</v>
      </c>
      <c r="C2254" s="156">
        <v>2020</v>
      </c>
      <c r="D2254" s="156">
        <v>2</v>
      </c>
      <c r="E2254" s="156" t="s">
        <v>297</v>
      </c>
      <c r="F2254" s="157">
        <v>10</v>
      </c>
      <c r="G2254" s="156" t="s">
        <v>238</v>
      </c>
      <c r="H2254" s="156">
        <v>7</v>
      </c>
      <c r="I2254" s="156" t="s">
        <v>241</v>
      </c>
      <c r="J2254" s="156" t="s">
        <v>122</v>
      </c>
      <c r="K2254" s="156" t="s">
        <v>242</v>
      </c>
      <c r="L2254" s="156">
        <v>207</v>
      </c>
      <c r="M2254" s="156" t="s">
        <v>243</v>
      </c>
      <c r="N2254" s="156">
        <v>7</v>
      </c>
      <c r="O2254" s="156">
        <v>1277.49</v>
      </c>
      <c r="P2254" s="156">
        <v>6937</v>
      </c>
      <c r="Q2254" t="str">
        <f t="shared" si="35"/>
        <v>2-Low Income Residential</v>
      </c>
      <c r="R2254" s="158"/>
      <c r="U2254" s="158"/>
    </row>
    <row r="2255" spans="1:21" x14ac:dyDescent="0.3">
      <c r="A2255" s="156">
        <v>5</v>
      </c>
      <c r="B2255" s="156" t="s">
        <v>181</v>
      </c>
      <c r="C2255" s="156">
        <v>2020</v>
      </c>
      <c r="D2255" s="156">
        <v>2</v>
      </c>
      <c r="E2255" s="156" t="s">
        <v>297</v>
      </c>
      <c r="F2255" s="157">
        <v>6</v>
      </c>
      <c r="G2255" s="156" t="s">
        <v>192</v>
      </c>
      <c r="H2255" s="156">
        <v>600</v>
      </c>
      <c r="I2255" s="156" t="s">
        <v>266</v>
      </c>
      <c r="J2255" s="156" t="s">
        <v>123</v>
      </c>
      <c r="K2255" s="156" t="s">
        <v>261</v>
      </c>
      <c r="L2255" s="156">
        <v>700</v>
      </c>
      <c r="M2255" s="156" t="s">
        <v>193</v>
      </c>
      <c r="N2255" s="156">
        <v>76</v>
      </c>
      <c r="O2255" s="156">
        <v>47426.23</v>
      </c>
      <c r="P2255" s="156">
        <v>71963</v>
      </c>
      <c r="Q2255" t="str">
        <f t="shared" si="35"/>
        <v>Street</v>
      </c>
      <c r="R2255" s="158"/>
      <c r="U2255" s="158"/>
    </row>
    <row r="2256" spans="1:21" x14ac:dyDescent="0.3">
      <c r="A2256" s="156">
        <v>5</v>
      </c>
      <c r="B2256" s="156" t="s">
        <v>181</v>
      </c>
      <c r="C2256" s="156">
        <v>2020</v>
      </c>
      <c r="D2256" s="156">
        <v>2</v>
      </c>
      <c r="E2256" s="156" t="s">
        <v>297</v>
      </c>
      <c r="F2256" s="157">
        <v>1</v>
      </c>
      <c r="G2256" s="156" t="s">
        <v>183</v>
      </c>
      <c r="H2256" s="156">
        <v>603</v>
      </c>
      <c r="I2256" s="156" t="s">
        <v>196</v>
      </c>
      <c r="J2256" s="156" t="s">
        <v>125</v>
      </c>
      <c r="K2256" s="156" t="s">
        <v>197</v>
      </c>
      <c r="L2256" s="156">
        <v>200</v>
      </c>
      <c r="M2256" s="156" t="s">
        <v>210</v>
      </c>
      <c r="N2256" s="156">
        <v>754</v>
      </c>
      <c r="O2256" s="156">
        <v>26395.360000000001</v>
      </c>
      <c r="P2256" s="156">
        <v>63377</v>
      </c>
      <c r="Q2256" t="str">
        <f t="shared" si="35"/>
        <v>Street</v>
      </c>
      <c r="R2256" s="158"/>
      <c r="U2256" s="158"/>
    </row>
    <row r="2257" spans="1:21" x14ac:dyDescent="0.3">
      <c r="A2257" s="156">
        <v>5</v>
      </c>
      <c r="B2257" s="156" t="s">
        <v>181</v>
      </c>
      <c r="C2257" s="156">
        <v>2020</v>
      </c>
      <c r="D2257" s="156">
        <v>2</v>
      </c>
      <c r="E2257" s="156" t="s">
        <v>297</v>
      </c>
      <c r="F2257" s="157">
        <v>10</v>
      </c>
      <c r="G2257" s="156" t="s">
        <v>238</v>
      </c>
      <c r="H2257" s="156">
        <v>603</v>
      </c>
      <c r="I2257" s="156" t="s">
        <v>196</v>
      </c>
      <c r="J2257" s="156" t="s">
        <v>125</v>
      </c>
      <c r="K2257" s="156" t="s">
        <v>197</v>
      </c>
      <c r="L2257" s="156">
        <v>207</v>
      </c>
      <c r="M2257" s="156" t="s">
        <v>243</v>
      </c>
      <c r="N2257" s="156">
        <v>28</v>
      </c>
      <c r="O2257" s="156">
        <v>617.08000000000004</v>
      </c>
      <c r="P2257" s="156">
        <v>1555</v>
      </c>
      <c r="Q2257" t="str">
        <f t="shared" si="35"/>
        <v>Street</v>
      </c>
      <c r="R2257" s="158"/>
      <c r="U2257" s="158"/>
    </row>
    <row r="2258" spans="1:21" x14ac:dyDescent="0.3">
      <c r="A2258" s="156">
        <v>5</v>
      </c>
      <c r="B2258" s="156" t="s">
        <v>181</v>
      </c>
      <c r="C2258" s="156">
        <v>2020</v>
      </c>
      <c r="D2258" s="156">
        <v>2</v>
      </c>
      <c r="E2258" s="156" t="s">
        <v>297</v>
      </c>
      <c r="F2258" s="157">
        <v>60</v>
      </c>
      <c r="G2258" s="156" t="s">
        <v>212</v>
      </c>
      <c r="H2258" s="156">
        <v>623</v>
      </c>
      <c r="I2258" s="156" t="s">
        <v>295</v>
      </c>
      <c r="J2258" s="156" t="s">
        <v>124</v>
      </c>
      <c r="K2258" s="156" t="s">
        <v>227</v>
      </c>
      <c r="L2258" s="156">
        <v>360</v>
      </c>
      <c r="M2258" s="156" t="s">
        <v>225</v>
      </c>
      <c r="N2258" s="156">
        <v>3</v>
      </c>
      <c r="O2258" s="156">
        <v>68.790000000000006</v>
      </c>
      <c r="P2258" s="156">
        <v>216</v>
      </c>
      <c r="Q2258" t="str">
        <f t="shared" si="35"/>
        <v>Street</v>
      </c>
      <c r="R2258" s="158"/>
      <c r="U2258" s="158"/>
    </row>
    <row r="2259" spans="1:21" x14ac:dyDescent="0.3">
      <c r="A2259" s="156">
        <v>5</v>
      </c>
      <c r="B2259" s="156" t="s">
        <v>181</v>
      </c>
      <c r="C2259" s="156">
        <v>2020</v>
      </c>
      <c r="D2259" s="156">
        <v>2</v>
      </c>
      <c r="E2259" s="156" t="s">
        <v>297</v>
      </c>
      <c r="F2259" s="157">
        <v>6</v>
      </c>
      <c r="G2259" s="156" t="s">
        <v>192</v>
      </c>
      <c r="H2259" s="156">
        <v>623</v>
      </c>
      <c r="I2259" s="156" t="s">
        <v>295</v>
      </c>
      <c r="J2259" s="156" t="s">
        <v>124</v>
      </c>
      <c r="K2259" s="156" t="s">
        <v>227</v>
      </c>
      <c r="L2259" s="156">
        <v>700</v>
      </c>
      <c r="M2259" s="156" t="s">
        <v>193</v>
      </c>
      <c r="N2259" s="156">
        <v>1</v>
      </c>
      <c r="O2259" s="156">
        <v>1817.16</v>
      </c>
      <c r="P2259" s="156">
        <v>6702</v>
      </c>
      <c r="Q2259" t="str">
        <f t="shared" si="35"/>
        <v>Street</v>
      </c>
      <c r="R2259" s="158"/>
      <c r="U2259" s="158"/>
    </row>
    <row r="2260" spans="1:21" x14ac:dyDescent="0.3">
      <c r="A2260" s="156">
        <v>5</v>
      </c>
      <c r="B2260" s="156" t="s">
        <v>181</v>
      </c>
      <c r="C2260" s="156">
        <v>2020</v>
      </c>
      <c r="D2260" s="156">
        <v>2</v>
      </c>
      <c r="E2260" s="156" t="s">
        <v>297</v>
      </c>
      <c r="F2260" s="157">
        <v>3</v>
      </c>
      <c r="G2260" s="156" t="s">
        <v>189</v>
      </c>
      <c r="H2260" s="156">
        <v>954</v>
      </c>
      <c r="I2260" s="156" t="s">
        <v>237</v>
      </c>
      <c r="J2260" s="156" t="s">
        <v>119</v>
      </c>
      <c r="K2260" s="156" t="s">
        <v>216</v>
      </c>
      <c r="L2260" s="156">
        <v>4532</v>
      </c>
      <c r="M2260" s="156" t="s">
        <v>200</v>
      </c>
      <c r="N2260" s="156">
        <v>7904</v>
      </c>
      <c r="O2260" s="156">
        <v>11636384.710000001</v>
      </c>
      <c r="P2260" s="156">
        <v>151351338</v>
      </c>
      <c r="Q2260" t="str">
        <f t="shared" si="35"/>
        <v>4-Medium C&amp;I</v>
      </c>
      <c r="R2260" s="158"/>
      <c r="U2260" s="158"/>
    </row>
    <row r="2261" spans="1:21" x14ac:dyDescent="0.3">
      <c r="A2261" s="156">
        <v>4</v>
      </c>
      <c r="B2261" s="156" t="s">
        <v>187</v>
      </c>
      <c r="C2261" s="156">
        <v>2020</v>
      </c>
      <c r="D2261" s="156">
        <v>2</v>
      </c>
      <c r="E2261" s="156" t="s">
        <v>297</v>
      </c>
      <c r="F2261" s="157">
        <v>5</v>
      </c>
      <c r="G2261" s="156" t="s">
        <v>195</v>
      </c>
      <c r="H2261" s="156">
        <v>710</v>
      </c>
      <c r="I2261" s="156" t="s">
        <v>220</v>
      </c>
      <c r="J2261" s="156" t="s">
        <v>207</v>
      </c>
      <c r="K2261" s="156" t="s">
        <v>208</v>
      </c>
      <c r="L2261" s="156">
        <v>4552</v>
      </c>
      <c r="M2261" s="156" t="s">
        <v>276</v>
      </c>
      <c r="N2261" s="156">
        <v>1</v>
      </c>
      <c r="O2261" s="156">
        <v>4410.8</v>
      </c>
      <c r="P2261" s="156">
        <v>57078</v>
      </c>
      <c r="Q2261" t="str">
        <f t="shared" si="35"/>
        <v>5-Large C&amp;I</v>
      </c>
      <c r="R2261" s="158"/>
      <c r="U2261" s="158"/>
    </row>
    <row r="2262" spans="1:21" x14ac:dyDescent="0.3">
      <c r="A2262" s="156">
        <v>5</v>
      </c>
      <c r="B2262" s="156" t="s">
        <v>181</v>
      </c>
      <c r="C2262" s="156">
        <v>2020</v>
      </c>
      <c r="D2262" s="156">
        <v>2</v>
      </c>
      <c r="E2262" s="156" t="s">
        <v>297</v>
      </c>
      <c r="F2262" s="157">
        <v>3</v>
      </c>
      <c r="G2262" s="156" t="s">
        <v>189</v>
      </c>
      <c r="H2262" s="156">
        <v>621</v>
      </c>
      <c r="I2262" s="156" t="s">
        <v>259</v>
      </c>
      <c r="J2262" s="156" t="s">
        <v>116</v>
      </c>
      <c r="K2262" s="156" t="s">
        <v>224</v>
      </c>
      <c r="L2262" s="156">
        <v>4532</v>
      </c>
      <c r="M2262" s="156" t="s">
        <v>200</v>
      </c>
      <c r="N2262" s="156">
        <v>6</v>
      </c>
      <c r="O2262" s="156">
        <v>752.38</v>
      </c>
      <c r="P2262" s="156">
        <v>7791</v>
      </c>
      <c r="Q2262" t="str">
        <f t="shared" si="35"/>
        <v>3-Small C&amp;I</v>
      </c>
      <c r="R2262" s="158"/>
      <c r="U2262" s="158"/>
    </row>
    <row r="2263" spans="1:21" x14ac:dyDescent="0.3">
      <c r="A2263" s="156">
        <v>4</v>
      </c>
      <c r="B2263" s="156" t="s">
        <v>187</v>
      </c>
      <c r="C2263" s="156">
        <v>2020</v>
      </c>
      <c r="D2263" s="156">
        <v>2</v>
      </c>
      <c r="E2263" s="156" t="s">
        <v>297</v>
      </c>
      <c r="F2263" s="157">
        <v>3</v>
      </c>
      <c r="G2263" s="156" t="s">
        <v>189</v>
      </c>
      <c r="H2263" s="156">
        <v>621</v>
      </c>
      <c r="I2263" s="156" t="s">
        <v>259</v>
      </c>
      <c r="J2263" s="156" t="s">
        <v>116</v>
      </c>
      <c r="K2263" s="156" t="s">
        <v>224</v>
      </c>
      <c r="L2263" s="156">
        <v>4532</v>
      </c>
      <c r="M2263" s="156" t="s">
        <v>200</v>
      </c>
      <c r="N2263" s="156">
        <v>8</v>
      </c>
      <c r="O2263" s="156">
        <v>211.48</v>
      </c>
      <c r="P2263" s="156">
        <v>1531</v>
      </c>
      <c r="Q2263" t="str">
        <f t="shared" si="35"/>
        <v>3-Small C&amp;I</v>
      </c>
      <c r="R2263" s="158"/>
      <c r="U2263" s="158"/>
    </row>
    <row r="2264" spans="1:21" x14ac:dyDescent="0.3">
      <c r="A2264" s="156">
        <v>5</v>
      </c>
      <c r="B2264" s="156" t="s">
        <v>181</v>
      </c>
      <c r="C2264" s="156">
        <v>2020</v>
      </c>
      <c r="D2264" s="156">
        <v>2</v>
      </c>
      <c r="E2264" s="156" t="s">
        <v>297</v>
      </c>
      <c r="F2264" s="157">
        <v>6</v>
      </c>
      <c r="G2264" s="156" t="s">
        <v>192</v>
      </c>
      <c r="H2264" s="156">
        <v>621</v>
      </c>
      <c r="I2264" s="156" t="s">
        <v>259</v>
      </c>
      <c r="J2264" s="156" t="s">
        <v>116</v>
      </c>
      <c r="K2264" s="156" t="s">
        <v>224</v>
      </c>
      <c r="L2264" s="156">
        <v>4562</v>
      </c>
      <c r="M2264" s="156" t="s">
        <v>211</v>
      </c>
      <c r="N2264" s="156">
        <v>9</v>
      </c>
      <c r="O2264" s="156">
        <v>193.67</v>
      </c>
      <c r="P2264" s="156">
        <v>1387</v>
      </c>
      <c r="Q2264" t="str">
        <f t="shared" si="35"/>
        <v>3-Small C&amp;I</v>
      </c>
      <c r="R2264" s="158"/>
      <c r="U2264" s="158"/>
    </row>
    <row r="2265" spans="1:21" x14ac:dyDescent="0.3">
      <c r="A2265" s="156">
        <v>5</v>
      </c>
      <c r="B2265" s="156" t="s">
        <v>181</v>
      </c>
      <c r="C2265" s="156">
        <v>2020</v>
      </c>
      <c r="D2265" s="156">
        <v>2</v>
      </c>
      <c r="E2265" s="156" t="s">
        <v>297</v>
      </c>
      <c r="F2265" s="157">
        <v>10</v>
      </c>
      <c r="G2265" s="156" t="s">
        <v>238</v>
      </c>
      <c r="H2265" s="156">
        <v>616</v>
      </c>
      <c r="I2265" s="156" t="s">
        <v>199</v>
      </c>
      <c r="J2265" s="156" t="s">
        <v>125</v>
      </c>
      <c r="K2265" s="156" t="s">
        <v>197</v>
      </c>
      <c r="L2265" s="156">
        <v>4513</v>
      </c>
      <c r="M2265" s="156" t="s">
        <v>240</v>
      </c>
      <c r="N2265" s="156">
        <v>3</v>
      </c>
      <c r="O2265" s="156">
        <v>84.69</v>
      </c>
      <c r="P2265" s="156">
        <v>428</v>
      </c>
      <c r="Q2265" t="str">
        <f t="shared" si="35"/>
        <v>Street</v>
      </c>
      <c r="R2265" s="158"/>
      <c r="U2265" s="158"/>
    </row>
    <row r="2266" spans="1:21" x14ac:dyDescent="0.3">
      <c r="A2266" s="156">
        <v>5</v>
      </c>
      <c r="B2266" s="156" t="s">
        <v>181</v>
      </c>
      <c r="C2266" s="156">
        <v>2020</v>
      </c>
      <c r="D2266" s="156">
        <v>2</v>
      </c>
      <c r="E2266" s="156" t="s">
        <v>297</v>
      </c>
      <c r="F2266" s="157">
        <v>10</v>
      </c>
      <c r="G2266" s="156" t="s">
        <v>238</v>
      </c>
      <c r="H2266" s="156">
        <v>3</v>
      </c>
      <c r="I2266" s="156" t="s">
        <v>209</v>
      </c>
      <c r="J2266" s="156" t="s">
        <v>202</v>
      </c>
      <c r="K2266" s="156" t="s">
        <v>203</v>
      </c>
      <c r="L2266" s="156">
        <v>207</v>
      </c>
      <c r="M2266" s="156" t="s">
        <v>243</v>
      </c>
      <c r="N2266" s="156">
        <v>1</v>
      </c>
      <c r="O2266" s="156">
        <v>543.80999999999995</v>
      </c>
      <c r="P2266" s="156">
        <v>2999</v>
      </c>
      <c r="Q2266" t="str">
        <f t="shared" si="35"/>
        <v>1-Residential</v>
      </c>
      <c r="R2266" s="158"/>
      <c r="U2266" s="158"/>
    </row>
    <row r="2267" spans="1:21" x14ac:dyDescent="0.3">
      <c r="A2267" s="156">
        <v>5</v>
      </c>
      <c r="B2267" s="156" t="s">
        <v>181</v>
      </c>
      <c r="C2267" s="156">
        <v>2020</v>
      </c>
      <c r="D2267" s="156">
        <v>2</v>
      </c>
      <c r="E2267" s="156" t="s">
        <v>297</v>
      </c>
      <c r="F2267" s="157">
        <v>3</v>
      </c>
      <c r="G2267" s="156" t="s">
        <v>189</v>
      </c>
      <c r="H2267" s="156">
        <v>8</v>
      </c>
      <c r="I2267" s="156" t="s">
        <v>248</v>
      </c>
      <c r="J2267" s="156" t="s">
        <v>126</v>
      </c>
      <c r="K2267" s="156" t="s">
        <v>249</v>
      </c>
      <c r="L2267" s="156">
        <v>300</v>
      </c>
      <c r="M2267" s="156" t="s">
        <v>191</v>
      </c>
      <c r="N2267" s="156">
        <v>382</v>
      </c>
      <c r="O2267" s="156">
        <v>22614.89</v>
      </c>
      <c r="P2267" s="156">
        <v>93313</v>
      </c>
      <c r="Q2267" t="str">
        <f t="shared" si="35"/>
        <v>3-Small C&amp;I</v>
      </c>
      <c r="R2267" s="158"/>
      <c r="U2267" s="158"/>
    </row>
    <row r="2268" spans="1:21" x14ac:dyDescent="0.3">
      <c r="A2268" s="156">
        <v>5</v>
      </c>
      <c r="B2268" s="156" t="s">
        <v>181</v>
      </c>
      <c r="C2268" s="156">
        <v>2020</v>
      </c>
      <c r="D2268" s="156">
        <v>2</v>
      </c>
      <c r="E2268" s="156" t="s">
        <v>297</v>
      </c>
      <c r="F2268" s="157">
        <v>3</v>
      </c>
      <c r="G2268" s="156" t="s">
        <v>189</v>
      </c>
      <c r="H2268" s="156">
        <v>12</v>
      </c>
      <c r="I2268" s="156" t="s">
        <v>301</v>
      </c>
      <c r="J2268" s="156" t="s">
        <v>126</v>
      </c>
      <c r="K2268" s="156" t="s">
        <v>249</v>
      </c>
      <c r="L2268" s="156">
        <v>300</v>
      </c>
      <c r="M2268" s="156" t="s">
        <v>191</v>
      </c>
      <c r="N2268" s="156">
        <v>1</v>
      </c>
      <c r="O2268" s="156">
        <v>48.91</v>
      </c>
      <c r="P2268" s="156">
        <v>146</v>
      </c>
      <c r="Q2268" t="str">
        <f t="shared" si="35"/>
        <v>3-Small C&amp;I</v>
      </c>
      <c r="R2268" s="158"/>
      <c r="U2268" s="158"/>
    </row>
    <row r="2269" spans="1:21" x14ac:dyDescent="0.3">
      <c r="A2269" s="156">
        <v>5</v>
      </c>
      <c r="B2269" s="156" t="s">
        <v>181</v>
      </c>
      <c r="C2269" s="156">
        <v>2020</v>
      </c>
      <c r="D2269" s="156">
        <v>2</v>
      </c>
      <c r="E2269" s="156" t="s">
        <v>297</v>
      </c>
      <c r="F2269" s="157">
        <v>79</v>
      </c>
      <c r="G2269" s="156" t="s">
        <v>212</v>
      </c>
      <c r="H2269" s="156">
        <v>950</v>
      </c>
      <c r="I2269" s="156" t="s">
        <v>184</v>
      </c>
      <c r="J2269" s="156" t="s">
        <v>115</v>
      </c>
      <c r="K2269" s="156" t="s">
        <v>185</v>
      </c>
      <c r="L2269" s="156">
        <v>4579</v>
      </c>
      <c r="M2269" s="156" t="s">
        <v>221</v>
      </c>
      <c r="N2269" s="156">
        <v>84</v>
      </c>
      <c r="O2269" s="156">
        <v>18424.189999999999</v>
      </c>
      <c r="P2269" s="156">
        <v>193675</v>
      </c>
      <c r="Q2269" t="str">
        <f t="shared" si="35"/>
        <v>3-Small C&amp;I</v>
      </c>
      <c r="R2269" s="158"/>
      <c r="U2269" s="158"/>
    </row>
    <row r="2270" spans="1:21" x14ac:dyDescent="0.3">
      <c r="A2270" s="156">
        <v>5</v>
      </c>
      <c r="B2270" s="156" t="s">
        <v>181</v>
      </c>
      <c r="C2270" s="156">
        <v>2020</v>
      </c>
      <c r="D2270" s="156">
        <v>2</v>
      </c>
      <c r="E2270" s="156" t="s">
        <v>297</v>
      </c>
      <c r="F2270" s="157">
        <v>72</v>
      </c>
      <c r="G2270" s="156" t="s">
        <v>212</v>
      </c>
      <c r="H2270" s="156">
        <v>5</v>
      </c>
      <c r="I2270" s="156" t="s">
        <v>190</v>
      </c>
      <c r="J2270" s="156" t="s">
        <v>115</v>
      </c>
      <c r="K2270" s="156" t="s">
        <v>185</v>
      </c>
      <c r="L2270" s="156">
        <v>1572</v>
      </c>
      <c r="M2270" s="156" t="s">
        <v>231</v>
      </c>
      <c r="N2270" s="156">
        <v>1</v>
      </c>
      <c r="O2270" s="156">
        <v>5349.59</v>
      </c>
      <c r="P2270" s="156">
        <v>25133</v>
      </c>
      <c r="Q2270" t="str">
        <f t="shared" si="35"/>
        <v>3-Small C&amp;I</v>
      </c>
      <c r="R2270" s="158"/>
      <c r="U2270" s="158"/>
    </row>
    <row r="2271" spans="1:21" x14ac:dyDescent="0.3">
      <c r="A2271" s="156">
        <v>5</v>
      </c>
      <c r="B2271" s="156" t="s">
        <v>181</v>
      </c>
      <c r="C2271" s="156">
        <v>2020</v>
      </c>
      <c r="D2271" s="156">
        <v>2</v>
      </c>
      <c r="E2271" s="156" t="s">
        <v>297</v>
      </c>
      <c r="F2271" s="157">
        <v>1</v>
      </c>
      <c r="G2271" s="156" t="s">
        <v>183</v>
      </c>
      <c r="H2271" s="156">
        <v>11</v>
      </c>
      <c r="I2271" s="156" t="s">
        <v>283</v>
      </c>
      <c r="J2271" s="156" t="s">
        <v>115</v>
      </c>
      <c r="K2271" s="156" t="s">
        <v>185</v>
      </c>
      <c r="L2271" s="156">
        <v>200</v>
      </c>
      <c r="M2271" s="156" t="s">
        <v>210</v>
      </c>
      <c r="N2271" s="156">
        <v>11</v>
      </c>
      <c r="O2271" s="156">
        <v>2159.8000000000002</v>
      </c>
      <c r="P2271" s="156">
        <v>79471</v>
      </c>
      <c r="Q2271" t="str">
        <f t="shared" si="35"/>
        <v>3-Small C&amp;I</v>
      </c>
      <c r="R2271" s="158"/>
      <c r="U2271" s="158"/>
    </row>
    <row r="2272" spans="1:21" x14ac:dyDescent="0.3">
      <c r="A2272" s="156">
        <v>5</v>
      </c>
      <c r="B2272" s="156" t="s">
        <v>181</v>
      </c>
      <c r="C2272" s="156">
        <v>2020</v>
      </c>
      <c r="D2272" s="156">
        <v>2</v>
      </c>
      <c r="E2272" s="156" t="s">
        <v>297</v>
      </c>
      <c r="F2272" s="157">
        <v>10</v>
      </c>
      <c r="G2272" s="156" t="s">
        <v>238</v>
      </c>
      <c r="H2272" s="156">
        <v>5</v>
      </c>
      <c r="I2272" s="156" t="s">
        <v>190</v>
      </c>
      <c r="J2272" s="156" t="s">
        <v>115</v>
      </c>
      <c r="K2272" s="156" t="s">
        <v>185</v>
      </c>
      <c r="L2272" s="156">
        <v>207</v>
      </c>
      <c r="M2272" s="156" t="s">
        <v>243</v>
      </c>
      <c r="N2272" s="156">
        <v>15</v>
      </c>
      <c r="O2272" s="156">
        <v>3931.98</v>
      </c>
      <c r="P2272" s="156">
        <v>17765</v>
      </c>
      <c r="Q2272" t="str">
        <f t="shared" si="35"/>
        <v>3-Small C&amp;I</v>
      </c>
      <c r="R2272" s="158"/>
      <c r="U2272" s="158"/>
    </row>
    <row r="2273" spans="1:21" x14ac:dyDescent="0.3">
      <c r="A2273" s="156">
        <v>4</v>
      </c>
      <c r="B2273" s="156" t="s">
        <v>187</v>
      </c>
      <c r="C2273" s="156">
        <v>2020</v>
      </c>
      <c r="D2273" s="156">
        <v>2</v>
      </c>
      <c r="E2273" s="156" t="s">
        <v>297</v>
      </c>
      <c r="F2273" s="157">
        <v>3</v>
      </c>
      <c r="G2273" s="156" t="s">
        <v>189</v>
      </c>
      <c r="H2273" s="156">
        <v>953</v>
      </c>
      <c r="I2273" s="156" t="s">
        <v>213</v>
      </c>
      <c r="J2273" s="156" t="s">
        <v>118</v>
      </c>
      <c r="K2273" s="156" t="s">
        <v>214</v>
      </c>
      <c r="L2273" s="156">
        <v>4532</v>
      </c>
      <c r="M2273" s="156" t="s">
        <v>200</v>
      </c>
      <c r="N2273" s="156">
        <v>39</v>
      </c>
      <c r="O2273" s="156">
        <v>2426.2199999999998</v>
      </c>
      <c r="P2273" s="156">
        <v>20472</v>
      </c>
      <c r="Q2273" t="str">
        <f t="shared" si="35"/>
        <v>3-Small C&amp;I</v>
      </c>
      <c r="R2273" s="158"/>
      <c r="U2273" s="158"/>
    </row>
    <row r="2274" spans="1:21" x14ac:dyDescent="0.3">
      <c r="A2274" s="156">
        <v>5</v>
      </c>
      <c r="B2274" s="156" t="s">
        <v>181</v>
      </c>
      <c r="C2274" s="156">
        <v>2020</v>
      </c>
      <c r="D2274" s="156">
        <v>2</v>
      </c>
      <c r="E2274" s="156" t="s">
        <v>297</v>
      </c>
      <c r="F2274" s="157">
        <v>71</v>
      </c>
      <c r="G2274" s="156" t="s">
        <v>212</v>
      </c>
      <c r="H2274" s="156">
        <v>1</v>
      </c>
      <c r="I2274" s="156" t="s">
        <v>229</v>
      </c>
      <c r="J2274" s="156" t="s">
        <v>121</v>
      </c>
      <c r="K2274" s="156" t="s">
        <v>230</v>
      </c>
      <c r="L2274" s="156">
        <v>1571</v>
      </c>
      <c r="M2274" s="156" t="s">
        <v>265</v>
      </c>
      <c r="N2274" s="156">
        <v>1</v>
      </c>
      <c r="O2274" s="156">
        <v>7</v>
      </c>
      <c r="P2274" s="156">
        <v>0</v>
      </c>
      <c r="Q2274" t="str">
        <f t="shared" si="35"/>
        <v>1-Residential</v>
      </c>
      <c r="R2274" s="158"/>
      <c r="U2274" s="158"/>
    </row>
    <row r="2275" spans="1:21" x14ac:dyDescent="0.3">
      <c r="A2275" s="156">
        <v>5</v>
      </c>
      <c r="B2275" s="156" t="s">
        <v>181</v>
      </c>
      <c r="C2275" s="156">
        <v>2020</v>
      </c>
      <c r="D2275" s="156">
        <v>2</v>
      </c>
      <c r="E2275" s="156" t="s">
        <v>297</v>
      </c>
      <c r="F2275" s="157">
        <v>10</v>
      </c>
      <c r="G2275" s="156" t="s">
        <v>238</v>
      </c>
      <c r="H2275" s="156">
        <v>2</v>
      </c>
      <c r="I2275" s="156" t="s">
        <v>264</v>
      </c>
      <c r="J2275" s="156" t="s">
        <v>121</v>
      </c>
      <c r="K2275" s="156" t="s">
        <v>230</v>
      </c>
      <c r="L2275" s="156">
        <v>207</v>
      </c>
      <c r="M2275" s="156" t="s">
        <v>243</v>
      </c>
      <c r="N2275" s="156">
        <v>29</v>
      </c>
      <c r="O2275" s="156">
        <v>10189.84</v>
      </c>
      <c r="P2275" s="156">
        <v>36213</v>
      </c>
      <c r="Q2275" t="str">
        <f t="shared" si="35"/>
        <v>1-Residential</v>
      </c>
      <c r="R2275" s="158"/>
      <c r="U2275" s="158"/>
    </row>
    <row r="2276" spans="1:21" x14ac:dyDescent="0.3">
      <c r="A2276" s="156">
        <v>5</v>
      </c>
      <c r="B2276" s="156" t="s">
        <v>181</v>
      </c>
      <c r="C2276" s="156">
        <v>2020</v>
      </c>
      <c r="D2276" s="156">
        <v>2</v>
      </c>
      <c r="E2276" s="156" t="s">
        <v>297</v>
      </c>
      <c r="F2276" s="157">
        <v>1</v>
      </c>
      <c r="G2276" s="156" t="s">
        <v>183</v>
      </c>
      <c r="H2276" s="156">
        <v>301</v>
      </c>
      <c r="I2276" s="156" t="s">
        <v>247</v>
      </c>
      <c r="J2276" s="156" t="s">
        <v>121</v>
      </c>
      <c r="K2276" s="156" t="s">
        <v>230</v>
      </c>
      <c r="L2276" s="156">
        <v>200</v>
      </c>
      <c r="M2276" s="156" t="s">
        <v>210</v>
      </c>
      <c r="N2276" s="156">
        <v>2</v>
      </c>
      <c r="O2276" s="156">
        <v>-32.369999999999997</v>
      </c>
      <c r="P2276" s="156">
        <v>-125</v>
      </c>
      <c r="Q2276" t="str">
        <f t="shared" si="35"/>
        <v>1-Residential</v>
      </c>
      <c r="R2276" s="158"/>
      <c r="U2276" s="158"/>
    </row>
    <row r="2277" spans="1:21" x14ac:dyDescent="0.3">
      <c r="A2277" s="156">
        <v>5</v>
      </c>
      <c r="B2277" s="156" t="s">
        <v>181</v>
      </c>
      <c r="C2277" s="156">
        <v>2020</v>
      </c>
      <c r="D2277" s="156">
        <v>2</v>
      </c>
      <c r="E2277" s="156" t="s">
        <v>297</v>
      </c>
      <c r="F2277" s="157">
        <v>10</v>
      </c>
      <c r="G2277" s="156" t="s">
        <v>238</v>
      </c>
      <c r="H2277" s="156">
        <v>602</v>
      </c>
      <c r="I2277" s="156" t="s">
        <v>246</v>
      </c>
      <c r="J2277" s="156" t="s">
        <v>125</v>
      </c>
      <c r="K2277" s="156" t="s">
        <v>197</v>
      </c>
      <c r="L2277" s="156">
        <v>207</v>
      </c>
      <c r="M2277" s="156" t="s">
        <v>243</v>
      </c>
      <c r="N2277" s="156">
        <v>2</v>
      </c>
      <c r="O2277" s="156">
        <v>74.41</v>
      </c>
      <c r="P2277" s="156">
        <v>166</v>
      </c>
      <c r="Q2277" t="str">
        <f t="shared" si="35"/>
        <v>Street</v>
      </c>
      <c r="R2277" s="158"/>
      <c r="U2277" s="158"/>
    </row>
    <row r="2278" spans="1:21" x14ac:dyDescent="0.3">
      <c r="A2278" s="156">
        <v>5</v>
      </c>
      <c r="B2278" s="156" t="s">
        <v>181</v>
      </c>
      <c r="C2278" s="156">
        <v>2020</v>
      </c>
      <c r="D2278" s="156">
        <v>2</v>
      </c>
      <c r="E2278" s="156" t="s">
        <v>297</v>
      </c>
      <c r="F2278" s="157">
        <v>5</v>
      </c>
      <c r="G2278" s="156" t="s">
        <v>195</v>
      </c>
      <c r="H2278" s="156">
        <v>18</v>
      </c>
      <c r="I2278" s="156" t="s">
        <v>215</v>
      </c>
      <c r="J2278" s="156" t="s">
        <v>119</v>
      </c>
      <c r="K2278" s="156" t="s">
        <v>216</v>
      </c>
      <c r="L2278" s="156">
        <v>460</v>
      </c>
      <c r="M2278" s="156" t="s">
        <v>198</v>
      </c>
      <c r="N2278" s="156">
        <v>201</v>
      </c>
      <c r="O2278" s="156">
        <v>955682.9</v>
      </c>
      <c r="P2278" s="156">
        <v>4278450</v>
      </c>
      <c r="Q2278" t="str">
        <f t="shared" si="35"/>
        <v>4-Medium C&amp;I</v>
      </c>
      <c r="R2278" s="158"/>
      <c r="U2278" s="158"/>
    </row>
    <row r="2279" spans="1:21" x14ac:dyDescent="0.3">
      <c r="A2279" s="156">
        <v>5</v>
      </c>
      <c r="B2279" s="156" t="s">
        <v>181</v>
      </c>
      <c r="C2279" s="156">
        <v>2020</v>
      </c>
      <c r="D2279" s="156">
        <v>2</v>
      </c>
      <c r="E2279" s="156" t="s">
        <v>297</v>
      </c>
      <c r="F2279" s="157">
        <v>5</v>
      </c>
      <c r="G2279" s="156" t="s">
        <v>195</v>
      </c>
      <c r="H2279" s="156">
        <v>701</v>
      </c>
      <c r="I2279" s="156" t="s">
        <v>206</v>
      </c>
      <c r="J2279" s="156" t="s">
        <v>207</v>
      </c>
      <c r="K2279" s="156" t="s">
        <v>208</v>
      </c>
      <c r="L2279" s="156">
        <v>460</v>
      </c>
      <c r="M2279" s="156" t="s">
        <v>198</v>
      </c>
      <c r="N2279" s="156">
        <v>78</v>
      </c>
      <c r="O2279" s="156">
        <v>1468009.95</v>
      </c>
      <c r="P2279" s="156">
        <v>7490862</v>
      </c>
      <c r="Q2279" t="str">
        <f t="shared" si="35"/>
        <v>5-Large C&amp;I</v>
      </c>
      <c r="R2279" s="158"/>
      <c r="U2279" s="158"/>
    </row>
    <row r="2280" spans="1:21" x14ac:dyDescent="0.3">
      <c r="A2280" s="156">
        <v>5</v>
      </c>
      <c r="B2280" s="156" t="s">
        <v>181</v>
      </c>
      <c r="C2280" s="156">
        <v>2020</v>
      </c>
      <c r="D2280" s="156">
        <v>2</v>
      </c>
      <c r="E2280" s="156" t="s">
        <v>297</v>
      </c>
      <c r="F2280" s="157">
        <v>3</v>
      </c>
      <c r="G2280" s="156" t="s">
        <v>189</v>
      </c>
      <c r="H2280" s="156">
        <v>701</v>
      </c>
      <c r="I2280" s="156" t="s">
        <v>206</v>
      </c>
      <c r="J2280" s="156" t="s">
        <v>207</v>
      </c>
      <c r="K2280" s="156" t="s">
        <v>208</v>
      </c>
      <c r="L2280" s="156">
        <v>300</v>
      </c>
      <c r="M2280" s="156" t="s">
        <v>191</v>
      </c>
      <c r="N2280" s="156">
        <v>180</v>
      </c>
      <c r="O2280" s="156">
        <v>2856398.57</v>
      </c>
      <c r="P2280" s="156">
        <v>14431961</v>
      </c>
      <c r="Q2280" t="str">
        <f t="shared" si="35"/>
        <v>5-Large C&amp;I</v>
      </c>
      <c r="R2280" s="158"/>
      <c r="U2280" s="158"/>
    </row>
    <row r="2281" spans="1:21" x14ac:dyDescent="0.3">
      <c r="A2281" s="156">
        <v>5</v>
      </c>
      <c r="B2281" s="156" t="s">
        <v>181</v>
      </c>
      <c r="C2281" s="156">
        <v>2020</v>
      </c>
      <c r="D2281" s="156">
        <v>2</v>
      </c>
      <c r="E2281" s="156" t="s">
        <v>297</v>
      </c>
      <c r="F2281" s="157">
        <v>6</v>
      </c>
      <c r="G2281" s="156" t="s">
        <v>192</v>
      </c>
      <c r="H2281" s="156">
        <v>612</v>
      </c>
      <c r="I2281" s="156" t="s">
        <v>223</v>
      </c>
      <c r="J2281" s="156" t="s">
        <v>116</v>
      </c>
      <c r="K2281" s="156" t="s">
        <v>224</v>
      </c>
      <c r="L2281" s="156">
        <v>700</v>
      </c>
      <c r="M2281" s="156" t="s">
        <v>193</v>
      </c>
      <c r="N2281" s="156">
        <v>3</v>
      </c>
      <c r="O2281" s="156">
        <v>89.9</v>
      </c>
      <c r="P2281" s="156">
        <v>317</v>
      </c>
      <c r="Q2281" t="str">
        <f t="shared" si="35"/>
        <v>3-Small C&amp;I</v>
      </c>
      <c r="R2281" s="158"/>
      <c r="U2281" s="158"/>
    </row>
    <row r="2282" spans="1:21" x14ac:dyDescent="0.3">
      <c r="A2282" s="156">
        <v>5</v>
      </c>
      <c r="B2282" s="156" t="s">
        <v>181</v>
      </c>
      <c r="C2282" s="156">
        <v>2020</v>
      </c>
      <c r="D2282" s="156">
        <v>2</v>
      </c>
      <c r="E2282" s="156" t="s">
        <v>297</v>
      </c>
      <c r="F2282" s="157">
        <v>6</v>
      </c>
      <c r="G2282" s="156" t="s">
        <v>192</v>
      </c>
      <c r="H2282" s="156">
        <v>617</v>
      </c>
      <c r="I2282" s="156" t="s">
        <v>287</v>
      </c>
      <c r="J2282" s="156" t="s">
        <v>288</v>
      </c>
      <c r="K2282" s="156" t="s">
        <v>289</v>
      </c>
      <c r="L2282" s="156">
        <v>4562</v>
      </c>
      <c r="M2282" s="156" t="s">
        <v>211</v>
      </c>
      <c r="N2282" s="156">
        <v>8</v>
      </c>
      <c r="O2282" s="156">
        <v>12086.22</v>
      </c>
      <c r="P2282" s="156">
        <v>62786</v>
      </c>
      <c r="Q2282" t="str">
        <f t="shared" si="35"/>
        <v>Street</v>
      </c>
      <c r="R2282" s="158"/>
      <c r="U2282" s="158"/>
    </row>
    <row r="2283" spans="1:21" x14ac:dyDescent="0.3">
      <c r="A2283" s="156">
        <v>4</v>
      </c>
      <c r="B2283" s="156" t="s">
        <v>187</v>
      </c>
      <c r="C2283" s="156">
        <v>2020</v>
      </c>
      <c r="D2283" s="156">
        <v>2</v>
      </c>
      <c r="E2283" s="156" t="s">
        <v>297</v>
      </c>
      <c r="F2283" s="157">
        <v>3</v>
      </c>
      <c r="G2283" s="156" t="s">
        <v>189</v>
      </c>
      <c r="H2283" s="156">
        <v>616</v>
      </c>
      <c r="I2283" s="156" t="s">
        <v>199</v>
      </c>
      <c r="J2283" s="156" t="s">
        <v>125</v>
      </c>
      <c r="K2283" s="156" t="s">
        <v>197</v>
      </c>
      <c r="L2283" s="156">
        <v>4532</v>
      </c>
      <c r="M2283" s="156" t="s">
        <v>200</v>
      </c>
      <c r="N2283" s="156">
        <v>1</v>
      </c>
      <c r="O2283" s="156">
        <v>8.7100000000000009</v>
      </c>
      <c r="P2283" s="156">
        <v>24</v>
      </c>
      <c r="Q2283" t="str">
        <f t="shared" si="35"/>
        <v>Street</v>
      </c>
      <c r="R2283" s="158"/>
      <c r="U2283" s="158"/>
    </row>
    <row r="2284" spans="1:21" x14ac:dyDescent="0.3">
      <c r="A2284" s="156">
        <v>5</v>
      </c>
      <c r="B2284" s="156" t="s">
        <v>181</v>
      </c>
      <c r="C2284" s="156">
        <v>2020</v>
      </c>
      <c r="D2284" s="156">
        <v>2</v>
      </c>
      <c r="E2284" s="156" t="s">
        <v>297</v>
      </c>
      <c r="F2284" s="157">
        <v>3</v>
      </c>
      <c r="G2284" s="156" t="s">
        <v>189</v>
      </c>
      <c r="H2284" s="156">
        <v>903</v>
      </c>
      <c r="I2284" s="156" t="s">
        <v>239</v>
      </c>
      <c r="J2284" s="156" t="s">
        <v>121</v>
      </c>
      <c r="K2284" s="156" t="s">
        <v>230</v>
      </c>
      <c r="L2284" s="156">
        <v>4532</v>
      </c>
      <c r="M2284" s="156" t="s">
        <v>200</v>
      </c>
      <c r="N2284" s="156">
        <v>1028</v>
      </c>
      <c r="O2284" s="156">
        <v>373396.91</v>
      </c>
      <c r="P2284" s="156">
        <v>3075258</v>
      </c>
      <c r="Q2284" t="str">
        <f t="shared" si="35"/>
        <v>1-Residential</v>
      </c>
      <c r="R2284" s="158"/>
      <c r="U2284" s="158"/>
    </row>
    <row r="2285" spans="1:21" x14ac:dyDescent="0.3">
      <c r="A2285" s="156">
        <v>5</v>
      </c>
      <c r="B2285" s="156" t="s">
        <v>181</v>
      </c>
      <c r="C2285" s="156">
        <v>2020</v>
      </c>
      <c r="D2285" s="156">
        <v>2</v>
      </c>
      <c r="E2285" s="156" t="s">
        <v>297</v>
      </c>
      <c r="F2285" s="157">
        <v>3</v>
      </c>
      <c r="G2285" s="156" t="s">
        <v>189</v>
      </c>
      <c r="H2285" s="156">
        <v>603</v>
      </c>
      <c r="I2285" s="156" t="s">
        <v>196</v>
      </c>
      <c r="J2285" s="156" t="s">
        <v>125</v>
      </c>
      <c r="K2285" s="156" t="s">
        <v>197</v>
      </c>
      <c r="L2285" s="156">
        <v>300</v>
      </c>
      <c r="M2285" s="156" t="s">
        <v>191</v>
      </c>
      <c r="N2285" s="156">
        <v>1991</v>
      </c>
      <c r="O2285" s="156">
        <v>219420.04</v>
      </c>
      <c r="P2285" s="156">
        <v>624108</v>
      </c>
      <c r="Q2285" t="str">
        <f t="shared" si="35"/>
        <v>Street</v>
      </c>
      <c r="R2285" s="158"/>
      <c r="U2285" s="158"/>
    </row>
    <row r="2286" spans="1:21" x14ac:dyDescent="0.3">
      <c r="A2286" s="156">
        <v>5</v>
      </c>
      <c r="B2286" s="156" t="s">
        <v>181</v>
      </c>
      <c r="C2286" s="156">
        <v>2020</v>
      </c>
      <c r="D2286" s="156">
        <v>2</v>
      </c>
      <c r="E2286" s="156" t="s">
        <v>297</v>
      </c>
      <c r="F2286" s="157">
        <v>3</v>
      </c>
      <c r="G2286" s="156" t="s">
        <v>189</v>
      </c>
      <c r="H2286" s="156">
        <v>11</v>
      </c>
      <c r="I2286" s="156" t="s">
        <v>283</v>
      </c>
      <c r="J2286" s="156" t="s">
        <v>115</v>
      </c>
      <c r="K2286" s="156" t="s">
        <v>185</v>
      </c>
      <c r="L2286" s="156">
        <v>300</v>
      </c>
      <c r="M2286" s="156" t="s">
        <v>191</v>
      </c>
      <c r="N2286" s="156">
        <v>231</v>
      </c>
      <c r="O2286" s="156">
        <v>91269.27</v>
      </c>
      <c r="P2286" s="156">
        <v>386949</v>
      </c>
      <c r="Q2286" t="str">
        <f t="shared" si="35"/>
        <v>3-Small C&amp;I</v>
      </c>
      <c r="R2286" s="158"/>
      <c r="U2286" s="158"/>
    </row>
    <row r="2287" spans="1:21" x14ac:dyDescent="0.3">
      <c r="A2287" s="156">
        <v>4</v>
      </c>
      <c r="B2287" s="156" t="s">
        <v>187</v>
      </c>
      <c r="C2287" s="156">
        <v>2020</v>
      </c>
      <c r="D2287" s="156">
        <v>2</v>
      </c>
      <c r="E2287" s="156" t="s">
        <v>297</v>
      </c>
      <c r="F2287" s="157">
        <v>1</v>
      </c>
      <c r="G2287" s="156" t="s">
        <v>183</v>
      </c>
      <c r="H2287" s="156">
        <v>5</v>
      </c>
      <c r="I2287" s="156" t="s">
        <v>190</v>
      </c>
      <c r="J2287" s="156" t="s">
        <v>115</v>
      </c>
      <c r="K2287" s="156" t="s">
        <v>185</v>
      </c>
      <c r="L2287" s="156">
        <v>200</v>
      </c>
      <c r="M2287" s="156" t="s">
        <v>210</v>
      </c>
      <c r="N2287" s="156">
        <v>12</v>
      </c>
      <c r="O2287" s="156">
        <v>776.61</v>
      </c>
      <c r="P2287" s="156">
        <v>3066</v>
      </c>
      <c r="Q2287" t="str">
        <f t="shared" si="35"/>
        <v>3-Small C&amp;I</v>
      </c>
      <c r="R2287" s="158"/>
      <c r="U2287" s="158"/>
    </row>
    <row r="2288" spans="1:21" x14ac:dyDescent="0.3">
      <c r="A2288" s="156">
        <v>5</v>
      </c>
      <c r="B2288" s="156" t="s">
        <v>181</v>
      </c>
      <c r="C2288" s="156">
        <v>2020</v>
      </c>
      <c r="D2288" s="156">
        <v>2</v>
      </c>
      <c r="E2288" s="156" t="s">
        <v>297</v>
      </c>
      <c r="F2288" s="157">
        <v>3</v>
      </c>
      <c r="G2288" s="156" t="s">
        <v>189</v>
      </c>
      <c r="H2288" s="156">
        <v>310</v>
      </c>
      <c r="I2288" s="156" t="s">
        <v>254</v>
      </c>
      <c r="J2288" s="156" t="s">
        <v>118</v>
      </c>
      <c r="K2288" s="156" t="s">
        <v>214</v>
      </c>
      <c r="L2288" s="156">
        <v>300</v>
      </c>
      <c r="M2288" s="156" t="s">
        <v>191</v>
      </c>
      <c r="N2288" s="156">
        <v>1</v>
      </c>
      <c r="O2288" s="156">
        <v>-66.7</v>
      </c>
      <c r="P2288" s="156">
        <v>-132</v>
      </c>
      <c r="Q2288" t="str">
        <f t="shared" si="35"/>
        <v>3-Small C&amp;I</v>
      </c>
      <c r="R2288" s="158"/>
      <c r="U2288" s="158"/>
    </row>
    <row r="2289" spans="1:21" x14ac:dyDescent="0.3">
      <c r="A2289" s="156">
        <v>5</v>
      </c>
      <c r="B2289" s="156" t="s">
        <v>181</v>
      </c>
      <c r="C2289" s="156">
        <v>2020</v>
      </c>
      <c r="D2289" s="156">
        <v>2</v>
      </c>
      <c r="E2289" s="156" t="s">
        <v>297</v>
      </c>
      <c r="F2289" s="157">
        <v>3</v>
      </c>
      <c r="G2289" s="156" t="s">
        <v>189</v>
      </c>
      <c r="H2289" s="156">
        <v>9</v>
      </c>
      <c r="I2289" s="156" t="s">
        <v>275</v>
      </c>
      <c r="J2289" s="156" t="s">
        <v>117</v>
      </c>
      <c r="K2289" s="156" t="s">
        <v>236</v>
      </c>
      <c r="L2289" s="156">
        <v>300</v>
      </c>
      <c r="M2289" s="156" t="s">
        <v>191</v>
      </c>
      <c r="N2289" s="156">
        <v>319</v>
      </c>
      <c r="O2289" s="156">
        <v>-97803.839999999997</v>
      </c>
      <c r="P2289" s="156">
        <v>630391</v>
      </c>
      <c r="Q2289" t="str">
        <f t="shared" si="35"/>
        <v>3-Small C&amp;I</v>
      </c>
      <c r="R2289" s="158"/>
      <c r="U2289" s="158"/>
    </row>
    <row r="2290" spans="1:21" x14ac:dyDescent="0.3">
      <c r="A2290" s="156">
        <v>5</v>
      </c>
      <c r="B2290" s="156" t="s">
        <v>181</v>
      </c>
      <c r="C2290" s="156">
        <v>2020</v>
      </c>
      <c r="D2290" s="156">
        <v>2</v>
      </c>
      <c r="E2290" s="156" t="s">
        <v>297</v>
      </c>
      <c r="F2290" s="157">
        <v>3</v>
      </c>
      <c r="G2290" s="156" t="s">
        <v>189</v>
      </c>
      <c r="H2290" s="156">
        <v>953</v>
      </c>
      <c r="I2290" s="156" t="s">
        <v>213</v>
      </c>
      <c r="J2290" s="156" t="s">
        <v>118</v>
      </c>
      <c r="K2290" s="156" t="s">
        <v>214</v>
      </c>
      <c r="L2290" s="156">
        <v>4532</v>
      </c>
      <c r="M2290" s="156" t="s">
        <v>200</v>
      </c>
      <c r="N2290" s="156">
        <v>15684</v>
      </c>
      <c r="O2290" s="156">
        <v>966966.93</v>
      </c>
      <c r="P2290" s="156">
        <v>9432173</v>
      </c>
      <c r="Q2290" t="str">
        <f t="shared" si="35"/>
        <v>3-Small C&amp;I</v>
      </c>
      <c r="R2290" s="158"/>
      <c r="U2290" s="158"/>
    </row>
    <row r="2291" spans="1:21" x14ac:dyDescent="0.3">
      <c r="A2291" s="156">
        <v>4</v>
      </c>
      <c r="B2291" s="156" t="s">
        <v>187</v>
      </c>
      <c r="C2291" s="156">
        <v>2020</v>
      </c>
      <c r="D2291" s="156">
        <v>2</v>
      </c>
      <c r="E2291" s="156" t="s">
        <v>297</v>
      </c>
      <c r="F2291" s="157">
        <v>1</v>
      </c>
      <c r="G2291" s="156" t="s">
        <v>183</v>
      </c>
      <c r="H2291" s="156">
        <v>903</v>
      </c>
      <c r="I2291" s="156" t="s">
        <v>239</v>
      </c>
      <c r="J2291" s="156" t="s">
        <v>121</v>
      </c>
      <c r="K2291" s="156" t="s">
        <v>230</v>
      </c>
      <c r="L2291" s="156">
        <v>4512</v>
      </c>
      <c r="M2291" s="156" t="s">
        <v>186</v>
      </c>
      <c r="N2291" s="156">
        <v>8938</v>
      </c>
      <c r="O2291" s="156">
        <v>859067.75</v>
      </c>
      <c r="P2291" s="156">
        <v>6417792</v>
      </c>
      <c r="Q2291" t="str">
        <f t="shared" si="35"/>
        <v>1-Residential</v>
      </c>
      <c r="R2291" s="158"/>
      <c r="U2291" s="158"/>
    </row>
    <row r="2292" spans="1:21" x14ac:dyDescent="0.3">
      <c r="A2292" s="156">
        <v>5</v>
      </c>
      <c r="B2292" s="156" t="s">
        <v>181</v>
      </c>
      <c r="C2292" s="156">
        <v>2020</v>
      </c>
      <c r="D2292" s="156">
        <v>2</v>
      </c>
      <c r="E2292" s="156" t="s">
        <v>297</v>
      </c>
      <c r="F2292" s="157">
        <v>3</v>
      </c>
      <c r="G2292" s="156" t="s">
        <v>189</v>
      </c>
      <c r="H2292" s="156">
        <v>602</v>
      </c>
      <c r="I2292" s="156" t="s">
        <v>246</v>
      </c>
      <c r="J2292" s="156" t="s">
        <v>125</v>
      </c>
      <c r="K2292" s="156" t="s">
        <v>197</v>
      </c>
      <c r="L2292" s="156">
        <v>300</v>
      </c>
      <c r="M2292" s="156" t="s">
        <v>191</v>
      </c>
      <c r="N2292" s="156">
        <v>990</v>
      </c>
      <c r="O2292" s="156">
        <v>112593.93</v>
      </c>
      <c r="P2292" s="156">
        <v>334901</v>
      </c>
      <c r="Q2292" t="str">
        <f t="shared" si="35"/>
        <v>Street</v>
      </c>
      <c r="R2292" s="158"/>
      <c r="U2292" s="158"/>
    </row>
    <row r="2293" spans="1:21" x14ac:dyDescent="0.3">
      <c r="A2293" s="156">
        <v>5</v>
      </c>
      <c r="B2293" s="156" t="s">
        <v>181</v>
      </c>
      <c r="C2293" s="156">
        <v>2020</v>
      </c>
      <c r="D2293" s="156">
        <v>2</v>
      </c>
      <c r="E2293" s="156" t="s">
        <v>297</v>
      </c>
      <c r="F2293" s="157">
        <v>6</v>
      </c>
      <c r="G2293" s="156" t="s">
        <v>192</v>
      </c>
      <c r="H2293" s="156">
        <v>624</v>
      </c>
      <c r="I2293" s="156" t="s">
        <v>226</v>
      </c>
      <c r="J2293" s="156" t="s">
        <v>124</v>
      </c>
      <c r="K2293" s="156" t="s">
        <v>227</v>
      </c>
      <c r="L2293" s="156">
        <v>4562</v>
      </c>
      <c r="M2293" s="156" t="s">
        <v>211</v>
      </c>
      <c r="N2293" s="156">
        <v>14</v>
      </c>
      <c r="O2293" s="156">
        <v>2711.45</v>
      </c>
      <c r="P2293" s="156">
        <v>18306</v>
      </c>
      <c r="Q2293" t="str">
        <f t="shared" si="35"/>
        <v>Street</v>
      </c>
      <c r="R2293" s="158"/>
      <c r="U2293" s="158"/>
    </row>
    <row r="2294" spans="1:21" x14ac:dyDescent="0.3">
      <c r="A2294" s="156">
        <v>4</v>
      </c>
      <c r="B2294" s="156" t="s">
        <v>187</v>
      </c>
      <c r="C2294" s="156">
        <v>2020</v>
      </c>
      <c r="D2294" s="156">
        <v>2</v>
      </c>
      <c r="E2294" s="156" t="s">
        <v>297</v>
      </c>
      <c r="F2294" s="157">
        <v>60</v>
      </c>
      <c r="G2294" s="156" t="s">
        <v>212</v>
      </c>
      <c r="H2294" s="156">
        <v>624</v>
      </c>
      <c r="I2294" s="156" t="s">
        <v>226</v>
      </c>
      <c r="J2294" s="156" t="s">
        <v>124</v>
      </c>
      <c r="K2294" s="156" t="s">
        <v>227</v>
      </c>
      <c r="L2294" s="156">
        <v>4563</v>
      </c>
      <c r="M2294" s="156" t="s">
        <v>228</v>
      </c>
      <c r="N2294" s="156">
        <v>2</v>
      </c>
      <c r="O2294" s="156">
        <v>27.09</v>
      </c>
      <c r="P2294" s="156">
        <v>154</v>
      </c>
      <c r="Q2294" t="str">
        <f t="shared" si="35"/>
        <v>Street</v>
      </c>
      <c r="R2294" s="158"/>
      <c r="U2294" s="158"/>
    </row>
    <row r="2295" spans="1:21" x14ac:dyDescent="0.3">
      <c r="A2295" s="156">
        <v>5</v>
      </c>
      <c r="B2295" s="156" t="s">
        <v>181</v>
      </c>
      <c r="C2295" s="156">
        <v>2020</v>
      </c>
      <c r="D2295" s="156">
        <v>2</v>
      </c>
      <c r="E2295" s="156" t="s">
        <v>297</v>
      </c>
      <c r="F2295" s="157">
        <v>75</v>
      </c>
      <c r="G2295" s="156" t="s">
        <v>212</v>
      </c>
      <c r="H2295" s="156">
        <v>13</v>
      </c>
      <c r="I2295" s="156" t="s">
        <v>296</v>
      </c>
      <c r="J2295" s="156" t="s">
        <v>119</v>
      </c>
      <c r="K2295" s="156" t="s">
        <v>216</v>
      </c>
      <c r="L2295" s="156">
        <v>1575</v>
      </c>
      <c r="M2295" s="156" t="s">
        <v>218</v>
      </c>
      <c r="N2295" s="156">
        <v>1</v>
      </c>
      <c r="O2295" s="156">
        <v>1231.42</v>
      </c>
      <c r="P2295" s="156">
        <v>5810</v>
      </c>
      <c r="Q2295" t="str">
        <f t="shared" si="35"/>
        <v>4-Medium C&amp;I</v>
      </c>
      <c r="R2295" s="158"/>
      <c r="U2295" s="158"/>
    </row>
    <row r="2296" spans="1:21" x14ac:dyDescent="0.3">
      <c r="A2296" s="156">
        <v>4</v>
      </c>
      <c r="B2296" s="156" t="s">
        <v>187</v>
      </c>
      <c r="C2296" s="156">
        <v>2020</v>
      </c>
      <c r="D2296" s="156">
        <v>2</v>
      </c>
      <c r="E2296" s="156" t="s">
        <v>297</v>
      </c>
      <c r="F2296" s="157">
        <v>3</v>
      </c>
      <c r="G2296" s="156" t="s">
        <v>189</v>
      </c>
      <c r="H2296" s="156">
        <v>18</v>
      </c>
      <c r="I2296" s="156" t="s">
        <v>215</v>
      </c>
      <c r="J2296" s="156" t="s">
        <v>119</v>
      </c>
      <c r="K2296" s="156" t="s">
        <v>216</v>
      </c>
      <c r="L2296" s="156">
        <v>300</v>
      </c>
      <c r="M2296" s="156" t="s">
        <v>191</v>
      </c>
      <c r="N2296" s="156">
        <v>3</v>
      </c>
      <c r="O2296" s="156">
        <v>5285.2</v>
      </c>
      <c r="P2296" s="156">
        <v>23850</v>
      </c>
      <c r="Q2296" t="str">
        <f t="shared" si="35"/>
        <v>4-Medium C&amp;I</v>
      </c>
      <c r="R2296" s="158"/>
      <c r="U2296" s="158"/>
    </row>
    <row r="2297" spans="1:21" x14ac:dyDescent="0.3">
      <c r="A2297" s="156">
        <v>4</v>
      </c>
      <c r="B2297" s="156" t="s">
        <v>187</v>
      </c>
      <c r="C2297" s="156">
        <v>2020</v>
      </c>
      <c r="D2297" s="156">
        <v>2</v>
      </c>
      <c r="E2297" s="156" t="s">
        <v>297</v>
      </c>
      <c r="F2297" s="157">
        <v>3</v>
      </c>
      <c r="G2297" s="156" t="s">
        <v>189</v>
      </c>
      <c r="H2297" s="156">
        <v>903</v>
      </c>
      <c r="I2297" s="156" t="s">
        <v>239</v>
      </c>
      <c r="J2297" s="156" t="s">
        <v>121</v>
      </c>
      <c r="K2297" s="156" t="s">
        <v>230</v>
      </c>
      <c r="L2297" s="156">
        <v>4532</v>
      </c>
      <c r="M2297" s="156" t="s">
        <v>200</v>
      </c>
      <c r="N2297" s="156">
        <v>17</v>
      </c>
      <c r="O2297" s="156">
        <v>2118.1799999999998</v>
      </c>
      <c r="P2297" s="156">
        <v>16066</v>
      </c>
      <c r="Q2297" t="str">
        <f t="shared" si="35"/>
        <v>1-Residential</v>
      </c>
      <c r="R2297" s="158"/>
      <c r="U2297" s="158"/>
    </row>
    <row r="2298" spans="1:21" x14ac:dyDescent="0.3">
      <c r="A2298" s="156">
        <v>5</v>
      </c>
      <c r="B2298" s="156" t="s">
        <v>181</v>
      </c>
      <c r="C2298" s="156">
        <v>2020</v>
      </c>
      <c r="D2298" s="156">
        <v>2</v>
      </c>
      <c r="E2298" s="156" t="s">
        <v>297</v>
      </c>
      <c r="F2298" s="157">
        <v>3</v>
      </c>
      <c r="G2298" s="156" t="s">
        <v>189</v>
      </c>
      <c r="H2298" s="156">
        <v>950</v>
      </c>
      <c r="I2298" s="156" t="s">
        <v>184</v>
      </c>
      <c r="J2298" s="156" t="s">
        <v>115</v>
      </c>
      <c r="K2298" s="156" t="s">
        <v>185</v>
      </c>
      <c r="L2298" s="156">
        <v>4532</v>
      </c>
      <c r="M2298" s="156" t="s">
        <v>200</v>
      </c>
      <c r="N2298" s="156">
        <v>58348</v>
      </c>
      <c r="O2298" s="156">
        <v>6420312.2400000002</v>
      </c>
      <c r="P2298" s="156">
        <v>92856722</v>
      </c>
      <c r="Q2298" t="str">
        <f t="shared" si="35"/>
        <v>3-Small C&amp;I</v>
      </c>
      <c r="R2298" s="158"/>
      <c r="U2298" s="158"/>
    </row>
    <row r="2299" spans="1:21" x14ac:dyDescent="0.3">
      <c r="A2299" s="156">
        <v>4</v>
      </c>
      <c r="B2299" s="156" t="s">
        <v>187</v>
      </c>
      <c r="C2299" s="156">
        <v>2020</v>
      </c>
      <c r="D2299" s="156">
        <v>2</v>
      </c>
      <c r="E2299" s="156" t="s">
        <v>297</v>
      </c>
      <c r="F2299" s="157">
        <v>1</v>
      </c>
      <c r="G2299" s="156" t="s">
        <v>183</v>
      </c>
      <c r="H2299" s="156">
        <v>950</v>
      </c>
      <c r="I2299" s="156" t="s">
        <v>184</v>
      </c>
      <c r="J2299" s="156" t="s">
        <v>115</v>
      </c>
      <c r="K2299" s="156" t="s">
        <v>185</v>
      </c>
      <c r="L2299" s="156">
        <v>4512</v>
      </c>
      <c r="M2299" s="156" t="s">
        <v>186</v>
      </c>
      <c r="N2299" s="156">
        <v>28</v>
      </c>
      <c r="O2299" s="156">
        <v>1528.2</v>
      </c>
      <c r="P2299" s="156">
        <v>14039</v>
      </c>
      <c r="Q2299" t="str">
        <f t="shared" si="35"/>
        <v>3-Small C&amp;I</v>
      </c>
      <c r="R2299" s="158"/>
      <c r="U2299" s="158"/>
    </row>
    <row r="2300" spans="1:21" x14ac:dyDescent="0.3">
      <c r="A2300" s="156">
        <v>5</v>
      </c>
      <c r="B2300" s="156" t="s">
        <v>181</v>
      </c>
      <c r="C2300" s="156">
        <v>2020</v>
      </c>
      <c r="D2300" s="156">
        <v>2</v>
      </c>
      <c r="E2300" s="156" t="s">
        <v>297</v>
      </c>
      <c r="F2300" s="157">
        <v>5</v>
      </c>
      <c r="G2300" s="156" t="s">
        <v>195</v>
      </c>
      <c r="H2300" s="156">
        <v>11</v>
      </c>
      <c r="I2300" s="156" t="s">
        <v>283</v>
      </c>
      <c r="J2300" s="156" t="s">
        <v>115</v>
      </c>
      <c r="K2300" s="156" t="s">
        <v>185</v>
      </c>
      <c r="L2300" s="156">
        <v>460</v>
      </c>
      <c r="M2300" s="156" t="s">
        <v>198</v>
      </c>
      <c r="N2300" s="156">
        <v>2</v>
      </c>
      <c r="O2300" s="156">
        <v>141.94</v>
      </c>
      <c r="P2300" s="156">
        <v>526</v>
      </c>
      <c r="Q2300" t="str">
        <f t="shared" si="35"/>
        <v>3-Small C&amp;I</v>
      </c>
      <c r="R2300" s="158"/>
      <c r="U2300" s="158"/>
    </row>
    <row r="2301" spans="1:21" x14ac:dyDescent="0.3">
      <c r="A2301" s="156">
        <v>5</v>
      </c>
      <c r="B2301" s="156" t="s">
        <v>181</v>
      </c>
      <c r="C2301" s="156">
        <v>2020</v>
      </c>
      <c r="D2301" s="156">
        <v>2</v>
      </c>
      <c r="E2301" s="156" t="s">
        <v>297</v>
      </c>
      <c r="F2301" s="157">
        <v>6</v>
      </c>
      <c r="G2301" s="156" t="s">
        <v>192</v>
      </c>
      <c r="H2301" s="156">
        <v>5</v>
      </c>
      <c r="I2301" s="156" t="s">
        <v>190</v>
      </c>
      <c r="J2301" s="156" t="s">
        <v>115</v>
      </c>
      <c r="K2301" s="156" t="s">
        <v>185</v>
      </c>
      <c r="L2301" s="156">
        <v>700</v>
      </c>
      <c r="M2301" s="156" t="s">
        <v>193</v>
      </c>
      <c r="N2301" s="156">
        <v>6</v>
      </c>
      <c r="O2301" s="156">
        <v>542.15</v>
      </c>
      <c r="P2301" s="156">
        <v>2270</v>
      </c>
      <c r="Q2301" t="str">
        <f t="shared" si="35"/>
        <v>3-Small C&amp;I</v>
      </c>
      <c r="R2301" s="158"/>
      <c r="U2301" s="158"/>
    </row>
    <row r="2302" spans="1:21" x14ac:dyDescent="0.3">
      <c r="A2302" s="156">
        <v>5</v>
      </c>
      <c r="B2302" s="156" t="s">
        <v>181</v>
      </c>
      <c r="C2302" s="156">
        <v>2020</v>
      </c>
      <c r="D2302" s="156">
        <v>2</v>
      </c>
      <c r="E2302" s="156" t="s">
        <v>297</v>
      </c>
      <c r="F2302" s="157">
        <v>79</v>
      </c>
      <c r="G2302" s="156" t="s">
        <v>212</v>
      </c>
      <c r="H2302" s="156">
        <v>5</v>
      </c>
      <c r="I2302" s="156" t="s">
        <v>190</v>
      </c>
      <c r="J2302" s="156" t="s">
        <v>115</v>
      </c>
      <c r="K2302" s="156" t="s">
        <v>185</v>
      </c>
      <c r="L2302" s="156">
        <v>1579</v>
      </c>
      <c r="M2302" s="156" t="s">
        <v>271</v>
      </c>
      <c r="N2302" s="156">
        <v>1</v>
      </c>
      <c r="O2302" s="156">
        <v>9.64</v>
      </c>
      <c r="P2302" s="156">
        <v>0</v>
      </c>
      <c r="Q2302" t="str">
        <f t="shared" si="35"/>
        <v>3-Small C&amp;I</v>
      </c>
      <c r="R2302" s="158"/>
      <c r="U2302" s="158"/>
    </row>
    <row r="2303" spans="1:21" x14ac:dyDescent="0.3">
      <c r="A2303" s="156">
        <v>5</v>
      </c>
      <c r="B2303" s="156" t="s">
        <v>181</v>
      </c>
      <c r="C2303" s="156">
        <v>2020</v>
      </c>
      <c r="D2303" s="156">
        <v>2</v>
      </c>
      <c r="E2303" s="156" t="s">
        <v>297</v>
      </c>
      <c r="F2303" s="157">
        <v>1</v>
      </c>
      <c r="G2303" s="156" t="s">
        <v>183</v>
      </c>
      <c r="H2303" s="156">
        <v>7</v>
      </c>
      <c r="I2303" s="156" t="s">
        <v>241</v>
      </c>
      <c r="J2303" s="156" t="s">
        <v>122</v>
      </c>
      <c r="K2303" s="156" t="s">
        <v>242</v>
      </c>
      <c r="L2303" s="156">
        <v>200</v>
      </c>
      <c r="M2303" s="156" t="s">
        <v>210</v>
      </c>
      <c r="N2303" s="156">
        <v>76</v>
      </c>
      <c r="O2303" s="156">
        <v>8044.31</v>
      </c>
      <c r="P2303" s="156">
        <v>42859</v>
      </c>
      <c r="Q2303" t="str">
        <f t="shared" si="35"/>
        <v>2-Low Income Residential</v>
      </c>
      <c r="R2303" s="158"/>
      <c r="U2303" s="158"/>
    </row>
    <row r="2304" spans="1:21" x14ac:dyDescent="0.3">
      <c r="A2304" s="156">
        <v>5</v>
      </c>
      <c r="B2304" s="156" t="s">
        <v>181</v>
      </c>
      <c r="C2304" s="156">
        <v>2020</v>
      </c>
      <c r="D2304" s="156">
        <v>2</v>
      </c>
      <c r="E2304" s="156" t="s">
        <v>297</v>
      </c>
      <c r="F2304" s="157">
        <v>1</v>
      </c>
      <c r="G2304" s="156" t="s">
        <v>183</v>
      </c>
      <c r="H2304" s="156">
        <v>2</v>
      </c>
      <c r="I2304" s="156" t="s">
        <v>264</v>
      </c>
      <c r="J2304" s="156" t="s">
        <v>121</v>
      </c>
      <c r="K2304" s="156" t="s">
        <v>230</v>
      </c>
      <c r="L2304" s="156">
        <v>200</v>
      </c>
      <c r="M2304" s="156" t="s">
        <v>210</v>
      </c>
      <c r="N2304" s="156">
        <v>273</v>
      </c>
      <c r="O2304" s="156">
        <v>45384.87</v>
      </c>
      <c r="P2304" s="156">
        <v>158228</v>
      </c>
      <c r="Q2304" t="str">
        <f t="shared" si="35"/>
        <v>1-Residential</v>
      </c>
      <c r="R2304" s="158"/>
      <c r="U2304" s="158"/>
    </row>
    <row r="2305" spans="1:21" x14ac:dyDescent="0.3">
      <c r="A2305" s="156">
        <v>4</v>
      </c>
      <c r="B2305" s="156" t="s">
        <v>187</v>
      </c>
      <c r="C2305" s="156">
        <v>2020</v>
      </c>
      <c r="D2305" s="156">
        <v>2</v>
      </c>
      <c r="E2305" s="156" t="s">
        <v>297</v>
      </c>
      <c r="F2305" s="157">
        <v>1</v>
      </c>
      <c r="G2305" s="156" t="s">
        <v>183</v>
      </c>
      <c r="H2305" s="156">
        <v>2</v>
      </c>
      <c r="I2305" s="156" t="s">
        <v>264</v>
      </c>
      <c r="J2305" s="156" t="s">
        <v>121</v>
      </c>
      <c r="K2305" s="156" t="s">
        <v>230</v>
      </c>
      <c r="L2305" s="156">
        <v>200</v>
      </c>
      <c r="M2305" s="156" t="s">
        <v>210</v>
      </c>
      <c r="N2305" s="156">
        <v>1</v>
      </c>
      <c r="O2305" s="156">
        <v>1441.7</v>
      </c>
      <c r="P2305" s="156">
        <v>5098</v>
      </c>
      <c r="Q2305" t="str">
        <f t="shared" si="35"/>
        <v>1-Residential</v>
      </c>
      <c r="R2305" s="158"/>
      <c r="U2305" s="158"/>
    </row>
    <row r="2306" spans="1:21" x14ac:dyDescent="0.3">
      <c r="A2306" s="156">
        <v>5</v>
      </c>
      <c r="B2306" s="156" t="s">
        <v>181</v>
      </c>
      <c r="C2306" s="156">
        <v>2020</v>
      </c>
      <c r="D2306" s="156">
        <v>2</v>
      </c>
      <c r="E2306" s="156" t="s">
        <v>297</v>
      </c>
      <c r="F2306" s="157">
        <v>6</v>
      </c>
      <c r="G2306" s="156" t="s">
        <v>192</v>
      </c>
      <c r="H2306" s="156">
        <v>606</v>
      </c>
      <c r="I2306" s="156" t="s">
        <v>279</v>
      </c>
      <c r="J2306" s="156" t="s">
        <v>130</v>
      </c>
      <c r="K2306" s="156" t="s">
        <v>280</v>
      </c>
      <c r="L2306" s="156">
        <v>700</v>
      </c>
      <c r="M2306" s="156" t="s">
        <v>193</v>
      </c>
      <c r="N2306" s="156">
        <v>2</v>
      </c>
      <c r="O2306" s="156">
        <v>770</v>
      </c>
      <c r="P2306" s="156">
        <v>1566</v>
      </c>
      <c r="Q2306" t="str">
        <f t="shared" ref="Q2306:Q2369" si="36">VLOOKUP(J2306,S:T,2,FALSE)</f>
        <v>Street</v>
      </c>
      <c r="R2306" s="158"/>
      <c r="U2306" s="158"/>
    </row>
    <row r="2307" spans="1:21" x14ac:dyDescent="0.3">
      <c r="A2307" s="156">
        <v>4</v>
      </c>
      <c r="B2307" s="156" t="s">
        <v>187</v>
      </c>
      <c r="C2307" s="156">
        <v>2020</v>
      </c>
      <c r="D2307" s="156">
        <v>2</v>
      </c>
      <c r="E2307" s="156" t="s">
        <v>297</v>
      </c>
      <c r="F2307" s="157">
        <v>6</v>
      </c>
      <c r="G2307" s="156" t="s">
        <v>192</v>
      </c>
      <c r="H2307" s="156">
        <v>624</v>
      </c>
      <c r="I2307" s="156" t="s">
        <v>226</v>
      </c>
      <c r="J2307" s="156" t="s">
        <v>124</v>
      </c>
      <c r="K2307" s="156" t="s">
        <v>227</v>
      </c>
      <c r="L2307" s="156">
        <v>4562</v>
      </c>
      <c r="M2307" s="156" t="s">
        <v>211</v>
      </c>
      <c r="N2307" s="156">
        <v>2</v>
      </c>
      <c r="O2307" s="156">
        <v>1226.56</v>
      </c>
      <c r="P2307" s="156">
        <v>7519</v>
      </c>
      <c r="Q2307" t="str">
        <f t="shared" si="36"/>
        <v>Street</v>
      </c>
      <c r="R2307" s="158"/>
      <c r="U2307" s="158"/>
    </row>
    <row r="2308" spans="1:21" x14ac:dyDescent="0.3">
      <c r="A2308" s="156">
        <v>5</v>
      </c>
      <c r="B2308" s="156" t="s">
        <v>181</v>
      </c>
      <c r="C2308" s="156">
        <v>2020</v>
      </c>
      <c r="D2308" s="156">
        <v>2</v>
      </c>
      <c r="E2308" s="156" t="s">
        <v>297</v>
      </c>
      <c r="F2308" s="157">
        <v>6</v>
      </c>
      <c r="G2308" s="156" t="s">
        <v>192</v>
      </c>
      <c r="H2308" s="156">
        <v>608</v>
      </c>
      <c r="I2308" s="156" t="s">
        <v>290</v>
      </c>
      <c r="J2308" s="156" t="s">
        <v>278</v>
      </c>
      <c r="K2308" s="156" t="s">
        <v>212</v>
      </c>
      <c r="L2308" s="156">
        <v>700</v>
      </c>
      <c r="M2308" s="156" t="s">
        <v>193</v>
      </c>
      <c r="N2308" s="156">
        <v>69</v>
      </c>
      <c r="O2308" s="156">
        <v>57856.84</v>
      </c>
      <c r="P2308" s="156">
        <v>263767</v>
      </c>
      <c r="Q2308" t="str">
        <f t="shared" si="36"/>
        <v>Street</v>
      </c>
      <c r="R2308" s="158"/>
      <c r="U2308" s="158"/>
    </row>
    <row r="2309" spans="1:21" x14ac:dyDescent="0.3">
      <c r="A2309" s="156">
        <v>5</v>
      </c>
      <c r="B2309" s="156" t="s">
        <v>181</v>
      </c>
      <c r="C2309" s="156">
        <v>2020</v>
      </c>
      <c r="D2309" s="156">
        <v>2</v>
      </c>
      <c r="E2309" s="156" t="s">
        <v>297</v>
      </c>
      <c r="F2309" s="157">
        <v>6</v>
      </c>
      <c r="G2309" s="156" t="s">
        <v>192</v>
      </c>
      <c r="H2309" s="156">
        <v>627</v>
      </c>
      <c r="I2309" s="156" t="s">
        <v>257</v>
      </c>
      <c r="J2309" s="156" t="s">
        <v>132</v>
      </c>
      <c r="K2309" s="156" t="s">
        <v>212</v>
      </c>
      <c r="L2309" s="156">
        <v>4562</v>
      </c>
      <c r="M2309" s="156" t="s">
        <v>211</v>
      </c>
      <c r="N2309" s="156">
        <v>3</v>
      </c>
      <c r="O2309" s="156">
        <v>1130.4100000000001</v>
      </c>
      <c r="P2309" s="156">
        <v>320</v>
      </c>
      <c r="Q2309" t="str">
        <f t="shared" si="36"/>
        <v>Street</v>
      </c>
      <c r="R2309" s="158"/>
      <c r="U2309" s="158"/>
    </row>
    <row r="2310" spans="1:21" x14ac:dyDescent="0.3">
      <c r="A2310" s="156">
        <v>5</v>
      </c>
      <c r="B2310" s="156" t="s">
        <v>181</v>
      </c>
      <c r="C2310" s="156">
        <v>2020</v>
      </c>
      <c r="D2310" s="156">
        <v>2</v>
      </c>
      <c r="E2310" s="156" t="s">
        <v>297</v>
      </c>
      <c r="F2310" s="157">
        <v>3</v>
      </c>
      <c r="G2310" s="156" t="s">
        <v>189</v>
      </c>
      <c r="H2310" s="156">
        <v>956</v>
      </c>
      <c r="I2310" s="156" t="s">
        <v>285</v>
      </c>
      <c r="J2310" s="156" t="s">
        <v>119</v>
      </c>
      <c r="K2310" s="156" t="s">
        <v>216</v>
      </c>
      <c r="L2310" s="156">
        <v>4532</v>
      </c>
      <c r="M2310" s="156" t="s">
        <v>200</v>
      </c>
      <c r="N2310" s="156">
        <v>218</v>
      </c>
      <c r="O2310" s="156">
        <v>344725.29</v>
      </c>
      <c r="P2310" s="156">
        <v>4708145</v>
      </c>
      <c r="Q2310" t="str">
        <f t="shared" si="36"/>
        <v>4-Medium C&amp;I</v>
      </c>
      <c r="R2310" s="158"/>
      <c r="U2310" s="158"/>
    </row>
    <row r="2311" spans="1:21" x14ac:dyDescent="0.3">
      <c r="A2311" s="156">
        <v>5</v>
      </c>
      <c r="B2311" s="156" t="s">
        <v>181</v>
      </c>
      <c r="C2311" s="156">
        <v>2020</v>
      </c>
      <c r="D2311" s="156">
        <v>2</v>
      </c>
      <c r="E2311" s="156" t="s">
        <v>297</v>
      </c>
      <c r="F2311" s="157">
        <v>5</v>
      </c>
      <c r="G2311" s="156" t="s">
        <v>195</v>
      </c>
      <c r="H2311" s="156">
        <v>954</v>
      </c>
      <c r="I2311" s="156" t="s">
        <v>237</v>
      </c>
      <c r="J2311" s="156" t="s">
        <v>119</v>
      </c>
      <c r="K2311" s="156" t="s">
        <v>216</v>
      </c>
      <c r="L2311" s="156">
        <v>4552</v>
      </c>
      <c r="M2311" s="156" t="s">
        <v>276</v>
      </c>
      <c r="N2311" s="156">
        <v>515</v>
      </c>
      <c r="O2311" s="156">
        <v>1011750.48</v>
      </c>
      <c r="P2311" s="156">
        <v>11716227</v>
      </c>
      <c r="Q2311" t="str">
        <f t="shared" si="36"/>
        <v>4-Medium C&amp;I</v>
      </c>
      <c r="R2311" s="158"/>
      <c r="U2311" s="158"/>
    </row>
    <row r="2312" spans="1:21" x14ac:dyDescent="0.3">
      <c r="A2312" s="156">
        <v>5</v>
      </c>
      <c r="B2312" s="156" t="s">
        <v>181</v>
      </c>
      <c r="C2312" s="153">
        <v>2020</v>
      </c>
      <c r="D2312" s="156">
        <v>3</v>
      </c>
      <c r="E2312" s="156" t="s">
        <v>245</v>
      </c>
      <c r="F2312" s="157">
        <v>1</v>
      </c>
      <c r="G2312" s="156" t="s">
        <v>183</v>
      </c>
      <c r="H2312" s="156">
        <v>616</v>
      </c>
      <c r="I2312" s="156" t="s">
        <v>199</v>
      </c>
      <c r="J2312" s="156" t="s">
        <v>125</v>
      </c>
      <c r="K2312" s="156" t="s">
        <v>197</v>
      </c>
      <c r="L2312" s="156">
        <v>4512</v>
      </c>
      <c r="M2312" s="156" t="s">
        <v>186</v>
      </c>
      <c r="N2312" s="156">
        <v>606</v>
      </c>
      <c r="O2312" s="156">
        <v>22330.240000000002</v>
      </c>
      <c r="P2312" s="156">
        <v>69681</v>
      </c>
      <c r="Q2312" t="str">
        <f t="shared" si="36"/>
        <v>Street</v>
      </c>
      <c r="R2312" s="158"/>
      <c r="U2312" s="158"/>
    </row>
    <row r="2313" spans="1:21" x14ac:dyDescent="0.3">
      <c r="A2313" s="156">
        <v>5</v>
      </c>
      <c r="B2313" s="156" t="s">
        <v>181</v>
      </c>
      <c r="C2313" s="153">
        <v>2020</v>
      </c>
      <c r="D2313" s="156">
        <v>3</v>
      </c>
      <c r="E2313" s="156" t="s">
        <v>245</v>
      </c>
      <c r="F2313" s="157">
        <v>60</v>
      </c>
      <c r="G2313" s="156" t="s">
        <v>212</v>
      </c>
      <c r="H2313" s="156">
        <v>623</v>
      </c>
      <c r="I2313" s="156" t="s">
        <v>295</v>
      </c>
      <c r="J2313" s="156" t="s">
        <v>124</v>
      </c>
      <c r="K2313" s="156" t="s">
        <v>227</v>
      </c>
      <c r="L2313" s="156">
        <v>360</v>
      </c>
      <c r="M2313" s="156" t="s">
        <v>225</v>
      </c>
      <c r="N2313" s="156">
        <v>3</v>
      </c>
      <c r="O2313" s="156">
        <v>63.36</v>
      </c>
      <c r="P2313" s="156">
        <v>189</v>
      </c>
      <c r="Q2313" t="str">
        <f t="shared" si="36"/>
        <v>Street</v>
      </c>
      <c r="R2313" s="158"/>
      <c r="U2313" s="158"/>
    </row>
    <row r="2314" spans="1:21" x14ac:dyDescent="0.3">
      <c r="A2314" s="156">
        <v>5</v>
      </c>
      <c r="B2314" s="156" t="s">
        <v>181</v>
      </c>
      <c r="C2314" s="153">
        <v>2020</v>
      </c>
      <c r="D2314" s="156">
        <v>3</v>
      </c>
      <c r="E2314" s="156" t="s">
        <v>245</v>
      </c>
      <c r="F2314" s="157">
        <v>6</v>
      </c>
      <c r="G2314" s="156" t="s">
        <v>192</v>
      </c>
      <c r="H2314" s="156">
        <v>623</v>
      </c>
      <c r="I2314" s="156" t="s">
        <v>295</v>
      </c>
      <c r="J2314" s="156" t="s">
        <v>124</v>
      </c>
      <c r="K2314" s="156" t="s">
        <v>227</v>
      </c>
      <c r="L2314" s="156">
        <v>700</v>
      </c>
      <c r="M2314" s="156" t="s">
        <v>193</v>
      </c>
      <c r="N2314" s="156">
        <v>1</v>
      </c>
      <c r="O2314" s="156">
        <v>1670.02</v>
      </c>
      <c r="P2314" s="156">
        <v>5913</v>
      </c>
      <c r="Q2314" t="str">
        <f t="shared" si="36"/>
        <v>Street</v>
      </c>
      <c r="R2314" s="158"/>
      <c r="U2314" s="158"/>
    </row>
    <row r="2315" spans="1:21" x14ac:dyDescent="0.3">
      <c r="A2315" s="156">
        <v>5</v>
      </c>
      <c r="B2315" s="156" t="s">
        <v>181</v>
      </c>
      <c r="C2315" s="153">
        <v>2020</v>
      </c>
      <c r="D2315" s="156">
        <v>3</v>
      </c>
      <c r="E2315" s="156" t="s">
        <v>245</v>
      </c>
      <c r="F2315" s="157">
        <v>60</v>
      </c>
      <c r="G2315" s="156" t="s">
        <v>212</v>
      </c>
      <c r="H2315" s="156">
        <v>624</v>
      </c>
      <c r="I2315" s="156" t="s">
        <v>226</v>
      </c>
      <c r="J2315" s="156" t="s">
        <v>124</v>
      </c>
      <c r="K2315" s="156" t="s">
        <v>227</v>
      </c>
      <c r="L2315" s="156">
        <v>4563</v>
      </c>
      <c r="M2315" s="156" t="s">
        <v>228</v>
      </c>
      <c r="N2315" s="156">
        <v>2</v>
      </c>
      <c r="O2315" s="156">
        <v>43.97</v>
      </c>
      <c r="P2315" s="156">
        <v>261</v>
      </c>
      <c r="Q2315" t="str">
        <f t="shared" si="36"/>
        <v>Street</v>
      </c>
      <c r="R2315" s="158"/>
      <c r="U2315" s="158"/>
    </row>
    <row r="2316" spans="1:21" x14ac:dyDescent="0.3">
      <c r="A2316" s="156">
        <v>5</v>
      </c>
      <c r="B2316" s="156" t="s">
        <v>181</v>
      </c>
      <c r="C2316" s="153">
        <v>2020</v>
      </c>
      <c r="D2316" s="156">
        <v>3</v>
      </c>
      <c r="E2316" s="156" t="s">
        <v>245</v>
      </c>
      <c r="F2316" s="157">
        <v>5</v>
      </c>
      <c r="G2316" s="156" t="s">
        <v>195</v>
      </c>
      <c r="H2316" s="156">
        <v>616</v>
      </c>
      <c r="I2316" s="156" t="s">
        <v>199</v>
      </c>
      <c r="J2316" s="156" t="s">
        <v>125</v>
      </c>
      <c r="K2316" s="156" t="s">
        <v>197</v>
      </c>
      <c r="L2316" s="156">
        <v>4552</v>
      </c>
      <c r="M2316" s="156" t="s">
        <v>276</v>
      </c>
      <c r="N2316" s="156">
        <v>108</v>
      </c>
      <c r="O2316" s="156">
        <v>15459.17</v>
      </c>
      <c r="P2316" s="156">
        <v>62194</v>
      </c>
      <c r="Q2316" t="str">
        <f t="shared" si="36"/>
        <v>Street</v>
      </c>
      <c r="R2316" s="158"/>
      <c r="U2316" s="158"/>
    </row>
    <row r="2317" spans="1:21" x14ac:dyDescent="0.3">
      <c r="A2317" s="156">
        <v>5</v>
      </c>
      <c r="B2317" s="156" t="s">
        <v>181</v>
      </c>
      <c r="C2317" s="153">
        <v>2020</v>
      </c>
      <c r="D2317" s="156">
        <v>3</v>
      </c>
      <c r="E2317" s="156" t="s">
        <v>245</v>
      </c>
      <c r="F2317" s="157">
        <v>75</v>
      </c>
      <c r="G2317" s="156" t="s">
        <v>212</v>
      </c>
      <c r="H2317" s="156">
        <v>701</v>
      </c>
      <c r="I2317" s="156" t="s">
        <v>206</v>
      </c>
      <c r="J2317" s="156" t="s">
        <v>207</v>
      </c>
      <c r="K2317" s="156" t="s">
        <v>208</v>
      </c>
      <c r="L2317" s="156">
        <v>1575</v>
      </c>
      <c r="M2317" s="156" t="s">
        <v>218</v>
      </c>
      <c r="N2317" s="156">
        <v>1</v>
      </c>
      <c r="O2317" s="156">
        <v>31184.32</v>
      </c>
      <c r="P2317" s="156">
        <v>188300</v>
      </c>
      <c r="Q2317" t="str">
        <f t="shared" si="36"/>
        <v>5-Large C&amp;I</v>
      </c>
      <c r="R2317" s="158"/>
      <c r="U2317" s="158"/>
    </row>
    <row r="2318" spans="1:21" x14ac:dyDescent="0.3">
      <c r="A2318" s="156">
        <v>5</v>
      </c>
      <c r="B2318" s="156" t="s">
        <v>181</v>
      </c>
      <c r="C2318" s="153">
        <v>2020</v>
      </c>
      <c r="D2318" s="156">
        <v>3</v>
      </c>
      <c r="E2318" s="156" t="s">
        <v>245</v>
      </c>
      <c r="F2318" s="157">
        <v>3</v>
      </c>
      <c r="G2318" s="156" t="s">
        <v>189</v>
      </c>
      <c r="H2318" s="156">
        <v>710</v>
      </c>
      <c r="I2318" s="156" t="s">
        <v>220</v>
      </c>
      <c r="J2318" s="156" t="s">
        <v>207</v>
      </c>
      <c r="K2318" s="156" t="s">
        <v>208</v>
      </c>
      <c r="L2318" s="156">
        <v>4532</v>
      </c>
      <c r="M2318" s="156" t="s">
        <v>200</v>
      </c>
      <c r="N2318" s="156">
        <v>2034</v>
      </c>
      <c r="O2318" s="156">
        <v>19474312.300000001</v>
      </c>
      <c r="P2318" s="156">
        <v>318976389</v>
      </c>
      <c r="Q2318" t="str">
        <f t="shared" si="36"/>
        <v>5-Large C&amp;I</v>
      </c>
      <c r="R2318" s="158"/>
      <c r="U2318" s="158"/>
    </row>
    <row r="2319" spans="1:21" x14ac:dyDescent="0.3">
      <c r="A2319" s="156">
        <v>4</v>
      </c>
      <c r="B2319" s="156" t="s">
        <v>187</v>
      </c>
      <c r="C2319" s="153">
        <v>2020</v>
      </c>
      <c r="D2319" s="156">
        <v>3</v>
      </c>
      <c r="E2319" s="156" t="s">
        <v>245</v>
      </c>
      <c r="F2319" s="157">
        <v>1</v>
      </c>
      <c r="G2319" s="156" t="s">
        <v>183</v>
      </c>
      <c r="H2319" s="156">
        <v>953</v>
      </c>
      <c r="I2319" s="156" t="s">
        <v>213</v>
      </c>
      <c r="J2319" s="156" t="s">
        <v>118</v>
      </c>
      <c r="K2319" s="156" t="s">
        <v>214</v>
      </c>
      <c r="L2319" s="156">
        <v>4512</v>
      </c>
      <c r="M2319" s="156" t="s">
        <v>186</v>
      </c>
      <c r="N2319" s="156">
        <v>1</v>
      </c>
      <c r="O2319" s="156">
        <v>11.47</v>
      </c>
      <c r="P2319" s="156">
        <v>14</v>
      </c>
      <c r="Q2319" t="str">
        <f t="shared" si="36"/>
        <v>3-Small C&amp;I</v>
      </c>
      <c r="R2319" s="158"/>
      <c r="U2319" s="158"/>
    </row>
    <row r="2320" spans="1:21" x14ac:dyDescent="0.3">
      <c r="A2320" s="156">
        <v>5</v>
      </c>
      <c r="B2320" s="156" t="s">
        <v>181</v>
      </c>
      <c r="C2320" s="153">
        <v>2020</v>
      </c>
      <c r="D2320" s="156">
        <v>3</v>
      </c>
      <c r="E2320" s="156" t="s">
        <v>245</v>
      </c>
      <c r="F2320" s="157">
        <v>3</v>
      </c>
      <c r="G2320" s="156" t="s">
        <v>189</v>
      </c>
      <c r="H2320" s="156">
        <v>19</v>
      </c>
      <c r="I2320" s="156" t="s">
        <v>262</v>
      </c>
      <c r="J2320" s="156" t="s">
        <v>127</v>
      </c>
      <c r="K2320" s="156" t="s">
        <v>263</v>
      </c>
      <c r="L2320" s="156">
        <v>300</v>
      </c>
      <c r="M2320" s="156" t="s">
        <v>191</v>
      </c>
      <c r="N2320" s="156">
        <v>51</v>
      </c>
      <c r="O2320" s="156">
        <v>190011.82</v>
      </c>
      <c r="P2320" s="156">
        <v>937115</v>
      </c>
      <c r="Q2320" t="str">
        <f t="shared" si="36"/>
        <v>4-Medium C&amp;I</v>
      </c>
      <c r="R2320" s="158"/>
      <c r="U2320" s="158"/>
    </row>
    <row r="2321" spans="1:21" x14ac:dyDescent="0.3">
      <c r="A2321" s="156">
        <v>5</v>
      </c>
      <c r="B2321" s="156" t="s">
        <v>181</v>
      </c>
      <c r="C2321" s="153">
        <v>2020</v>
      </c>
      <c r="D2321" s="156">
        <v>3</v>
      </c>
      <c r="E2321" s="156" t="s">
        <v>245</v>
      </c>
      <c r="F2321" s="157">
        <v>5</v>
      </c>
      <c r="G2321" s="156" t="s">
        <v>195</v>
      </c>
      <c r="H2321" s="156">
        <v>951</v>
      </c>
      <c r="I2321" s="156" t="s">
        <v>250</v>
      </c>
      <c r="J2321" s="156" t="s">
        <v>126</v>
      </c>
      <c r="K2321" s="156" t="s">
        <v>249</v>
      </c>
      <c r="L2321" s="156">
        <v>4552</v>
      </c>
      <c r="M2321" s="156" t="s">
        <v>276</v>
      </c>
      <c r="N2321" s="156">
        <v>1</v>
      </c>
      <c r="O2321" s="156">
        <v>36.19</v>
      </c>
      <c r="P2321" s="156">
        <v>300</v>
      </c>
      <c r="Q2321" t="str">
        <f t="shared" si="36"/>
        <v>3-Small C&amp;I</v>
      </c>
      <c r="R2321" s="158"/>
      <c r="U2321" s="158"/>
    </row>
    <row r="2322" spans="1:21" x14ac:dyDescent="0.3">
      <c r="A2322" s="156">
        <v>5</v>
      </c>
      <c r="B2322" s="156" t="s">
        <v>181</v>
      </c>
      <c r="C2322" s="153">
        <v>2020</v>
      </c>
      <c r="D2322" s="156">
        <v>3</v>
      </c>
      <c r="E2322" s="156" t="s">
        <v>245</v>
      </c>
      <c r="F2322" s="157">
        <v>75</v>
      </c>
      <c r="G2322" s="156" t="s">
        <v>212</v>
      </c>
      <c r="H2322" s="156">
        <v>18</v>
      </c>
      <c r="I2322" s="156" t="s">
        <v>215</v>
      </c>
      <c r="J2322" s="156" t="s">
        <v>119</v>
      </c>
      <c r="K2322" s="156" t="s">
        <v>216</v>
      </c>
      <c r="L2322" s="156">
        <v>1575</v>
      </c>
      <c r="M2322" s="156" t="s">
        <v>218</v>
      </c>
      <c r="N2322" s="156">
        <v>2</v>
      </c>
      <c r="O2322" s="156">
        <v>8490.5400000000009</v>
      </c>
      <c r="P2322" s="156">
        <v>43510</v>
      </c>
      <c r="Q2322" t="str">
        <f t="shared" si="36"/>
        <v>4-Medium C&amp;I</v>
      </c>
      <c r="R2322" s="158"/>
      <c r="U2322" s="158"/>
    </row>
    <row r="2323" spans="1:21" x14ac:dyDescent="0.3">
      <c r="A2323" s="156">
        <v>5</v>
      </c>
      <c r="B2323" s="156" t="s">
        <v>181</v>
      </c>
      <c r="C2323" s="153">
        <v>2020</v>
      </c>
      <c r="D2323" s="156">
        <v>3</v>
      </c>
      <c r="E2323" s="156" t="s">
        <v>245</v>
      </c>
      <c r="F2323" s="157">
        <v>5</v>
      </c>
      <c r="G2323" s="156" t="s">
        <v>195</v>
      </c>
      <c r="H2323" s="156">
        <v>950</v>
      </c>
      <c r="I2323" s="156" t="s">
        <v>184</v>
      </c>
      <c r="J2323" s="156" t="s">
        <v>115</v>
      </c>
      <c r="K2323" s="156" t="s">
        <v>185</v>
      </c>
      <c r="L2323" s="156">
        <v>4552</v>
      </c>
      <c r="M2323" s="156" t="s">
        <v>276</v>
      </c>
      <c r="N2323" s="156">
        <v>1353</v>
      </c>
      <c r="O2323" s="156">
        <v>349262.6</v>
      </c>
      <c r="P2323" s="156">
        <v>3559143</v>
      </c>
      <c r="Q2323" t="str">
        <f t="shared" si="36"/>
        <v>3-Small C&amp;I</v>
      </c>
      <c r="R2323" s="158"/>
      <c r="U2323" s="158"/>
    </row>
    <row r="2324" spans="1:21" x14ac:dyDescent="0.3">
      <c r="A2324" s="156">
        <v>5</v>
      </c>
      <c r="B2324" s="156" t="s">
        <v>181</v>
      </c>
      <c r="C2324" s="153">
        <v>2020</v>
      </c>
      <c r="D2324" s="156">
        <v>3</v>
      </c>
      <c r="E2324" s="156" t="s">
        <v>245</v>
      </c>
      <c r="F2324" s="157">
        <v>6</v>
      </c>
      <c r="G2324" s="156" t="s">
        <v>192</v>
      </c>
      <c r="H2324" s="156">
        <v>612</v>
      </c>
      <c r="I2324" s="156" t="s">
        <v>223</v>
      </c>
      <c r="J2324" s="156" t="s">
        <v>116</v>
      </c>
      <c r="K2324" s="156" t="s">
        <v>224</v>
      </c>
      <c r="L2324" s="156">
        <v>700</v>
      </c>
      <c r="M2324" s="156" t="s">
        <v>193</v>
      </c>
      <c r="N2324" s="156">
        <v>3</v>
      </c>
      <c r="O2324" s="156">
        <v>82.84</v>
      </c>
      <c r="P2324" s="156">
        <v>278</v>
      </c>
      <c r="Q2324" t="str">
        <f t="shared" si="36"/>
        <v>3-Small C&amp;I</v>
      </c>
      <c r="R2324" s="158"/>
      <c r="U2324" s="158"/>
    </row>
    <row r="2325" spans="1:21" x14ac:dyDescent="0.3">
      <c r="A2325" s="156">
        <v>5</v>
      </c>
      <c r="B2325" s="156" t="s">
        <v>181</v>
      </c>
      <c r="C2325" s="153">
        <v>2020</v>
      </c>
      <c r="D2325" s="156">
        <v>3</v>
      </c>
      <c r="E2325" s="156" t="s">
        <v>245</v>
      </c>
      <c r="F2325" s="157">
        <v>10</v>
      </c>
      <c r="G2325" s="156" t="s">
        <v>238</v>
      </c>
      <c r="H2325" s="156">
        <v>950</v>
      </c>
      <c r="I2325" s="156" t="s">
        <v>184</v>
      </c>
      <c r="J2325" s="156" t="s">
        <v>115</v>
      </c>
      <c r="K2325" s="156" t="s">
        <v>185</v>
      </c>
      <c r="L2325" s="156">
        <v>4513</v>
      </c>
      <c r="M2325" s="156" t="s">
        <v>240</v>
      </c>
      <c r="N2325" s="156">
        <v>11</v>
      </c>
      <c r="O2325" s="156">
        <v>2087.54</v>
      </c>
      <c r="P2325" s="156">
        <v>21286</v>
      </c>
      <c r="Q2325" t="str">
        <f t="shared" si="36"/>
        <v>3-Small C&amp;I</v>
      </c>
      <c r="R2325" s="158"/>
      <c r="U2325" s="158"/>
    </row>
    <row r="2326" spans="1:21" x14ac:dyDescent="0.3">
      <c r="A2326" s="156">
        <v>5</v>
      </c>
      <c r="B2326" s="156" t="s">
        <v>181</v>
      </c>
      <c r="C2326" s="153">
        <v>2020</v>
      </c>
      <c r="D2326" s="156">
        <v>3</v>
      </c>
      <c r="E2326" s="156" t="s">
        <v>245</v>
      </c>
      <c r="F2326" s="157">
        <v>3</v>
      </c>
      <c r="G2326" s="156" t="s">
        <v>189</v>
      </c>
      <c r="H2326" s="156">
        <v>616</v>
      </c>
      <c r="I2326" s="156" t="s">
        <v>199</v>
      </c>
      <c r="J2326" s="156" t="s">
        <v>125</v>
      </c>
      <c r="K2326" s="156" t="s">
        <v>197</v>
      </c>
      <c r="L2326" s="156">
        <v>4532</v>
      </c>
      <c r="M2326" s="156" t="s">
        <v>200</v>
      </c>
      <c r="N2326" s="156">
        <v>3398</v>
      </c>
      <c r="O2326" s="156">
        <v>281603.32</v>
      </c>
      <c r="P2326" s="156">
        <v>1121064</v>
      </c>
      <c r="Q2326" t="str">
        <f t="shared" si="36"/>
        <v>Street</v>
      </c>
      <c r="R2326" s="158"/>
      <c r="U2326" s="158"/>
    </row>
    <row r="2327" spans="1:21" x14ac:dyDescent="0.3">
      <c r="A2327" s="156">
        <v>5</v>
      </c>
      <c r="B2327" s="156" t="s">
        <v>181</v>
      </c>
      <c r="C2327" s="153">
        <v>2020</v>
      </c>
      <c r="D2327" s="156">
        <v>3</v>
      </c>
      <c r="E2327" s="156" t="s">
        <v>245</v>
      </c>
      <c r="F2327" s="157">
        <v>6</v>
      </c>
      <c r="G2327" s="156" t="s">
        <v>192</v>
      </c>
      <c r="H2327" s="156">
        <v>626</v>
      </c>
      <c r="I2327" s="156" t="s">
        <v>268</v>
      </c>
      <c r="J2327" s="156" t="s">
        <v>132</v>
      </c>
      <c r="K2327" s="156" t="s">
        <v>212</v>
      </c>
      <c r="L2327" s="156">
        <v>700</v>
      </c>
      <c r="M2327" s="156" t="s">
        <v>193</v>
      </c>
      <c r="N2327" s="156">
        <v>3</v>
      </c>
      <c r="O2327" s="156">
        <v>2022.73</v>
      </c>
      <c r="P2327" s="156">
        <v>601</v>
      </c>
      <c r="Q2327" t="str">
        <f t="shared" si="36"/>
        <v>Street</v>
      </c>
      <c r="R2327" s="158"/>
      <c r="U2327" s="158"/>
    </row>
    <row r="2328" spans="1:21" x14ac:dyDescent="0.3">
      <c r="A2328" s="156">
        <v>4</v>
      </c>
      <c r="B2328" s="156" t="s">
        <v>187</v>
      </c>
      <c r="C2328" s="153">
        <v>2020</v>
      </c>
      <c r="D2328" s="156">
        <v>3</v>
      </c>
      <c r="E2328" s="156" t="s">
        <v>245</v>
      </c>
      <c r="F2328" s="157">
        <v>1</v>
      </c>
      <c r="G2328" s="156" t="s">
        <v>183</v>
      </c>
      <c r="H2328" s="156">
        <v>903</v>
      </c>
      <c r="I2328" s="156" t="s">
        <v>239</v>
      </c>
      <c r="J2328" s="156" t="s">
        <v>121</v>
      </c>
      <c r="K2328" s="156" t="s">
        <v>230</v>
      </c>
      <c r="L2328" s="156">
        <v>4512</v>
      </c>
      <c r="M2328" s="156" t="s">
        <v>186</v>
      </c>
      <c r="N2328" s="156">
        <v>10449</v>
      </c>
      <c r="O2328" s="156">
        <v>942877.55</v>
      </c>
      <c r="P2328" s="156">
        <v>6863943</v>
      </c>
      <c r="Q2328" t="str">
        <f t="shared" si="36"/>
        <v>1-Residential</v>
      </c>
      <c r="R2328" s="158"/>
      <c r="U2328" s="158"/>
    </row>
    <row r="2329" spans="1:21" x14ac:dyDescent="0.3">
      <c r="A2329" s="156">
        <v>5</v>
      </c>
      <c r="B2329" s="156" t="s">
        <v>181</v>
      </c>
      <c r="C2329" s="153">
        <v>2020</v>
      </c>
      <c r="D2329" s="156">
        <v>3</v>
      </c>
      <c r="E2329" s="156" t="s">
        <v>245</v>
      </c>
      <c r="F2329" s="157">
        <v>60</v>
      </c>
      <c r="G2329" s="156" t="s">
        <v>212</v>
      </c>
      <c r="H2329" s="156">
        <v>601</v>
      </c>
      <c r="I2329" s="156" t="s">
        <v>260</v>
      </c>
      <c r="J2329" s="156" t="s">
        <v>123</v>
      </c>
      <c r="K2329" s="156" t="s">
        <v>261</v>
      </c>
      <c r="L2329" s="156">
        <v>360</v>
      </c>
      <c r="M2329" s="156" t="s">
        <v>225</v>
      </c>
      <c r="N2329" s="156">
        <v>46</v>
      </c>
      <c r="O2329" s="156">
        <v>1330.51</v>
      </c>
      <c r="P2329" s="156">
        <v>2262</v>
      </c>
      <c r="Q2329" t="str">
        <f t="shared" si="36"/>
        <v>Street</v>
      </c>
      <c r="R2329" s="158"/>
      <c r="U2329" s="158"/>
    </row>
    <row r="2330" spans="1:21" x14ac:dyDescent="0.3">
      <c r="A2330" s="156">
        <v>5</v>
      </c>
      <c r="B2330" s="156" t="s">
        <v>181</v>
      </c>
      <c r="C2330" s="153">
        <v>2020</v>
      </c>
      <c r="D2330" s="156">
        <v>3</v>
      </c>
      <c r="E2330" s="156" t="s">
        <v>245</v>
      </c>
      <c r="F2330" s="157">
        <v>6</v>
      </c>
      <c r="G2330" s="156" t="s">
        <v>192</v>
      </c>
      <c r="H2330" s="156">
        <v>600</v>
      </c>
      <c r="I2330" s="156" t="s">
        <v>266</v>
      </c>
      <c r="J2330" s="156" t="s">
        <v>123</v>
      </c>
      <c r="K2330" s="156" t="s">
        <v>261</v>
      </c>
      <c r="L2330" s="156">
        <v>700</v>
      </c>
      <c r="M2330" s="156" t="s">
        <v>193</v>
      </c>
      <c r="N2330" s="156">
        <v>82</v>
      </c>
      <c r="O2330" s="156">
        <v>47057.77</v>
      </c>
      <c r="P2330" s="156">
        <v>62708</v>
      </c>
      <c r="Q2330" t="str">
        <f t="shared" si="36"/>
        <v>Street</v>
      </c>
      <c r="R2330" s="158"/>
      <c r="U2330" s="158"/>
    </row>
    <row r="2331" spans="1:21" x14ac:dyDescent="0.3">
      <c r="A2331" s="156">
        <v>4</v>
      </c>
      <c r="B2331" s="156" t="s">
        <v>187</v>
      </c>
      <c r="C2331" s="153">
        <v>2020</v>
      </c>
      <c r="D2331" s="156">
        <v>3</v>
      </c>
      <c r="E2331" s="156" t="s">
        <v>245</v>
      </c>
      <c r="F2331" s="157">
        <v>3</v>
      </c>
      <c r="G2331" s="156" t="s">
        <v>189</v>
      </c>
      <c r="H2331" s="156">
        <v>955</v>
      </c>
      <c r="I2331" s="156" t="s">
        <v>282</v>
      </c>
      <c r="J2331" s="156" t="s">
        <v>127</v>
      </c>
      <c r="K2331" s="156" t="s">
        <v>263</v>
      </c>
      <c r="L2331" s="156">
        <v>4532</v>
      </c>
      <c r="M2331" s="156" t="s">
        <v>200</v>
      </c>
      <c r="N2331" s="156">
        <v>1</v>
      </c>
      <c r="O2331" s="156">
        <v>83</v>
      </c>
      <c r="P2331" s="156">
        <v>0</v>
      </c>
      <c r="Q2331" t="str">
        <f t="shared" si="36"/>
        <v>4-Medium C&amp;I</v>
      </c>
      <c r="R2331" s="158"/>
      <c r="U2331" s="158"/>
    </row>
    <row r="2332" spans="1:21" x14ac:dyDescent="0.3">
      <c r="A2332" s="156">
        <v>5</v>
      </c>
      <c r="B2332" s="156" t="s">
        <v>181</v>
      </c>
      <c r="C2332" s="153">
        <v>2020</v>
      </c>
      <c r="D2332" s="156">
        <v>3</v>
      </c>
      <c r="E2332" s="156" t="s">
        <v>245</v>
      </c>
      <c r="F2332" s="157">
        <v>3</v>
      </c>
      <c r="G2332" s="156" t="s">
        <v>189</v>
      </c>
      <c r="H2332" s="156">
        <v>15</v>
      </c>
      <c r="I2332" s="156" t="s">
        <v>252</v>
      </c>
      <c r="J2332" s="156" t="s">
        <v>118</v>
      </c>
      <c r="K2332" s="156" t="s">
        <v>214</v>
      </c>
      <c r="L2332" s="156">
        <v>300</v>
      </c>
      <c r="M2332" s="156" t="s">
        <v>191</v>
      </c>
      <c r="N2332" s="156">
        <v>104</v>
      </c>
      <c r="O2332" s="156">
        <v>6755.73</v>
      </c>
      <c r="P2332" s="156">
        <v>25650</v>
      </c>
      <c r="Q2332" t="str">
        <f t="shared" si="36"/>
        <v>3-Small C&amp;I</v>
      </c>
      <c r="R2332" s="158"/>
      <c r="U2332" s="158"/>
    </row>
    <row r="2333" spans="1:21" x14ac:dyDescent="0.3">
      <c r="A2333" s="156">
        <v>5</v>
      </c>
      <c r="B2333" s="156" t="s">
        <v>181</v>
      </c>
      <c r="C2333" s="153">
        <v>2020</v>
      </c>
      <c r="D2333" s="156">
        <v>3</v>
      </c>
      <c r="E2333" s="156" t="s">
        <v>245</v>
      </c>
      <c r="F2333" s="157">
        <v>3</v>
      </c>
      <c r="G2333" s="156" t="s">
        <v>189</v>
      </c>
      <c r="H2333" s="156">
        <v>10</v>
      </c>
      <c r="I2333" s="156" t="s">
        <v>251</v>
      </c>
      <c r="J2333" s="156" t="s">
        <v>117</v>
      </c>
      <c r="K2333" s="156" t="s">
        <v>236</v>
      </c>
      <c r="L2333" s="156">
        <v>300</v>
      </c>
      <c r="M2333" s="156" t="s">
        <v>191</v>
      </c>
      <c r="N2333" s="156">
        <v>20216</v>
      </c>
      <c r="O2333" s="156">
        <v>1615849.14</v>
      </c>
      <c r="P2333" s="156">
        <v>7976126</v>
      </c>
      <c r="Q2333" t="str">
        <f t="shared" si="36"/>
        <v>3-Small C&amp;I</v>
      </c>
      <c r="R2333" s="158"/>
      <c r="U2333" s="158"/>
    </row>
    <row r="2334" spans="1:21" x14ac:dyDescent="0.3">
      <c r="A2334" s="156">
        <v>5</v>
      </c>
      <c r="B2334" s="156" t="s">
        <v>181</v>
      </c>
      <c r="C2334" s="153">
        <v>2020</v>
      </c>
      <c r="D2334" s="156">
        <v>3</v>
      </c>
      <c r="E2334" s="156" t="s">
        <v>245</v>
      </c>
      <c r="F2334" s="157">
        <v>3</v>
      </c>
      <c r="G2334" s="156" t="s">
        <v>189</v>
      </c>
      <c r="H2334" s="156">
        <v>951</v>
      </c>
      <c r="I2334" s="156" t="s">
        <v>250</v>
      </c>
      <c r="J2334" s="156" t="s">
        <v>126</v>
      </c>
      <c r="K2334" s="156" t="s">
        <v>249</v>
      </c>
      <c r="L2334" s="156">
        <v>4532</v>
      </c>
      <c r="M2334" s="156" t="s">
        <v>200</v>
      </c>
      <c r="N2334" s="156">
        <v>1223</v>
      </c>
      <c r="O2334" s="156">
        <v>48105.49</v>
      </c>
      <c r="P2334" s="156">
        <v>417342</v>
      </c>
      <c r="Q2334" t="str">
        <f t="shared" si="36"/>
        <v>3-Small C&amp;I</v>
      </c>
      <c r="R2334" s="158"/>
      <c r="U2334" s="158"/>
    </row>
    <row r="2335" spans="1:21" x14ac:dyDescent="0.3">
      <c r="A2335" s="156">
        <v>5</v>
      </c>
      <c r="B2335" s="156" t="s">
        <v>181</v>
      </c>
      <c r="C2335" s="153">
        <v>2020</v>
      </c>
      <c r="D2335" s="156">
        <v>3</v>
      </c>
      <c r="E2335" s="156" t="s">
        <v>245</v>
      </c>
      <c r="F2335" s="157">
        <v>79</v>
      </c>
      <c r="G2335" s="156" t="s">
        <v>212</v>
      </c>
      <c r="H2335" s="156">
        <v>951</v>
      </c>
      <c r="I2335" s="156" t="s">
        <v>250</v>
      </c>
      <c r="J2335" s="156" t="s">
        <v>126</v>
      </c>
      <c r="K2335" s="156" t="s">
        <v>249</v>
      </c>
      <c r="L2335" s="156">
        <v>4579</v>
      </c>
      <c r="M2335" s="156" t="s">
        <v>221</v>
      </c>
      <c r="N2335" s="156">
        <v>7</v>
      </c>
      <c r="O2335" s="156">
        <v>319.42</v>
      </c>
      <c r="P2335" s="156">
        <v>2844</v>
      </c>
      <c r="Q2335" t="str">
        <f t="shared" si="36"/>
        <v>3-Small C&amp;I</v>
      </c>
      <c r="R2335" s="158"/>
      <c r="U2335" s="158"/>
    </row>
    <row r="2336" spans="1:21" x14ac:dyDescent="0.3">
      <c r="A2336" s="156">
        <v>5</v>
      </c>
      <c r="B2336" s="156" t="s">
        <v>181</v>
      </c>
      <c r="C2336" s="153">
        <v>2020</v>
      </c>
      <c r="D2336" s="156">
        <v>3</v>
      </c>
      <c r="E2336" s="156" t="s">
        <v>245</v>
      </c>
      <c r="F2336" s="157">
        <v>3</v>
      </c>
      <c r="G2336" s="156" t="s">
        <v>189</v>
      </c>
      <c r="H2336" s="156">
        <v>18</v>
      </c>
      <c r="I2336" s="156" t="s">
        <v>215</v>
      </c>
      <c r="J2336" s="156" t="s">
        <v>119</v>
      </c>
      <c r="K2336" s="156" t="s">
        <v>216</v>
      </c>
      <c r="L2336" s="156">
        <v>300</v>
      </c>
      <c r="M2336" s="156" t="s">
        <v>191</v>
      </c>
      <c r="N2336" s="156">
        <v>2182</v>
      </c>
      <c r="O2336" s="156">
        <v>6304033.0999999996</v>
      </c>
      <c r="P2336" s="156">
        <v>30452627</v>
      </c>
      <c r="Q2336" t="str">
        <f t="shared" si="36"/>
        <v>4-Medium C&amp;I</v>
      </c>
      <c r="R2336" s="158"/>
      <c r="U2336" s="158"/>
    </row>
    <row r="2337" spans="1:21" x14ac:dyDescent="0.3">
      <c r="A2337" s="156">
        <v>5</v>
      </c>
      <c r="B2337" s="156" t="s">
        <v>181</v>
      </c>
      <c r="C2337" s="153">
        <v>2020</v>
      </c>
      <c r="D2337" s="156">
        <v>3</v>
      </c>
      <c r="E2337" s="156" t="s">
        <v>245</v>
      </c>
      <c r="F2337" s="157">
        <v>5</v>
      </c>
      <c r="G2337" s="156" t="s">
        <v>195</v>
      </c>
      <c r="H2337" s="156">
        <v>13</v>
      </c>
      <c r="I2337" s="156" t="s">
        <v>296</v>
      </c>
      <c r="J2337" s="156" t="s">
        <v>119</v>
      </c>
      <c r="K2337" s="156" t="s">
        <v>216</v>
      </c>
      <c r="L2337" s="156">
        <v>460</v>
      </c>
      <c r="M2337" s="156" t="s">
        <v>198</v>
      </c>
      <c r="N2337" s="156">
        <v>8</v>
      </c>
      <c r="O2337" s="156">
        <v>19355.3</v>
      </c>
      <c r="P2337" s="156">
        <v>99040</v>
      </c>
      <c r="Q2337" t="str">
        <f t="shared" si="36"/>
        <v>4-Medium C&amp;I</v>
      </c>
      <c r="R2337" s="158"/>
      <c r="U2337" s="158"/>
    </row>
    <row r="2338" spans="1:21" x14ac:dyDescent="0.3">
      <c r="A2338" s="156">
        <v>4</v>
      </c>
      <c r="B2338" s="156" t="s">
        <v>187</v>
      </c>
      <c r="C2338" s="153">
        <v>2020</v>
      </c>
      <c r="D2338" s="156">
        <v>3</v>
      </c>
      <c r="E2338" s="156" t="s">
        <v>245</v>
      </c>
      <c r="F2338" s="157">
        <v>5</v>
      </c>
      <c r="G2338" s="156" t="s">
        <v>195</v>
      </c>
      <c r="H2338" s="156">
        <v>18</v>
      </c>
      <c r="I2338" s="156" t="s">
        <v>215</v>
      </c>
      <c r="J2338" s="156" t="s">
        <v>119</v>
      </c>
      <c r="K2338" s="156" t="s">
        <v>216</v>
      </c>
      <c r="L2338" s="156">
        <v>460</v>
      </c>
      <c r="M2338" s="156" t="s">
        <v>198</v>
      </c>
      <c r="N2338" s="156">
        <v>1</v>
      </c>
      <c r="O2338" s="156">
        <v>460.69</v>
      </c>
      <c r="P2338" s="156">
        <v>1680</v>
      </c>
      <c r="Q2338" t="str">
        <f t="shared" si="36"/>
        <v>4-Medium C&amp;I</v>
      </c>
      <c r="R2338" s="158"/>
      <c r="U2338" s="158"/>
    </row>
    <row r="2339" spans="1:21" x14ac:dyDescent="0.3">
      <c r="A2339" s="156">
        <v>5</v>
      </c>
      <c r="B2339" s="156" t="s">
        <v>181</v>
      </c>
      <c r="C2339" s="153">
        <v>2020</v>
      </c>
      <c r="D2339" s="156">
        <v>3</v>
      </c>
      <c r="E2339" s="156" t="s">
        <v>245</v>
      </c>
      <c r="F2339" s="157">
        <v>79</v>
      </c>
      <c r="G2339" s="156" t="s">
        <v>212</v>
      </c>
      <c r="H2339" s="156">
        <v>18</v>
      </c>
      <c r="I2339" s="156" t="s">
        <v>215</v>
      </c>
      <c r="J2339" s="156" t="s">
        <v>119</v>
      </c>
      <c r="K2339" s="156" t="s">
        <v>216</v>
      </c>
      <c r="L2339" s="156">
        <v>1579</v>
      </c>
      <c r="M2339" s="156" t="s">
        <v>271</v>
      </c>
      <c r="N2339" s="156">
        <v>1</v>
      </c>
      <c r="O2339" s="156">
        <v>12350.26</v>
      </c>
      <c r="P2339" s="156">
        <v>64600</v>
      </c>
      <c r="Q2339" t="str">
        <f t="shared" si="36"/>
        <v>4-Medium C&amp;I</v>
      </c>
      <c r="R2339" s="158"/>
      <c r="U2339" s="158"/>
    </row>
    <row r="2340" spans="1:21" x14ac:dyDescent="0.3">
      <c r="A2340" s="156">
        <v>5</v>
      </c>
      <c r="B2340" s="156" t="s">
        <v>181</v>
      </c>
      <c r="C2340" s="153">
        <v>2020</v>
      </c>
      <c r="D2340" s="156">
        <v>3</v>
      </c>
      <c r="E2340" s="156" t="s">
        <v>245</v>
      </c>
      <c r="F2340" s="157">
        <v>5</v>
      </c>
      <c r="G2340" s="156" t="s">
        <v>195</v>
      </c>
      <c r="H2340" s="156">
        <v>8</v>
      </c>
      <c r="I2340" s="156" t="s">
        <v>248</v>
      </c>
      <c r="J2340" s="156" t="s">
        <v>126</v>
      </c>
      <c r="K2340" s="156" t="s">
        <v>249</v>
      </c>
      <c r="L2340" s="156">
        <v>460</v>
      </c>
      <c r="M2340" s="156" t="s">
        <v>198</v>
      </c>
      <c r="N2340" s="156">
        <v>1</v>
      </c>
      <c r="O2340" s="156">
        <v>69.97</v>
      </c>
      <c r="P2340" s="156">
        <v>292</v>
      </c>
      <c r="Q2340" t="str">
        <f t="shared" si="36"/>
        <v>3-Small C&amp;I</v>
      </c>
      <c r="R2340" s="158"/>
      <c r="U2340" s="158"/>
    </row>
    <row r="2341" spans="1:21" x14ac:dyDescent="0.3">
      <c r="A2341" s="156">
        <v>5</v>
      </c>
      <c r="B2341" s="156" t="s">
        <v>181</v>
      </c>
      <c r="C2341" s="153">
        <v>2020</v>
      </c>
      <c r="D2341" s="156">
        <v>3</v>
      </c>
      <c r="E2341" s="156" t="s">
        <v>245</v>
      </c>
      <c r="F2341" s="157">
        <v>1</v>
      </c>
      <c r="G2341" s="156" t="s">
        <v>183</v>
      </c>
      <c r="H2341" s="156">
        <v>18</v>
      </c>
      <c r="I2341" s="156" t="s">
        <v>215</v>
      </c>
      <c r="J2341" s="156" t="s">
        <v>119</v>
      </c>
      <c r="K2341" s="156" t="s">
        <v>216</v>
      </c>
      <c r="L2341" s="156">
        <v>200</v>
      </c>
      <c r="M2341" s="156" t="s">
        <v>210</v>
      </c>
      <c r="N2341" s="156">
        <v>1</v>
      </c>
      <c r="O2341" s="156">
        <v>388.46</v>
      </c>
      <c r="P2341" s="156">
        <v>1760</v>
      </c>
      <c r="Q2341" t="str">
        <f t="shared" si="36"/>
        <v>4-Medium C&amp;I</v>
      </c>
      <c r="R2341" s="158"/>
      <c r="U2341" s="158"/>
    </row>
    <row r="2342" spans="1:21" x14ac:dyDescent="0.3">
      <c r="A2342" s="156">
        <v>5</v>
      </c>
      <c r="B2342" s="156" t="s">
        <v>181</v>
      </c>
      <c r="C2342" s="153">
        <v>2020</v>
      </c>
      <c r="D2342" s="156">
        <v>3</v>
      </c>
      <c r="E2342" s="156" t="s">
        <v>245</v>
      </c>
      <c r="F2342" s="157">
        <v>10</v>
      </c>
      <c r="G2342" s="156" t="s">
        <v>238</v>
      </c>
      <c r="H2342" s="156">
        <v>602</v>
      </c>
      <c r="I2342" s="156" t="s">
        <v>246</v>
      </c>
      <c r="J2342" s="156" t="s">
        <v>125</v>
      </c>
      <c r="K2342" s="156" t="s">
        <v>197</v>
      </c>
      <c r="L2342" s="156">
        <v>207</v>
      </c>
      <c r="M2342" s="156" t="s">
        <v>243</v>
      </c>
      <c r="N2342" s="156">
        <v>2</v>
      </c>
      <c r="O2342" s="156">
        <v>73.48</v>
      </c>
      <c r="P2342" s="156">
        <v>146</v>
      </c>
      <c r="Q2342" t="str">
        <f t="shared" si="36"/>
        <v>Street</v>
      </c>
      <c r="R2342" s="158"/>
      <c r="U2342" s="158"/>
    </row>
    <row r="2343" spans="1:21" x14ac:dyDescent="0.3">
      <c r="A2343" s="156">
        <v>5</v>
      </c>
      <c r="B2343" s="156" t="s">
        <v>181</v>
      </c>
      <c r="C2343" s="153">
        <v>2020</v>
      </c>
      <c r="D2343" s="156">
        <v>3</v>
      </c>
      <c r="E2343" s="156" t="s">
        <v>245</v>
      </c>
      <c r="F2343" s="157">
        <v>1</v>
      </c>
      <c r="G2343" s="156" t="s">
        <v>183</v>
      </c>
      <c r="H2343" s="156">
        <v>11</v>
      </c>
      <c r="I2343" s="156" t="s">
        <v>283</v>
      </c>
      <c r="J2343" s="156" t="s">
        <v>115</v>
      </c>
      <c r="K2343" s="156" t="s">
        <v>185</v>
      </c>
      <c r="L2343" s="156">
        <v>200</v>
      </c>
      <c r="M2343" s="156" t="s">
        <v>210</v>
      </c>
      <c r="N2343" s="156">
        <v>10</v>
      </c>
      <c r="O2343" s="156">
        <v>-18498.45</v>
      </c>
      <c r="P2343" s="156">
        <v>48241</v>
      </c>
      <c r="Q2343" t="str">
        <f t="shared" si="36"/>
        <v>3-Small C&amp;I</v>
      </c>
      <c r="R2343" s="158"/>
      <c r="U2343" s="158"/>
    </row>
    <row r="2344" spans="1:21" x14ac:dyDescent="0.3">
      <c r="A2344" s="156">
        <v>5</v>
      </c>
      <c r="B2344" s="156" t="s">
        <v>181</v>
      </c>
      <c r="C2344" s="153">
        <v>2020</v>
      </c>
      <c r="D2344" s="156">
        <v>3</v>
      </c>
      <c r="E2344" s="156" t="s">
        <v>245</v>
      </c>
      <c r="F2344" s="157">
        <v>10</v>
      </c>
      <c r="G2344" s="156" t="s">
        <v>238</v>
      </c>
      <c r="H2344" s="156">
        <v>5</v>
      </c>
      <c r="I2344" s="156" t="s">
        <v>190</v>
      </c>
      <c r="J2344" s="156" t="s">
        <v>115</v>
      </c>
      <c r="K2344" s="156" t="s">
        <v>185</v>
      </c>
      <c r="L2344" s="156">
        <v>207</v>
      </c>
      <c r="M2344" s="156" t="s">
        <v>243</v>
      </c>
      <c r="N2344" s="156">
        <v>16</v>
      </c>
      <c r="O2344" s="156">
        <v>2879.67</v>
      </c>
      <c r="P2344" s="156">
        <v>12648</v>
      </c>
      <c r="Q2344" t="str">
        <f t="shared" si="36"/>
        <v>3-Small C&amp;I</v>
      </c>
      <c r="R2344" s="158"/>
      <c r="U2344" s="158"/>
    </row>
    <row r="2345" spans="1:21" x14ac:dyDescent="0.3">
      <c r="A2345" s="156">
        <v>5</v>
      </c>
      <c r="B2345" s="156" t="s">
        <v>181</v>
      </c>
      <c r="C2345" s="153">
        <v>2020</v>
      </c>
      <c r="D2345" s="156">
        <v>3</v>
      </c>
      <c r="E2345" s="156" t="s">
        <v>245</v>
      </c>
      <c r="F2345" s="157">
        <v>3</v>
      </c>
      <c r="G2345" s="156" t="s">
        <v>189</v>
      </c>
      <c r="H2345" s="156">
        <v>11</v>
      </c>
      <c r="I2345" s="156" t="s">
        <v>283</v>
      </c>
      <c r="J2345" s="156" t="s">
        <v>115</v>
      </c>
      <c r="K2345" s="156" t="s">
        <v>185</v>
      </c>
      <c r="L2345" s="156">
        <v>300</v>
      </c>
      <c r="M2345" s="156" t="s">
        <v>191</v>
      </c>
      <c r="N2345" s="156">
        <v>209</v>
      </c>
      <c r="O2345" s="156">
        <v>76304.39</v>
      </c>
      <c r="P2345" s="156">
        <v>339331</v>
      </c>
      <c r="Q2345" t="str">
        <f t="shared" si="36"/>
        <v>3-Small C&amp;I</v>
      </c>
      <c r="R2345" s="158"/>
      <c r="U2345" s="158"/>
    </row>
    <row r="2346" spans="1:21" x14ac:dyDescent="0.3">
      <c r="A2346" s="156">
        <v>5</v>
      </c>
      <c r="B2346" s="156" t="s">
        <v>181</v>
      </c>
      <c r="C2346" s="153">
        <v>2020</v>
      </c>
      <c r="D2346" s="156">
        <v>3</v>
      </c>
      <c r="E2346" s="156" t="s">
        <v>245</v>
      </c>
      <c r="F2346" s="157">
        <v>3</v>
      </c>
      <c r="G2346" s="156" t="s">
        <v>189</v>
      </c>
      <c r="H2346" s="156">
        <v>950</v>
      </c>
      <c r="I2346" s="156" t="s">
        <v>184</v>
      </c>
      <c r="J2346" s="156" t="s">
        <v>115</v>
      </c>
      <c r="K2346" s="156" t="s">
        <v>185</v>
      </c>
      <c r="L2346" s="156">
        <v>4532</v>
      </c>
      <c r="M2346" s="156" t="s">
        <v>200</v>
      </c>
      <c r="N2346" s="156">
        <v>60274</v>
      </c>
      <c r="O2346" s="156">
        <v>5059021.76</v>
      </c>
      <c r="P2346" s="156">
        <v>93267318</v>
      </c>
      <c r="Q2346" t="str">
        <f t="shared" si="36"/>
        <v>3-Small C&amp;I</v>
      </c>
      <c r="R2346" s="158"/>
      <c r="U2346" s="158"/>
    </row>
    <row r="2347" spans="1:21" x14ac:dyDescent="0.3">
      <c r="A2347" s="156">
        <v>5</v>
      </c>
      <c r="B2347" s="156" t="s">
        <v>181</v>
      </c>
      <c r="C2347" s="153">
        <v>2020</v>
      </c>
      <c r="D2347" s="156">
        <v>3</v>
      </c>
      <c r="E2347" s="156" t="s">
        <v>245</v>
      </c>
      <c r="F2347" s="157">
        <v>72</v>
      </c>
      <c r="G2347" s="156" t="s">
        <v>212</v>
      </c>
      <c r="H2347" s="156">
        <v>5</v>
      </c>
      <c r="I2347" s="156" t="s">
        <v>190</v>
      </c>
      <c r="J2347" s="156" t="s">
        <v>115</v>
      </c>
      <c r="K2347" s="156" t="s">
        <v>185</v>
      </c>
      <c r="L2347" s="156">
        <v>1572</v>
      </c>
      <c r="M2347" s="156" t="s">
        <v>231</v>
      </c>
      <c r="N2347" s="156">
        <v>1</v>
      </c>
      <c r="O2347" s="156">
        <v>4348.78</v>
      </c>
      <c r="P2347" s="156">
        <v>20411</v>
      </c>
      <c r="Q2347" t="str">
        <f t="shared" si="36"/>
        <v>3-Small C&amp;I</v>
      </c>
      <c r="R2347" s="158"/>
      <c r="U2347" s="158"/>
    </row>
    <row r="2348" spans="1:21" x14ac:dyDescent="0.3">
      <c r="A2348" s="156">
        <v>5</v>
      </c>
      <c r="B2348" s="156" t="s">
        <v>181</v>
      </c>
      <c r="C2348" s="156">
        <v>2020</v>
      </c>
      <c r="D2348" s="156">
        <v>3</v>
      </c>
      <c r="E2348" s="156" t="s">
        <v>245</v>
      </c>
      <c r="F2348" s="157">
        <v>3</v>
      </c>
      <c r="G2348" s="156" t="s">
        <v>189</v>
      </c>
      <c r="H2348" s="156">
        <v>602</v>
      </c>
      <c r="I2348" s="156" t="s">
        <v>246</v>
      </c>
      <c r="J2348" s="156" t="s">
        <v>125</v>
      </c>
      <c r="K2348" s="156" t="s">
        <v>197</v>
      </c>
      <c r="L2348" s="156">
        <v>300</v>
      </c>
      <c r="M2348" s="156" t="s">
        <v>191</v>
      </c>
      <c r="N2348" s="156">
        <v>926</v>
      </c>
      <c r="O2348" s="156">
        <v>116109.21</v>
      </c>
      <c r="P2348" s="156">
        <v>309447</v>
      </c>
      <c r="Q2348" t="str">
        <f t="shared" si="36"/>
        <v>Street</v>
      </c>
      <c r="R2348" s="158"/>
      <c r="U2348" s="158"/>
    </row>
    <row r="2349" spans="1:21" x14ac:dyDescent="0.3">
      <c r="A2349" s="156">
        <v>4</v>
      </c>
      <c r="B2349" s="156" t="s">
        <v>187</v>
      </c>
      <c r="C2349" s="156">
        <v>2020</v>
      </c>
      <c r="D2349" s="156">
        <v>3</v>
      </c>
      <c r="E2349" s="156" t="s">
        <v>245</v>
      </c>
      <c r="F2349" s="157">
        <v>60</v>
      </c>
      <c r="G2349" s="156" t="s">
        <v>212</v>
      </c>
      <c r="H2349" s="156">
        <v>615</v>
      </c>
      <c r="I2349" s="156" t="s">
        <v>292</v>
      </c>
      <c r="J2349" s="156" t="s">
        <v>123</v>
      </c>
      <c r="K2349" s="156" t="s">
        <v>261</v>
      </c>
      <c r="L2349" s="156">
        <v>4563</v>
      </c>
      <c r="M2349" s="156" t="s">
        <v>228</v>
      </c>
      <c r="N2349" s="156">
        <v>1</v>
      </c>
      <c r="O2349" s="156">
        <v>11.39</v>
      </c>
      <c r="P2349" s="156">
        <v>30</v>
      </c>
      <c r="Q2349" t="str">
        <f t="shared" si="36"/>
        <v>Street</v>
      </c>
      <c r="R2349" s="158"/>
      <c r="U2349" s="158"/>
    </row>
    <row r="2350" spans="1:21" x14ac:dyDescent="0.3">
      <c r="A2350" s="156">
        <v>4</v>
      </c>
      <c r="B2350" s="156" t="s">
        <v>187</v>
      </c>
      <c r="C2350" s="156">
        <v>2020</v>
      </c>
      <c r="D2350" s="156">
        <v>3</v>
      </c>
      <c r="E2350" s="156" t="s">
        <v>245</v>
      </c>
      <c r="F2350" s="157">
        <v>6</v>
      </c>
      <c r="G2350" s="156" t="s">
        <v>192</v>
      </c>
      <c r="H2350" s="156">
        <v>624</v>
      </c>
      <c r="I2350" s="156" t="s">
        <v>226</v>
      </c>
      <c r="J2350" s="156" t="s">
        <v>124</v>
      </c>
      <c r="K2350" s="156" t="s">
        <v>227</v>
      </c>
      <c r="L2350" s="156">
        <v>4562</v>
      </c>
      <c r="M2350" s="156" t="s">
        <v>211</v>
      </c>
      <c r="N2350" s="156">
        <v>2</v>
      </c>
      <c r="O2350" s="156">
        <v>1333.94</v>
      </c>
      <c r="P2350" s="156">
        <v>6633</v>
      </c>
      <c r="Q2350" t="str">
        <f t="shared" si="36"/>
        <v>Street</v>
      </c>
      <c r="R2350" s="158"/>
      <c r="U2350" s="158"/>
    </row>
    <row r="2351" spans="1:21" x14ac:dyDescent="0.3">
      <c r="A2351" s="156">
        <v>4</v>
      </c>
      <c r="B2351" s="156" t="s">
        <v>187</v>
      </c>
      <c r="C2351" s="156">
        <v>2020</v>
      </c>
      <c r="D2351" s="156">
        <v>3</v>
      </c>
      <c r="E2351" s="156" t="s">
        <v>245</v>
      </c>
      <c r="F2351" s="157">
        <v>60</v>
      </c>
      <c r="G2351" s="156" t="s">
        <v>212</v>
      </c>
      <c r="H2351" s="156">
        <v>624</v>
      </c>
      <c r="I2351" s="156" t="s">
        <v>226</v>
      </c>
      <c r="J2351" s="156" t="s">
        <v>124</v>
      </c>
      <c r="K2351" s="156" t="s">
        <v>227</v>
      </c>
      <c r="L2351" s="156">
        <v>4563</v>
      </c>
      <c r="M2351" s="156" t="s">
        <v>228</v>
      </c>
      <c r="N2351" s="156">
        <v>2</v>
      </c>
      <c r="O2351" s="156">
        <v>29.28</v>
      </c>
      <c r="P2351" s="156">
        <v>136</v>
      </c>
      <c r="Q2351" t="str">
        <f t="shared" si="36"/>
        <v>Street</v>
      </c>
      <c r="R2351" s="158"/>
      <c r="U2351" s="158"/>
    </row>
    <row r="2352" spans="1:21" x14ac:dyDescent="0.3">
      <c r="A2352" s="156">
        <v>5</v>
      </c>
      <c r="B2352" s="156" t="s">
        <v>181</v>
      </c>
      <c r="C2352" s="156">
        <v>2020</v>
      </c>
      <c r="D2352" s="156">
        <v>3</v>
      </c>
      <c r="E2352" s="156" t="s">
        <v>245</v>
      </c>
      <c r="F2352" s="157">
        <v>10</v>
      </c>
      <c r="G2352" s="156" t="s">
        <v>238</v>
      </c>
      <c r="H2352" s="156">
        <v>301</v>
      </c>
      <c r="I2352" s="156" t="s">
        <v>247</v>
      </c>
      <c r="J2352" s="156" t="s">
        <v>121</v>
      </c>
      <c r="K2352" s="156" t="s">
        <v>230</v>
      </c>
      <c r="L2352" s="156">
        <v>207</v>
      </c>
      <c r="M2352" s="156" t="s">
        <v>243</v>
      </c>
      <c r="N2352" s="156">
        <v>1</v>
      </c>
      <c r="O2352" s="156">
        <v>-521.36</v>
      </c>
      <c r="P2352" s="156">
        <v>-2895</v>
      </c>
      <c r="Q2352" t="str">
        <f t="shared" si="36"/>
        <v>1-Residential</v>
      </c>
      <c r="R2352" s="158"/>
      <c r="U2352" s="158"/>
    </row>
    <row r="2353" spans="1:21" x14ac:dyDescent="0.3">
      <c r="A2353" s="156">
        <v>5</v>
      </c>
      <c r="B2353" s="156" t="s">
        <v>181</v>
      </c>
      <c r="C2353" s="156">
        <v>2020</v>
      </c>
      <c r="D2353" s="156">
        <v>3</v>
      </c>
      <c r="E2353" s="156" t="s">
        <v>245</v>
      </c>
      <c r="F2353" s="157">
        <v>1</v>
      </c>
      <c r="G2353" s="156" t="s">
        <v>183</v>
      </c>
      <c r="H2353" s="156">
        <v>903</v>
      </c>
      <c r="I2353" s="156" t="s">
        <v>239</v>
      </c>
      <c r="J2353" s="156" t="s">
        <v>121</v>
      </c>
      <c r="K2353" s="156" t="s">
        <v>230</v>
      </c>
      <c r="L2353" s="156">
        <v>4512</v>
      </c>
      <c r="M2353" s="156" t="s">
        <v>186</v>
      </c>
      <c r="N2353" s="156">
        <v>458625</v>
      </c>
      <c r="O2353" s="156">
        <v>31970805.390000001</v>
      </c>
      <c r="P2353" s="156">
        <v>238889018</v>
      </c>
      <c r="Q2353" t="str">
        <f t="shared" si="36"/>
        <v>1-Residential</v>
      </c>
      <c r="R2353" s="158"/>
      <c r="U2353" s="158"/>
    </row>
    <row r="2354" spans="1:21" x14ac:dyDescent="0.3">
      <c r="A2354" s="156">
        <v>5</v>
      </c>
      <c r="B2354" s="156" t="s">
        <v>181</v>
      </c>
      <c r="C2354" s="156">
        <v>2020</v>
      </c>
      <c r="D2354" s="156">
        <v>3</v>
      </c>
      <c r="E2354" s="156" t="s">
        <v>245</v>
      </c>
      <c r="F2354" s="157">
        <v>3</v>
      </c>
      <c r="G2354" s="156" t="s">
        <v>189</v>
      </c>
      <c r="H2354" s="156">
        <v>2</v>
      </c>
      <c r="I2354" s="156" t="s">
        <v>264</v>
      </c>
      <c r="J2354" s="156" t="s">
        <v>121</v>
      </c>
      <c r="K2354" s="156" t="s">
        <v>230</v>
      </c>
      <c r="L2354" s="156">
        <v>300</v>
      </c>
      <c r="M2354" s="156" t="s">
        <v>191</v>
      </c>
      <c r="N2354" s="156">
        <v>2</v>
      </c>
      <c r="O2354" s="156">
        <v>131.13</v>
      </c>
      <c r="P2354" s="156">
        <v>428</v>
      </c>
      <c r="Q2354" t="str">
        <f t="shared" si="36"/>
        <v>1-Residential</v>
      </c>
      <c r="R2354" s="158"/>
      <c r="U2354" s="158"/>
    </row>
    <row r="2355" spans="1:21" x14ac:dyDescent="0.3">
      <c r="A2355" s="156">
        <v>5</v>
      </c>
      <c r="B2355" s="156" t="s">
        <v>181</v>
      </c>
      <c r="C2355" s="156">
        <v>2020</v>
      </c>
      <c r="D2355" s="156">
        <v>3</v>
      </c>
      <c r="E2355" s="156" t="s">
        <v>245</v>
      </c>
      <c r="F2355" s="157">
        <v>1</v>
      </c>
      <c r="G2355" s="156" t="s">
        <v>183</v>
      </c>
      <c r="H2355" s="156">
        <v>905</v>
      </c>
      <c r="I2355" s="156" t="s">
        <v>272</v>
      </c>
      <c r="J2355" s="156" t="s">
        <v>122</v>
      </c>
      <c r="K2355" s="156" t="s">
        <v>242</v>
      </c>
      <c r="L2355" s="156">
        <v>4512</v>
      </c>
      <c r="M2355" s="156" t="s">
        <v>186</v>
      </c>
      <c r="N2355" s="156">
        <v>61887</v>
      </c>
      <c r="O2355" s="156">
        <v>1299287.32</v>
      </c>
      <c r="P2355" s="156">
        <v>32281696</v>
      </c>
      <c r="Q2355" t="str">
        <f t="shared" si="36"/>
        <v>2-Low Income Residential</v>
      </c>
      <c r="R2355" s="158"/>
      <c r="U2355" s="158"/>
    </row>
    <row r="2356" spans="1:21" x14ac:dyDescent="0.3">
      <c r="A2356" s="156">
        <v>5</v>
      </c>
      <c r="B2356" s="156" t="s">
        <v>181</v>
      </c>
      <c r="C2356" s="156">
        <v>2020</v>
      </c>
      <c r="D2356" s="156">
        <v>3</v>
      </c>
      <c r="E2356" s="156" t="s">
        <v>245</v>
      </c>
      <c r="F2356" s="157">
        <v>60</v>
      </c>
      <c r="G2356" s="156" t="s">
        <v>212</v>
      </c>
      <c r="H2356" s="156">
        <v>600</v>
      </c>
      <c r="I2356" s="156" t="s">
        <v>266</v>
      </c>
      <c r="J2356" s="156" t="s">
        <v>123</v>
      </c>
      <c r="K2356" s="156" t="s">
        <v>261</v>
      </c>
      <c r="L2356" s="156">
        <v>360</v>
      </c>
      <c r="M2356" s="156" t="s">
        <v>225</v>
      </c>
      <c r="N2356" s="156">
        <v>9</v>
      </c>
      <c r="O2356" s="156">
        <v>4215.3900000000003</v>
      </c>
      <c r="P2356" s="156">
        <v>5126</v>
      </c>
      <c r="Q2356" t="str">
        <f t="shared" si="36"/>
        <v>Street</v>
      </c>
      <c r="R2356" s="158"/>
      <c r="U2356" s="158"/>
    </row>
    <row r="2357" spans="1:21" x14ac:dyDescent="0.3">
      <c r="A2357" s="156">
        <v>5</v>
      </c>
      <c r="B2357" s="156" t="s">
        <v>181</v>
      </c>
      <c r="C2357" s="156">
        <v>2020</v>
      </c>
      <c r="D2357" s="156">
        <v>3</v>
      </c>
      <c r="E2357" s="156" t="s">
        <v>245</v>
      </c>
      <c r="F2357" s="157">
        <v>10</v>
      </c>
      <c r="G2357" s="156" t="s">
        <v>238</v>
      </c>
      <c r="H2357" s="156">
        <v>905</v>
      </c>
      <c r="I2357" s="156" t="s">
        <v>272</v>
      </c>
      <c r="J2357" s="156" t="s">
        <v>122</v>
      </c>
      <c r="K2357" s="156" t="s">
        <v>242</v>
      </c>
      <c r="L2357" s="156">
        <v>4513</v>
      </c>
      <c r="M2357" s="156" t="s">
        <v>240</v>
      </c>
      <c r="N2357" s="156">
        <v>4740</v>
      </c>
      <c r="O2357" s="156">
        <v>176923.77</v>
      </c>
      <c r="P2357" s="156">
        <v>4802462</v>
      </c>
      <c r="Q2357" t="str">
        <f t="shared" si="36"/>
        <v>2-Low Income Residential</v>
      </c>
      <c r="R2357" s="158"/>
      <c r="U2357" s="158"/>
    </row>
    <row r="2358" spans="1:21" x14ac:dyDescent="0.3">
      <c r="A2358" s="156">
        <v>4</v>
      </c>
      <c r="B2358" s="156" t="s">
        <v>187</v>
      </c>
      <c r="C2358" s="156">
        <v>2020</v>
      </c>
      <c r="D2358" s="156">
        <v>3</v>
      </c>
      <c r="E2358" s="156" t="s">
        <v>245</v>
      </c>
      <c r="F2358" s="157">
        <v>10</v>
      </c>
      <c r="G2358" s="156" t="s">
        <v>238</v>
      </c>
      <c r="H2358" s="156">
        <v>903</v>
      </c>
      <c r="I2358" s="156" t="s">
        <v>239</v>
      </c>
      <c r="J2358" s="156" t="s">
        <v>121</v>
      </c>
      <c r="K2358" s="156" t="s">
        <v>230</v>
      </c>
      <c r="L2358" s="156">
        <v>4513</v>
      </c>
      <c r="M2358" s="156" t="s">
        <v>240</v>
      </c>
      <c r="N2358" s="156">
        <v>156</v>
      </c>
      <c r="O2358" s="156">
        <v>16212.72</v>
      </c>
      <c r="P2358" s="156">
        <v>119389</v>
      </c>
      <c r="Q2358" t="str">
        <f t="shared" si="36"/>
        <v>1-Residential</v>
      </c>
      <c r="R2358" s="158"/>
      <c r="U2358" s="158"/>
    </row>
    <row r="2359" spans="1:21" x14ac:dyDescent="0.3">
      <c r="A2359" s="156">
        <v>5</v>
      </c>
      <c r="B2359" s="156" t="s">
        <v>181</v>
      </c>
      <c r="C2359" s="156">
        <v>2020</v>
      </c>
      <c r="D2359" s="156">
        <v>3</v>
      </c>
      <c r="E2359" s="156" t="s">
        <v>245</v>
      </c>
      <c r="F2359" s="157">
        <v>3</v>
      </c>
      <c r="G2359" s="156" t="s">
        <v>189</v>
      </c>
      <c r="H2359" s="156">
        <v>701</v>
      </c>
      <c r="I2359" s="156" t="s">
        <v>206</v>
      </c>
      <c r="J2359" s="156" t="s">
        <v>207</v>
      </c>
      <c r="K2359" s="156" t="s">
        <v>208</v>
      </c>
      <c r="L2359" s="156">
        <v>300</v>
      </c>
      <c r="M2359" s="156" t="s">
        <v>191</v>
      </c>
      <c r="N2359" s="156">
        <v>161</v>
      </c>
      <c r="O2359" s="156">
        <v>2177068.61</v>
      </c>
      <c r="P2359" s="156">
        <v>11478693</v>
      </c>
      <c r="Q2359" t="str">
        <f t="shared" si="36"/>
        <v>5-Large C&amp;I</v>
      </c>
      <c r="R2359" s="158"/>
      <c r="U2359" s="158"/>
    </row>
    <row r="2360" spans="1:21" x14ac:dyDescent="0.3">
      <c r="A2360" s="156">
        <v>5</v>
      </c>
      <c r="B2360" s="156" t="s">
        <v>181</v>
      </c>
      <c r="C2360" s="156">
        <v>2020</v>
      </c>
      <c r="D2360" s="156">
        <v>3</v>
      </c>
      <c r="E2360" s="156" t="s">
        <v>245</v>
      </c>
      <c r="F2360" s="157">
        <v>3</v>
      </c>
      <c r="G2360" s="156" t="s">
        <v>189</v>
      </c>
      <c r="H2360" s="156">
        <v>953</v>
      </c>
      <c r="I2360" s="156" t="s">
        <v>213</v>
      </c>
      <c r="J2360" s="156" t="s">
        <v>118</v>
      </c>
      <c r="K2360" s="156" t="s">
        <v>214</v>
      </c>
      <c r="L2360" s="156">
        <v>4532</v>
      </c>
      <c r="M2360" s="156" t="s">
        <v>200</v>
      </c>
      <c r="N2360" s="156">
        <v>19199</v>
      </c>
      <c r="O2360" s="156">
        <v>837240.38</v>
      </c>
      <c r="P2360" s="156">
        <v>10203192</v>
      </c>
      <c r="Q2360" t="str">
        <f t="shared" si="36"/>
        <v>3-Small C&amp;I</v>
      </c>
      <c r="R2360" s="158"/>
      <c r="U2360" s="158"/>
    </row>
    <row r="2361" spans="1:21" x14ac:dyDescent="0.3">
      <c r="A2361" s="156">
        <v>5</v>
      </c>
      <c r="B2361" s="156" t="s">
        <v>181</v>
      </c>
      <c r="C2361" s="156">
        <v>2020</v>
      </c>
      <c r="D2361" s="156">
        <v>3</v>
      </c>
      <c r="E2361" s="156" t="s">
        <v>245</v>
      </c>
      <c r="F2361" s="157">
        <v>3</v>
      </c>
      <c r="G2361" s="156" t="s">
        <v>189</v>
      </c>
      <c r="H2361" s="156">
        <v>700</v>
      </c>
      <c r="I2361" s="156" t="s">
        <v>273</v>
      </c>
      <c r="J2361" s="156" t="s">
        <v>207</v>
      </c>
      <c r="K2361" s="156" t="s">
        <v>208</v>
      </c>
      <c r="L2361" s="156">
        <v>300</v>
      </c>
      <c r="M2361" s="156" t="s">
        <v>191</v>
      </c>
      <c r="N2361" s="156">
        <v>4</v>
      </c>
      <c r="O2361" s="156">
        <v>53685.79</v>
      </c>
      <c r="P2361" s="156">
        <v>299280</v>
      </c>
      <c r="Q2361" t="str">
        <f t="shared" si="36"/>
        <v>5-Large C&amp;I</v>
      </c>
      <c r="R2361" s="158"/>
      <c r="U2361" s="158"/>
    </row>
    <row r="2362" spans="1:21" x14ac:dyDescent="0.3">
      <c r="A2362" s="156">
        <v>5</v>
      </c>
      <c r="B2362" s="156" t="s">
        <v>181</v>
      </c>
      <c r="C2362" s="156">
        <v>2020</v>
      </c>
      <c r="D2362" s="156">
        <v>3</v>
      </c>
      <c r="E2362" s="156" t="s">
        <v>245</v>
      </c>
      <c r="F2362" s="157">
        <v>3</v>
      </c>
      <c r="G2362" s="156" t="s">
        <v>189</v>
      </c>
      <c r="H2362" s="156">
        <v>14</v>
      </c>
      <c r="I2362" s="156" t="s">
        <v>299</v>
      </c>
      <c r="J2362" s="156" t="s">
        <v>117</v>
      </c>
      <c r="K2362" s="156" t="s">
        <v>236</v>
      </c>
      <c r="L2362" s="156">
        <v>300</v>
      </c>
      <c r="M2362" s="156" t="s">
        <v>191</v>
      </c>
      <c r="N2362" s="156">
        <v>1</v>
      </c>
      <c r="O2362" s="156">
        <v>688.42</v>
      </c>
      <c r="P2362" s="156">
        <v>2918</v>
      </c>
      <c r="Q2362" t="str">
        <f t="shared" si="36"/>
        <v>3-Small C&amp;I</v>
      </c>
      <c r="R2362" s="158"/>
      <c r="U2362" s="158"/>
    </row>
    <row r="2363" spans="1:21" x14ac:dyDescent="0.3">
      <c r="A2363" s="156">
        <v>5</v>
      </c>
      <c r="B2363" s="156" t="s">
        <v>181</v>
      </c>
      <c r="C2363" s="156">
        <v>2020</v>
      </c>
      <c r="D2363" s="156">
        <v>3</v>
      </c>
      <c r="E2363" s="156" t="s">
        <v>245</v>
      </c>
      <c r="F2363" s="157">
        <v>3</v>
      </c>
      <c r="G2363" s="156" t="s">
        <v>189</v>
      </c>
      <c r="H2363" s="156">
        <v>9</v>
      </c>
      <c r="I2363" s="156" t="s">
        <v>275</v>
      </c>
      <c r="J2363" s="156" t="s">
        <v>117</v>
      </c>
      <c r="K2363" s="156" t="s">
        <v>236</v>
      </c>
      <c r="L2363" s="156">
        <v>300</v>
      </c>
      <c r="M2363" s="156" t="s">
        <v>191</v>
      </c>
      <c r="N2363" s="156">
        <v>309</v>
      </c>
      <c r="O2363" s="156">
        <v>-307607.18</v>
      </c>
      <c r="P2363" s="156">
        <v>515581</v>
      </c>
      <c r="Q2363" t="str">
        <f t="shared" si="36"/>
        <v>3-Small C&amp;I</v>
      </c>
      <c r="R2363" s="158"/>
      <c r="U2363" s="158"/>
    </row>
    <row r="2364" spans="1:21" x14ac:dyDescent="0.3">
      <c r="A2364" s="156">
        <v>4</v>
      </c>
      <c r="B2364" s="156" t="s">
        <v>187</v>
      </c>
      <c r="C2364" s="156">
        <v>2020</v>
      </c>
      <c r="D2364" s="156">
        <v>3</v>
      </c>
      <c r="E2364" s="156" t="s">
        <v>245</v>
      </c>
      <c r="F2364" s="157">
        <v>3</v>
      </c>
      <c r="G2364" s="156" t="s">
        <v>189</v>
      </c>
      <c r="H2364" s="156">
        <v>9</v>
      </c>
      <c r="I2364" s="156" t="s">
        <v>275</v>
      </c>
      <c r="J2364" s="156" t="s">
        <v>117</v>
      </c>
      <c r="K2364" s="156" t="s">
        <v>236</v>
      </c>
      <c r="L2364" s="156">
        <v>300</v>
      </c>
      <c r="M2364" s="156" t="s">
        <v>191</v>
      </c>
      <c r="N2364" s="156">
        <v>2</v>
      </c>
      <c r="O2364" s="156">
        <v>215.64</v>
      </c>
      <c r="P2364" s="156">
        <v>878</v>
      </c>
      <c r="Q2364" t="str">
        <f t="shared" si="36"/>
        <v>3-Small C&amp;I</v>
      </c>
      <c r="R2364" s="158"/>
      <c r="U2364" s="158"/>
    </row>
    <row r="2365" spans="1:21" x14ac:dyDescent="0.3">
      <c r="A2365" s="156">
        <v>4</v>
      </c>
      <c r="B2365" s="156" t="s">
        <v>187</v>
      </c>
      <c r="C2365" s="156">
        <v>2020</v>
      </c>
      <c r="D2365" s="156">
        <v>3</v>
      </c>
      <c r="E2365" s="156" t="s">
        <v>245</v>
      </c>
      <c r="F2365" s="157">
        <v>3</v>
      </c>
      <c r="G2365" s="156" t="s">
        <v>189</v>
      </c>
      <c r="H2365" s="156">
        <v>621</v>
      </c>
      <c r="I2365" s="156" t="s">
        <v>259</v>
      </c>
      <c r="J2365" s="156" t="s">
        <v>116</v>
      </c>
      <c r="K2365" s="156" t="s">
        <v>224</v>
      </c>
      <c r="L2365" s="156">
        <v>4532</v>
      </c>
      <c r="M2365" s="156" t="s">
        <v>200</v>
      </c>
      <c r="N2365" s="156">
        <v>8</v>
      </c>
      <c r="O2365" s="156">
        <v>186.82</v>
      </c>
      <c r="P2365" s="156">
        <v>1276</v>
      </c>
      <c r="Q2365" t="str">
        <f t="shared" si="36"/>
        <v>3-Small C&amp;I</v>
      </c>
      <c r="R2365" s="158"/>
      <c r="U2365" s="158"/>
    </row>
    <row r="2366" spans="1:21" x14ac:dyDescent="0.3">
      <c r="A2366" s="156">
        <v>5</v>
      </c>
      <c r="B2366" s="156" t="s">
        <v>181</v>
      </c>
      <c r="C2366" s="156">
        <v>2020</v>
      </c>
      <c r="D2366" s="156">
        <v>3</v>
      </c>
      <c r="E2366" s="156" t="s">
        <v>245</v>
      </c>
      <c r="F2366" s="157">
        <v>3</v>
      </c>
      <c r="G2366" s="156" t="s">
        <v>189</v>
      </c>
      <c r="H2366" s="156">
        <v>5</v>
      </c>
      <c r="I2366" s="156" t="s">
        <v>190</v>
      </c>
      <c r="J2366" s="156" t="s">
        <v>115</v>
      </c>
      <c r="K2366" s="156" t="s">
        <v>185</v>
      </c>
      <c r="L2366" s="156">
        <v>300</v>
      </c>
      <c r="M2366" s="156" t="s">
        <v>191</v>
      </c>
      <c r="N2366" s="156">
        <v>42550</v>
      </c>
      <c r="O2366" s="156">
        <v>2569328.85</v>
      </c>
      <c r="P2366" s="156">
        <v>50184117</v>
      </c>
      <c r="Q2366" t="str">
        <f t="shared" si="36"/>
        <v>3-Small C&amp;I</v>
      </c>
      <c r="R2366" s="158"/>
      <c r="U2366" s="158"/>
    </row>
    <row r="2367" spans="1:21" x14ac:dyDescent="0.3">
      <c r="A2367" s="156">
        <v>5</v>
      </c>
      <c r="B2367" s="156" t="s">
        <v>181</v>
      </c>
      <c r="C2367" s="156">
        <v>2020</v>
      </c>
      <c r="D2367" s="156">
        <v>3</v>
      </c>
      <c r="E2367" s="156" t="s">
        <v>245</v>
      </c>
      <c r="F2367" s="157">
        <v>6</v>
      </c>
      <c r="G2367" s="156" t="s">
        <v>192</v>
      </c>
      <c r="H2367" s="156">
        <v>602</v>
      </c>
      <c r="I2367" s="156" t="s">
        <v>246</v>
      </c>
      <c r="J2367" s="156" t="s">
        <v>125</v>
      </c>
      <c r="K2367" s="156" t="s">
        <v>197</v>
      </c>
      <c r="L2367" s="156">
        <v>700</v>
      </c>
      <c r="M2367" s="156" t="s">
        <v>193</v>
      </c>
      <c r="N2367" s="156">
        <v>326</v>
      </c>
      <c r="O2367" s="156">
        <v>31948.75</v>
      </c>
      <c r="P2367" s="156">
        <v>83712</v>
      </c>
      <c r="Q2367" t="str">
        <f t="shared" si="36"/>
        <v>Street</v>
      </c>
      <c r="R2367" s="158"/>
      <c r="U2367" s="158"/>
    </row>
    <row r="2368" spans="1:21" x14ac:dyDescent="0.3">
      <c r="A2368" s="156">
        <v>5</v>
      </c>
      <c r="B2368" s="156" t="s">
        <v>181</v>
      </c>
      <c r="C2368" s="156">
        <v>2020</v>
      </c>
      <c r="D2368" s="156">
        <v>3</v>
      </c>
      <c r="E2368" s="156" t="s">
        <v>245</v>
      </c>
      <c r="F2368" s="157">
        <v>6</v>
      </c>
      <c r="G2368" s="156" t="s">
        <v>192</v>
      </c>
      <c r="H2368" s="156">
        <v>624</v>
      </c>
      <c r="I2368" s="156" t="s">
        <v>226</v>
      </c>
      <c r="J2368" s="156" t="s">
        <v>124</v>
      </c>
      <c r="K2368" s="156" t="s">
        <v>227</v>
      </c>
      <c r="L2368" s="156">
        <v>4562</v>
      </c>
      <c r="M2368" s="156" t="s">
        <v>211</v>
      </c>
      <c r="N2368" s="156">
        <v>13</v>
      </c>
      <c r="O2368" s="156">
        <v>2702.42</v>
      </c>
      <c r="P2368" s="156">
        <v>14897</v>
      </c>
      <c r="Q2368" t="str">
        <f t="shared" si="36"/>
        <v>Street</v>
      </c>
      <c r="R2368" s="158"/>
      <c r="U2368" s="158"/>
    </row>
    <row r="2369" spans="1:21" x14ac:dyDescent="0.3">
      <c r="A2369" s="156">
        <v>4</v>
      </c>
      <c r="B2369" s="156" t="s">
        <v>187</v>
      </c>
      <c r="C2369" s="156">
        <v>2020</v>
      </c>
      <c r="D2369" s="156">
        <v>3</v>
      </c>
      <c r="E2369" s="156" t="s">
        <v>245</v>
      </c>
      <c r="F2369" s="157">
        <v>6</v>
      </c>
      <c r="G2369" s="156" t="s">
        <v>192</v>
      </c>
      <c r="H2369" s="156">
        <v>615</v>
      </c>
      <c r="I2369" s="156" t="s">
        <v>292</v>
      </c>
      <c r="J2369" s="156" t="s">
        <v>123</v>
      </c>
      <c r="K2369" s="156" t="s">
        <v>261</v>
      </c>
      <c r="L2369" s="156">
        <v>4562</v>
      </c>
      <c r="M2369" s="156" t="s">
        <v>211</v>
      </c>
      <c r="N2369" s="156">
        <v>1</v>
      </c>
      <c r="O2369" s="156">
        <v>6009.1</v>
      </c>
      <c r="P2369" s="156">
        <v>15779</v>
      </c>
      <c r="Q2369" t="str">
        <f t="shared" si="36"/>
        <v>Street</v>
      </c>
      <c r="R2369" s="158"/>
      <c r="U2369" s="158"/>
    </row>
    <row r="2370" spans="1:21" x14ac:dyDescent="0.3">
      <c r="A2370" s="156">
        <v>5</v>
      </c>
      <c r="B2370" s="156" t="s">
        <v>181</v>
      </c>
      <c r="C2370" s="156">
        <v>2020</v>
      </c>
      <c r="D2370" s="156">
        <v>3</v>
      </c>
      <c r="E2370" s="156" t="s">
        <v>245</v>
      </c>
      <c r="F2370" s="157">
        <v>6</v>
      </c>
      <c r="G2370" s="156" t="s">
        <v>192</v>
      </c>
      <c r="H2370" s="156">
        <v>627</v>
      </c>
      <c r="I2370" s="156" t="s">
        <v>257</v>
      </c>
      <c r="J2370" s="156" t="s">
        <v>132</v>
      </c>
      <c r="K2370" s="156" t="s">
        <v>212</v>
      </c>
      <c r="L2370" s="156">
        <v>4562</v>
      </c>
      <c r="M2370" s="156" t="s">
        <v>211</v>
      </c>
      <c r="N2370" s="156">
        <v>3</v>
      </c>
      <c r="O2370" s="156">
        <v>1100.24</v>
      </c>
      <c r="P2370" s="156">
        <v>282</v>
      </c>
      <c r="Q2370" t="str">
        <f t="shared" ref="Q2370:Q2433" si="37">VLOOKUP(J2370,S:T,2,FALSE)</f>
        <v>Street</v>
      </c>
      <c r="R2370" s="158"/>
      <c r="U2370" s="158"/>
    </row>
    <row r="2371" spans="1:21" x14ac:dyDescent="0.3">
      <c r="A2371" s="156">
        <v>4</v>
      </c>
      <c r="B2371" s="156" t="s">
        <v>187</v>
      </c>
      <c r="C2371" s="156">
        <v>2020</v>
      </c>
      <c r="D2371" s="156">
        <v>3</v>
      </c>
      <c r="E2371" s="156" t="s">
        <v>245</v>
      </c>
      <c r="F2371" s="157">
        <v>1</v>
      </c>
      <c r="G2371" s="156" t="s">
        <v>183</v>
      </c>
      <c r="H2371" s="156">
        <v>2</v>
      </c>
      <c r="I2371" s="156" t="s">
        <v>264</v>
      </c>
      <c r="J2371" s="156" t="s">
        <v>121</v>
      </c>
      <c r="K2371" s="156" t="s">
        <v>230</v>
      </c>
      <c r="L2371" s="156">
        <v>200</v>
      </c>
      <c r="M2371" s="156" t="s">
        <v>210</v>
      </c>
      <c r="N2371" s="156">
        <v>1</v>
      </c>
      <c r="O2371" s="156">
        <v>1006.78</v>
      </c>
      <c r="P2371" s="156">
        <v>3798</v>
      </c>
      <c r="Q2371" t="str">
        <f t="shared" si="37"/>
        <v>1-Residential</v>
      </c>
      <c r="R2371" s="158"/>
      <c r="U2371" s="158"/>
    </row>
    <row r="2372" spans="1:21" x14ac:dyDescent="0.3">
      <c r="A2372" s="156">
        <v>5</v>
      </c>
      <c r="B2372" s="156" t="s">
        <v>181</v>
      </c>
      <c r="C2372" s="156">
        <v>2020</v>
      </c>
      <c r="D2372" s="156">
        <v>3</v>
      </c>
      <c r="E2372" s="156" t="s">
        <v>245</v>
      </c>
      <c r="F2372" s="157">
        <v>10</v>
      </c>
      <c r="G2372" s="156" t="s">
        <v>238</v>
      </c>
      <c r="H2372" s="156">
        <v>2</v>
      </c>
      <c r="I2372" s="156" t="s">
        <v>264</v>
      </c>
      <c r="J2372" s="156" t="s">
        <v>121</v>
      </c>
      <c r="K2372" s="156" t="s">
        <v>230</v>
      </c>
      <c r="L2372" s="156">
        <v>207</v>
      </c>
      <c r="M2372" s="156" t="s">
        <v>243</v>
      </c>
      <c r="N2372" s="156">
        <v>25</v>
      </c>
      <c r="O2372" s="156">
        <v>6858.01</v>
      </c>
      <c r="P2372" s="156">
        <v>25009</v>
      </c>
      <c r="Q2372" t="str">
        <f t="shared" si="37"/>
        <v>1-Residential</v>
      </c>
      <c r="R2372" s="158"/>
      <c r="U2372" s="158"/>
    </row>
    <row r="2373" spans="1:21" x14ac:dyDescent="0.3">
      <c r="A2373" s="156">
        <v>4</v>
      </c>
      <c r="B2373" s="156" t="s">
        <v>187</v>
      </c>
      <c r="C2373" s="156">
        <v>2020</v>
      </c>
      <c r="D2373" s="156">
        <v>3</v>
      </c>
      <c r="E2373" s="156" t="s">
        <v>245</v>
      </c>
      <c r="F2373" s="157">
        <v>3</v>
      </c>
      <c r="G2373" s="156" t="s">
        <v>189</v>
      </c>
      <c r="H2373" s="156">
        <v>1</v>
      </c>
      <c r="I2373" s="156" t="s">
        <v>229</v>
      </c>
      <c r="J2373" s="156" t="s">
        <v>121</v>
      </c>
      <c r="K2373" s="156" t="s">
        <v>230</v>
      </c>
      <c r="L2373" s="156">
        <v>300</v>
      </c>
      <c r="M2373" s="156" t="s">
        <v>191</v>
      </c>
      <c r="N2373" s="156">
        <v>22</v>
      </c>
      <c r="O2373" s="156">
        <v>2210.04</v>
      </c>
      <c r="P2373" s="156">
        <v>7727</v>
      </c>
      <c r="Q2373" t="str">
        <f t="shared" si="37"/>
        <v>1-Residential</v>
      </c>
      <c r="R2373" s="158"/>
      <c r="U2373" s="158"/>
    </row>
    <row r="2374" spans="1:21" x14ac:dyDescent="0.3">
      <c r="A2374" s="156">
        <v>5</v>
      </c>
      <c r="B2374" s="156" t="s">
        <v>181</v>
      </c>
      <c r="C2374" s="156">
        <v>2020</v>
      </c>
      <c r="D2374" s="156">
        <v>3</v>
      </c>
      <c r="E2374" s="156" t="s">
        <v>245</v>
      </c>
      <c r="F2374" s="157">
        <v>72</v>
      </c>
      <c r="G2374" s="156" t="s">
        <v>212</v>
      </c>
      <c r="H2374" s="156">
        <v>1</v>
      </c>
      <c r="I2374" s="156" t="s">
        <v>229</v>
      </c>
      <c r="J2374" s="156" t="s">
        <v>121</v>
      </c>
      <c r="K2374" s="156" t="s">
        <v>230</v>
      </c>
      <c r="L2374" s="156">
        <v>1572</v>
      </c>
      <c r="M2374" s="156" t="s">
        <v>231</v>
      </c>
      <c r="N2374" s="156">
        <v>1</v>
      </c>
      <c r="O2374" s="156">
        <v>149.34</v>
      </c>
      <c r="P2374" s="156">
        <v>548</v>
      </c>
      <c r="Q2374" t="str">
        <f t="shared" si="37"/>
        <v>1-Residential</v>
      </c>
      <c r="R2374" s="158"/>
      <c r="U2374" s="158"/>
    </row>
    <row r="2375" spans="1:21" x14ac:dyDescent="0.3">
      <c r="A2375" s="156">
        <v>5</v>
      </c>
      <c r="B2375" s="156" t="s">
        <v>181</v>
      </c>
      <c r="C2375" s="156">
        <v>2020</v>
      </c>
      <c r="D2375" s="156">
        <v>3</v>
      </c>
      <c r="E2375" s="156" t="s">
        <v>245</v>
      </c>
      <c r="F2375" s="157">
        <v>10</v>
      </c>
      <c r="G2375" s="156" t="s">
        <v>238</v>
      </c>
      <c r="H2375" s="156">
        <v>7</v>
      </c>
      <c r="I2375" s="156" t="s">
        <v>241</v>
      </c>
      <c r="J2375" s="156" t="s">
        <v>122</v>
      </c>
      <c r="K2375" s="156" t="s">
        <v>242</v>
      </c>
      <c r="L2375" s="156">
        <v>207</v>
      </c>
      <c r="M2375" s="156" t="s">
        <v>243</v>
      </c>
      <c r="N2375" s="156">
        <v>7</v>
      </c>
      <c r="O2375" s="156">
        <v>1186.8800000000001</v>
      </c>
      <c r="P2375" s="156">
        <v>6625</v>
      </c>
      <c r="Q2375" t="str">
        <f t="shared" si="37"/>
        <v>2-Low Income Residential</v>
      </c>
      <c r="R2375" s="158"/>
      <c r="U2375" s="158"/>
    </row>
    <row r="2376" spans="1:21" x14ac:dyDescent="0.3">
      <c r="A2376" s="156">
        <v>4</v>
      </c>
      <c r="B2376" s="156" t="s">
        <v>187</v>
      </c>
      <c r="C2376" s="156">
        <v>2020</v>
      </c>
      <c r="D2376" s="156">
        <v>3</v>
      </c>
      <c r="E2376" s="156" t="s">
        <v>245</v>
      </c>
      <c r="F2376" s="157">
        <v>1</v>
      </c>
      <c r="G2376" s="156" t="s">
        <v>183</v>
      </c>
      <c r="H2376" s="156">
        <v>6</v>
      </c>
      <c r="I2376" s="156" t="s">
        <v>256</v>
      </c>
      <c r="J2376" s="156" t="s">
        <v>122</v>
      </c>
      <c r="K2376" s="156" t="s">
        <v>242</v>
      </c>
      <c r="L2376" s="156">
        <v>200</v>
      </c>
      <c r="M2376" s="156" t="s">
        <v>210</v>
      </c>
      <c r="N2376" s="156">
        <v>28</v>
      </c>
      <c r="O2376" s="156">
        <v>3876.08</v>
      </c>
      <c r="P2376" s="156">
        <v>21842</v>
      </c>
      <c r="Q2376" t="str">
        <f t="shared" si="37"/>
        <v>2-Low Income Residential</v>
      </c>
      <c r="R2376" s="158"/>
      <c r="U2376" s="158"/>
    </row>
    <row r="2377" spans="1:21" x14ac:dyDescent="0.3">
      <c r="A2377" s="156">
        <v>4</v>
      </c>
      <c r="B2377" s="156" t="s">
        <v>187</v>
      </c>
      <c r="C2377" s="156">
        <v>2020</v>
      </c>
      <c r="D2377" s="156">
        <v>3</v>
      </c>
      <c r="E2377" s="156" t="s">
        <v>245</v>
      </c>
      <c r="F2377" s="157">
        <v>3</v>
      </c>
      <c r="G2377" s="156" t="s">
        <v>189</v>
      </c>
      <c r="H2377" s="156">
        <v>701</v>
      </c>
      <c r="I2377" s="156" t="s">
        <v>206</v>
      </c>
      <c r="J2377" s="156" t="s">
        <v>207</v>
      </c>
      <c r="K2377" s="156" t="s">
        <v>208</v>
      </c>
      <c r="L2377" s="156">
        <v>300</v>
      </c>
      <c r="M2377" s="156" t="s">
        <v>191</v>
      </c>
      <c r="N2377" s="156">
        <v>2</v>
      </c>
      <c r="O2377" s="156">
        <v>-44749.38</v>
      </c>
      <c r="P2377" s="156">
        <v>-146300</v>
      </c>
      <c r="Q2377" t="str">
        <f t="shared" si="37"/>
        <v>5-Large C&amp;I</v>
      </c>
      <c r="R2377" s="158"/>
      <c r="U2377" s="158"/>
    </row>
    <row r="2378" spans="1:21" x14ac:dyDescent="0.3">
      <c r="A2378" s="156">
        <v>5</v>
      </c>
      <c r="B2378" s="156" t="s">
        <v>181</v>
      </c>
      <c r="C2378" s="156">
        <v>2020</v>
      </c>
      <c r="D2378" s="156">
        <v>3</v>
      </c>
      <c r="E2378" s="156" t="s">
        <v>245</v>
      </c>
      <c r="F2378" s="157">
        <v>3</v>
      </c>
      <c r="G2378" s="156" t="s">
        <v>189</v>
      </c>
      <c r="H2378" s="156">
        <v>955</v>
      </c>
      <c r="I2378" s="156" t="s">
        <v>282</v>
      </c>
      <c r="J2378" s="156" t="s">
        <v>119</v>
      </c>
      <c r="K2378" s="156" t="s">
        <v>216</v>
      </c>
      <c r="L2378" s="156">
        <v>4532</v>
      </c>
      <c r="M2378" s="156" t="s">
        <v>200</v>
      </c>
      <c r="N2378" s="156">
        <v>348</v>
      </c>
      <c r="O2378" s="156">
        <v>627570.24</v>
      </c>
      <c r="P2378" s="156">
        <v>7993090</v>
      </c>
      <c r="Q2378" t="str">
        <f t="shared" si="37"/>
        <v>4-Medium C&amp;I</v>
      </c>
      <c r="R2378" s="158"/>
      <c r="U2378" s="158"/>
    </row>
    <row r="2379" spans="1:21" x14ac:dyDescent="0.3">
      <c r="A2379" s="156">
        <v>5</v>
      </c>
      <c r="B2379" s="156" t="s">
        <v>181</v>
      </c>
      <c r="C2379" s="156">
        <v>2020</v>
      </c>
      <c r="D2379" s="156">
        <v>3</v>
      </c>
      <c r="E2379" s="156" t="s">
        <v>245</v>
      </c>
      <c r="F2379" s="157">
        <v>5</v>
      </c>
      <c r="G2379" s="156" t="s">
        <v>195</v>
      </c>
      <c r="H2379" s="156">
        <v>954</v>
      </c>
      <c r="I2379" s="156" t="s">
        <v>237</v>
      </c>
      <c r="J2379" s="156" t="s">
        <v>119</v>
      </c>
      <c r="K2379" s="156" t="s">
        <v>216</v>
      </c>
      <c r="L2379" s="156">
        <v>4552</v>
      </c>
      <c r="M2379" s="156" t="s">
        <v>276</v>
      </c>
      <c r="N2379" s="156">
        <v>516</v>
      </c>
      <c r="O2379" s="156">
        <v>1056714.07</v>
      </c>
      <c r="P2379" s="156">
        <v>11956431</v>
      </c>
      <c r="Q2379" t="str">
        <f t="shared" si="37"/>
        <v>4-Medium C&amp;I</v>
      </c>
      <c r="R2379" s="158"/>
      <c r="U2379" s="158"/>
    </row>
    <row r="2380" spans="1:21" x14ac:dyDescent="0.3">
      <c r="A2380" s="156">
        <v>5</v>
      </c>
      <c r="B2380" s="156" t="s">
        <v>181</v>
      </c>
      <c r="C2380" s="156">
        <v>2020</v>
      </c>
      <c r="D2380" s="156">
        <v>3</v>
      </c>
      <c r="E2380" s="156" t="s">
        <v>245</v>
      </c>
      <c r="F2380" s="157">
        <v>3</v>
      </c>
      <c r="G2380" s="156" t="s">
        <v>189</v>
      </c>
      <c r="H2380" s="156">
        <v>952</v>
      </c>
      <c r="I2380" s="156" t="s">
        <v>235</v>
      </c>
      <c r="J2380" s="156" t="s">
        <v>117</v>
      </c>
      <c r="K2380" s="156" t="s">
        <v>236</v>
      </c>
      <c r="L2380" s="156">
        <v>4532</v>
      </c>
      <c r="M2380" s="156" t="s">
        <v>200</v>
      </c>
      <c r="N2380" s="156">
        <v>439</v>
      </c>
      <c r="O2380" s="156">
        <v>75089.23</v>
      </c>
      <c r="P2380" s="156">
        <v>1733638</v>
      </c>
      <c r="Q2380" t="str">
        <f t="shared" si="37"/>
        <v>3-Small C&amp;I</v>
      </c>
      <c r="R2380" s="158"/>
      <c r="U2380" s="158"/>
    </row>
    <row r="2381" spans="1:21" x14ac:dyDescent="0.3">
      <c r="A2381" s="156">
        <v>4</v>
      </c>
      <c r="B2381" s="156" t="s">
        <v>187</v>
      </c>
      <c r="C2381" s="156">
        <v>2020</v>
      </c>
      <c r="D2381" s="156">
        <v>3</v>
      </c>
      <c r="E2381" s="156" t="s">
        <v>245</v>
      </c>
      <c r="F2381" s="157">
        <v>3</v>
      </c>
      <c r="G2381" s="156" t="s">
        <v>189</v>
      </c>
      <c r="H2381" s="156">
        <v>952</v>
      </c>
      <c r="I2381" s="156" t="s">
        <v>235</v>
      </c>
      <c r="J2381" s="156" t="s">
        <v>117</v>
      </c>
      <c r="K2381" s="156" t="s">
        <v>236</v>
      </c>
      <c r="L2381" s="156">
        <v>4532</v>
      </c>
      <c r="M2381" s="156" t="s">
        <v>200</v>
      </c>
      <c r="N2381" s="156">
        <v>10</v>
      </c>
      <c r="O2381" s="156">
        <v>405.67</v>
      </c>
      <c r="P2381" s="156">
        <v>3033</v>
      </c>
      <c r="Q2381" t="str">
        <f t="shared" si="37"/>
        <v>3-Small C&amp;I</v>
      </c>
      <c r="R2381" s="158"/>
      <c r="U2381" s="158"/>
    </row>
    <row r="2382" spans="1:21" x14ac:dyDescent="0.3">
      <c r="A2382" s="156">
        <v>4</v>
      </c>
      <c r="B2382" s="156" t="s">
        <v>187</v>
      </c>
      <c r="C2382" s="156">
        <v>2020</v>
      </c>
      <c r="D2382" s="156">
        <v>3</v>
      </c>
      <c r="E2382" s="156" t="s">
        <v>245</v>
      </c>
      <c r="F2382" s="157">
        <v>3</v>
      </c>
      <c r="G2382" s="156" t="s">
        <v>189</v>
      </c>
      <c r="H2382" s="156">
        <v>951</v>
      </c>
      <c r="I2382" s="156" t="s">
        <v>250</v>
      </c>
      <c r="J2382" s="156" t="s">
        <v>126</v>
      </c>
      <c r="K2382" s="156" t="s">
        <v>249</v>
      </c>
      <c r="L2382" s="156">
        <v>4532</v>
      </c>
      <c r="M2382" s="156" t="s">
        <v>200</v>
      </c>
      <c r="N2382" s="156">
        <v>6</v>
      </c>
      <c r="O2382" s="156">
        <v>183.57</v>
      </c>
      <c r="P2382" s="156">
        <v>1366</v>
      </c>
      <c r="Q2382" t="str">
        <f t="shared" si="37"/>
        <v>3-Small C&amp;I</v>
      </c>
      <c r="R2382" s="158"/>
      <c r="U2382" s="158"/>
    </row>
    <row r="2383" spans="1:21" x14ac:dyDescent="0.3">
      <c r="A2383" s="156">
        <v>5</v>
      </c>
      <c r="B2383" s="156" t="s">
        <v>181</v>
      </c>
      <c r="C2383" s="156">
        <v>2020</v>
      </c>
      <c r="D2383" s="156">
        <v>3</v>
      </c>
      <c r="E2383" s="156" t="s">
        <v>245</v>
      </c>
      <c r="F2383" s="157">
        <v>5</v>
      </c>
      <c r="G2383" s="156" t="s">
        <v>195</v>
      </c>
      <c r="H2383" s="156">
        <v>18</v>
      </c>
      <c r="I2383" s="156" t="s">
        <v>215</v>
      </c>
      <c r="J2383" s="156" t="s">
        <v>119</v>
      </c>
      <c r="K2383" s="156" t="s">
        <v>216</v>
      </c>
      <c r="L2383" s="156">
        <v>460</v>
      </c>
      <c r="M2383" s="156" t="s">
        <v>198</v>
      </c>
      <c r="N2383" s="156">
        <v>188</v>
      </c>
      <c r="O2383" s="156">
        <v>719137.68</v>
      </c>
      <c r="P2383" s="156">
        <v>3421319</v>
      </c>
      <c r="Q2383" t="str">
        <f t="shared" si="37"/>
        <v>4-Medium C&amp;I</v>
      </c>
      <c r="R2383" s="158"/>
      <c r="U2383" s="158"/>
    </row>
    <row r="2384" spans="1:21" x14ac:dyDescent="0.3">
      <c r="A2384" s="156">
        <v>5</v>
      </c>
      <c r="B2384" s="156" t="s">
        <v>181</v>
      </c>
      <c r="C2384" s="156">
        <v>2020</v>
      </c>
      <c r="D2384" s="156">
        <v>3</v>
      </c>
      <c r="E2384" s="156" t="s">
        <v>245</v>
      </c>
      <c r="F2384" s="157">
        <v>3</v>
      </c>
      <c r="G2384" s="156" t="s">
        <v>189</v>
      </c>
      <c r="H2384" s="156">
        <v>12</v>
      </c>
      <c r="I2384" s="156" t="s">
        <v>301</v>
      </c>
      <c r="J2384" s="156" t="s">
        <v>126</v>
      </c>
      <c r="K2384" s="156" t="s">
        <v>249</v>
      </c>
      <c r="L2384" s="156">
        <v>300</v>
      </c>
      <c r="M2384" s="156" t="s">
        <v>191</v>
      </c>
      <c r="N2384" s="156">
        <v>1</v>
      </c>
      <c r="O2384" s="156">
        <v>9.83</v>
      </c>
      <c r="P2384" s="156">
        <v>11</v>
      </c>
      <c r="Q2384" t="str">
        <f t="shared" si="37"/>
        <v>3-Small C&amp;I</v>
      </c>
      <c r="R2384" s="158"/>
      <c r="U2384" s="158"/>
    </row>
    <row r="2385" spans="1:21" x14ac:dyDescent="0.3">
      <c r="A2385" s="156">
        <v>4</v>
      </c>
      <c r="B2385" s="156" t="s">
        <v>187</v>
      </c>
      <c r="C2385" s="156">
        <v>2020</v>
      </c>
      <c r="D2385" s="156">
        <v>3</v>
      </c>
      <c r="E2385" s="156" t="s">
        <v>245</v>
      </c>
      <c r="F2385" s="157">
        <v>1</v>
      </c>
      <c r="G2385" s="156" t="s">
        <v>183</v>
      </c>
      <c r="H2385" s="156">
        <v>5</v>
      </c>
      <c r="I2385" s="156" t="s">
        <v>190</v>
      </c>
      <c r="J2385" s="156" t="s">
        <v>115</v>
      </c>
      <c r="K2385" s="156" t="s">
        <v>185</v>
      </c>
      <c r="L2385" s="156">
        <v>200</v>
      </c>
      <c r="M2385" s="156" t="s">
        <v>210</v>
      </c>
      <c r="N2385" s="156">
        <v>13</v>
      </c>
      <c r="O2385" s="156">
        <v>1497.79</v>
      </c>
      <c r="P2385" s="156">
        <v>6155</v>
      </c>
      <c r="Q2385" t="str">
        <f t="shared" si="37"/>
        <v>3-Small C&amp;I</v>
      </c>
      <c r="R2385" s="158"/>
      <c r="U2385" s="158"/>
    </row>
    <row r="2386" spans="1:21" x14ac:dyDescent="0.3">
      <c r="A2386" s="156">
        <v>5</v>
      </c>
      <c r="B2386" s="156" t="s">
        <v>181</v>
      </c>
      <c r="C2386" s="156">
        <v>2020</v>
      </c>
      <c r="D2386" s="156">
        <v>3</v>
      </c>
      <c r="E2386" s="156" t="s">
        <v>245</v>
      </c>
      <c r="F2386" s="157">
        <v>5</v>
      </c>
      <c r="G2386" s="156" t="s">
        <v>195</v>
      </c>
      <c r="H2386" s="156">
        <v>602</v>
      </c>
      <c r="I2386" s="156" t="s">
        <v>246</v>
      </c>
      <c r="J2386" s="156" t="s">
        <v>125</v>
      </c>
      <c r="K2386" s="156" t="s">
        <v>197</v>
      </c>
      <c r="L2386" s="156">
        <v>460</v>
      </c>
      <c r="M2386" s="156" t="s">
        <v>198</v>
      </c>
      <c r="N2386" s="156">
        <v>28</v>
      </c>
      <c r="O2386" s="156">
        <v>4415.18</v>
      </c>
      <c r="P2386" s="156">
        <v>12183</v>
      </c>
      <c r="Q2386" t="str">
        <f t="shared" si="37"/>
        <v>Street</v>
      </c>
      <c r="R2386" s="158"/>
      <c r="U2386" s="158"/>
    </row>
    <row r="2387" spans="1:21" x14ac:dyDescent="0.3">
      <c r="A2387" s="156">
        <v>5</v>
      </c>
      <c r="B2387" s="156" t="s">
        <v>181</v>
      </c>
      <c r="C2387" s="156">
        <v>2020</v>
      </c>
      <c r="D2387" s="156">
        <v>3</v>
      </c>
      <c r="E2387" s="156" t="s">
        <v>245</v>
      </c>
      <c r="F2387" s="157">
        <v>5</v>
      </c>
      <c r="G2387" s="156" t="s">
        <v>195</v>
      </c>
      <c r="H2387" s="156">
        <v>603</v>
      </c>
      <c r="I2387" s="156" t="s">
        <v>196</v>
      </c>
      <c r="J2387" s="156" t="s">
        <v>125</v>
      </c>
      <c r="K2387" s="156" t="s">
        <v>197</v>
      </c>
      <c r="L2387" s="156">
        <v>460</v>
      </c>
      <c r="M2387" s="156" t="s">
        <v>198</v>
      </c>
      <c r="N2387" s="156">
        <v>51</v>
      </c>
      <c r="O2387" s="156">
        <v>8005.97</v>
      </c>
      <c r="P2387" s="156">
        <v>22013</v>
      </c>
      <c r="Q2387" t="str">
        <f t="shared" si="37"/>
        <v>Street</v>
      </c>
      <c r="R2387" s="158"/>
      <c r="U2387" s="158"/>
    </row>
    <row r="2388" spans="1:21" x14ac:dyDescent="0.3">
      <c r="A2388" s="156">
        <v>5</v>
      </c>
      <c r="B2388" s="156" t="s">
        <v>181</v>
      </c>
      <c r="C2388" s="156">
        <v>2020</v>
      </c>
      <c r="D2388" s="156">
        <v>3</v>
      </c>
      <c r="E2388" s="156" t="s">
        <v>245</v>
      </c>
      <c r="F2388" s="157">
        <v>6</v>
      </c>
      <c r="G2388" s="156" t="s">
        <v>192</v>
      </c>
      <c r="H2388" s="156">
        <v>619</v>
      </c>
      <c r="I2388" s="156" t="s">
        <v>277</v>
      </c>
      <c r="J2388" s="156" t="s">
        <v>278</v>
      </c>
      <c r="K2388" s="156" t="s">
        <v>212</v>
      </c>
      <c r="L2388" s="156">
        <v>4562</v>
      </c>
      <c r="M2388" s="156" t="s">
        <v>211</v>
      </c>
      <c r="N2388" s="156">
        <v>384</v>
      </c>
      <c r="O2388" s="156">
        <v>421772.72</v>
      </c>
      <c r="P2388" s="156">
        <v>3430013</v>
      </c>
      <c r="Q2388" t="str">
        <f t="shared" si="37"/>
        <v>Street</v>
      </c>
      <c r="R2388" s="158"/>
      <c r="U2388" s="158"/>
    </row>
    <row r="2389" spans="1:21" x14ac:dyDescent="0.3">
      <c r="A2389" s="156">
        <v>5</v>
      </c>
      <c r="B2389" s="156" t="s">
        <v>181</v>
      </c>
      <c r="C2389" s="156">
        <v>2020</v>
      </c>
      <c r="D2389" s="156">
        <v>3</v>
      </c>
      <c r="E2389" s="156" t="s">
        <v>245</v>
      </c>
      <c r="F2389" s="157">
        <v>6</v>
      </c>
      <c r="G2389" s="156" t="s">
        <v>192</v>
      </c>
      <c r="H2389" s="156">
        <v>625</v>
      </c>
      <c r="I2389" s="156" t="s">
        <v>286</v>
      </c>
      <c r="J2389" s="156" t="s">
        <v>132</v>
      </c>
      <c r="K2389" s="156" t="s">
        <v>212</v>
      </c>
      <c r="L2389" s="156">
        <v>700</v>
      </c>
      <c r="M2389" s="156" t="s">
        <v>193</v>
      </c>
      <c r="N2389" s="156">
        <v>1</v>
      </c>
      <c r="O2389" s="156">
        <v>19.87</v>
      </c>
      <c r="P2389" s="156">
        <v>22</v>
      </c>
      <c r="Q2389" t="str">
        <f t="shared" si="37"/>
        <v>Street</v>
      </c>
      <c r="R2389" s="158"/>
      <c r="U2389" s="158"/>
    </row>
    <row r="2390" spans="1:21" x14ac:dyDescent="0.3">
      <c r="A2390" s="156">
        <v>5</v>
      </c>
      <c r="B2390" s="156" t="s">
        <v>181</v>
      </c>
      <c r="C2390" s="156">
        <v>2020</v>
      </c>
      <c r="D2390" s="156">
        <v>3</v>
      </c>
      <c r="E2390" s="156" t="s">
        <v>245</v>
      </c>
      <c r="F2390" s="157">
        <v>3</v>
      </c>
      <c r="G2390" s="156" t="s">
        <v>189</v>
      </c>
      <c r="H2390" s="156">
        <v>1</v>
      </c>
      <c r="I2390" s="156" t="s">
        <v>229</v>
      </c>
      <c r="J2390" s="156" t="s">
        <v>121</v>
      </c>
      <c r="K2390" s="156" t="s">
        <v>230</v>
      </c>
      <c r="L2390" s="156">
        <v>300</v>
      </c>
      <c r="M2390" s="156" t="s">
        <v>191</v>
      </c>
      <c r="N2390" s="156">
        <v>1217</v>
      </c>
      <c r="O2390" s="156">
        <v>358238.61</v>
      </c>
      <c r="P2390" s="156">
        <v>1338260</v>
      </c>
      <c r="Q2390" t="str">
        <f t="shared" si="37"/>
        <v>1-Residential</v>
      </c>
      <c r="R2390" s="158"/>
      <c r="U2390" s="158"/>
    </row>
    <row r="2391" spans="1:21" x14ac:dyDescent="0.3">
      <c r="A2391" s="156">
        <v>5</v>
      </c>
      <c r="B2391" s="156" t="s">
        <v>181</v>
      </c>
      <c r="C2391" s="156">
        <v>2020</v>
      </c>
      <c r="D2391" s="156">
        <v>3</v>
      </c>
      <c r="E2391" s="156" t="s">
        <v>245</v>
      </c>
      <c r="F2391" s="157">
        <v>1</v>
      </c>
      <c r="G2391" s="156" t="s">
        <v>183</v>
      </c>
      <c r="H2391" s="156">
        <v>7</v>
      </c>
      <c r="I2391" s="156" t="s">
        <v>241</v>
      </c>
      <c r="J2391" s="156" t="s">
        <v>122</v>
      </c>
      <c r="K2391" s="156" t="s">
        <v>242</v>
      </c>
      <c r="L2391" s="156">
        <v>200</v>
      </c>
      <c r="M2391" s="156" t="s">
        <v>210</v>
      </c>
      <c r="N2391" s="156">
        <v>73</v>
      </c>
      <c r="O2391" s="156">
        <v>7207.73</v>
      </c>
      <c r="P2391" s="156">
        <v>39505</v>
      </c>
      <c r="Q2391" t="str">
        <f t="shared" si="37"/>
        <v>2-Low Income Residential</v>
      </c>
      <c r="R2391" s="158"/>
      <c r="U2391" s="158"/>
    </row>
    <row r="2392" spans="1:21" x14ac:dyDescent="0.3">
      <c r="A2392" s="156">
        <v>4</v>
      </c>
      <c r="B2392" s="156" t="s">
        <v>187</v>
      </c>
      <c r="C2392" s="156">
        <v>2020</v>
      </c>
      <c r="D2392" s="156">
        <v>3</v>
      </c>
      <c r="E2392" s="156" t="s">
        <v>245</v>
      </c>
      <c r="F2392" s="157">
        <v>3</v>
      </c>
      <c r="G2392" s="156" t="s">
        <v>189</v>
      </c>
      <c r="H2392" s="156">
        <v>903</v>
      </c>
      <c r="I2392" s="156" t="s">
        <v>239</v>
      </c>
      <c r="J2392" s="156" t="s">
        <v>121</v>
      </c>
      <c r="K2392" s="156" t="s">
        <v>230</v>
      </c>
      <c r="L2392" s="156">
        <v>4532</v>
      </c>
      <c r="M2392" s="156" t="s">
        <v>200</v>
      </c>
      <c r="N2392" s="156">
        <v>22</v>
      </c>
      <c r="O2392" s="156">
        <v>2151.7199999999998</v>
      </c>
      <c r="P2392" s="156">
        <v>15700</v>
      </c>
      <c r="Q2392" t="str">
        <f t="shared" si="37"/>
        <v>1-Residential</v>
      </c>
      <c r="R2392" s="158"/>
      <c r="U2392" s="158"/>
    </row>
    <row r="2393" spans="1:21" x14ac:dyDescent="0.3">
      <c r="A2393" s="156">
        <v>4</v>
      </c>
      <c r="B2393" s="156" t="s">
        <v>187</v>
      </c>
      <c r="C2393" s="156">
        <v>2020</v>
      </c>
      <c r="D2393" s="156">
        <v>3</v>
      </c>
      <c r="E2393" s="156" t="s">
        <v>245</v>
      </c>
      <c r="F2393" s="157">
        <v>1</v>
      </c>
      <c r="G2393" s="156" t="s">
        <v>183</v>
      </c>
      <c r="H2393" s="156">
        <v>905</v>
      </c>
      <c r="I2393" s="156" t="s">
        <v>272</v>
      </c>
      <c r="J2393" s="156" t="s">
        <v>122</v>
      </c>
      <c r="K2393" s="156" t="s">
        <v>242</v>
      </c>
      <c r="L2393" s="156">
        <v>4512</v>
      </c>
      <c r="M2393" s="156" t="s">
        <v>186</v>
      </c>
      <c r="N2393" s="156">
        <v>102</v>
      </c>
      <c r="O2393" s="156">
        <v>4509.88</v>
      </c>
      <c r="P2393" s="156">
        <v>88963</v>
      </c>
      <c r="Q2393" t="str">
        <f t="shared" si="37"/>
        <v>2-Low Income Residential</v>
      </c>
      <c r="R2393" s="158"/>
      <c r="U2393" s="158"/>
    </row>
    <row r="2394" spans="1:21" x14ac:dyDescent="0.3">
      <c r="A2394" s="156">
        <v>4</v>
      </c>
      <c r="B2394" s="156" t="s">
        <v>187</v>
      </c>
      <c r="C2394" s="156">
        <v>2020</v>
      </c>
      <c r="D2394" s="156">
        <v>3</v>
      </c>
      <c r="E2394" s="156" t="s">
        <v>245</v>
      </c>
      <c r="F2394" s="157">
        <v>10</v>
      </c>
      <c r="G2394" s="156" t="s">
        <v>238</v>
      </c>
      <c r="H2394" s="156">
        <v>905</v>
      </c>
      <c r="I2394" s="156" t="s">
        <v>272</v>
      </c>
      <c r="J2394" s="156" t="s">
        <v>122</v>
      </c>
      <c r="K2394" s="156" t="s">
        <v>242</v>
      </c>
      <c r="L2394" s="156">
        <v>4513</v>
      </c>
      <c r="M2394" s="156" t="s">
        <v>240</v>
      </c>
      <c r="N2394" s="156">
        <v>5</v>
      </c>
      <c r="O2394" s="156">
        <v>281.51</v>
      </c>
      <c r="P2394" s="156">
        <v>5326</v>
      </c>
      <c r="Q2394" t="str">
        <f t="shared" si="37"/>
        <v>2-Low Income Residential</v>
      </c>
      <c r="R2394" s="158"/>
      <c r="U2394" s="158"/>
    </row>
    <row r="2395" spans="1:21" x14ac:dyDescent="0.3">
      <c r="A2395" s="156">
        <v>5</v>
      </c>
      <c r="B2395" s="156" t="s">
        <v>181</v>
      </c>
      <c r="C2395" s="156">
        <v>2020</v>
      </c>
      <c r="D2395" s="156">
        <v>3</v>
      </c>
      <c r="E2395" s="156" t="s">
        <v>245</v>
      </c>
      <c r="F2395" s="157">
        <v>3</v>
      </c>
      <c r="G2395" s="156" t="s">
        <v>189</v>
      </c>
      <c r="H2395" s="156">
        <v>954</v>
      </c>
      <c r="I2395" s="156" t="s">
        <v>237</v>
      </c>
      <c r="J2395" s="156" t="s">
        <v>119</v>
      </c>
      <c r="K2395" s="156" t="s">
        <v>216</v>
      </c>
      <c r="L2395" s="156">
        <v>4532</v>
      </c>
      <c r="M2395" s="156" t="s">
        <v>200</v>
      </c>
      <c r="N2395" s="156">
        <v>7932</v>
      </c>
      <c r="O2395" s="156">
        <v>11994724</v>
      </c>
      <c r="P2395" s="156">
        <v>148093409</v>
      </c>
      <c r="Q2395" t="str">
        <f t="shared" si="37"/>
        <v>4-Medium C&amp;I</v>
      </c>
      <c r="R2395" s="158"/>
      <c r="U2395" s="158"/>
    </row>
    <row r="2396" spans="1:21" x14ac:dyDescent="0.3">
      <c r="A2396" s="156">
        <v>5</v>
      </c>
      <c r="B2396" s="156" t="s">
        <v>181</v>
      </c>
      <c r="C2396" s="156">
        <v>2020</v>
      </c>
      <c r="D2396" s="156">
        <v>3</v>
      </c>
      <c r="E2396" s="156" t="s">
        <v>245</v>
      </c>
      <c r="F2396" s="157">
        <v>3</v>
      </c>
      <c r="G2396" s="156" t="s">
        <v>189</v>
      </c>
      <c r="H2396" s="156">
        <v>17</v>
      </c>
      <c r="I2396" s="156" t="s">
        <v>204</v>
      </c>
      <c r="J2396" s="156" t="s">
        <v>128</v>
      </c>
      <c r="K2396" s="156" t="s">
        <v>205</v>
      </c>
      <c r="L2396" s="156">
        <v>300</v>
      </c>
      <c r="M2396" s="156" t="s">
        <v>191</v>
      </c>
      <c r="N2396" s="156">
        <v>2</v>
      </c>
      <c r="O2396" s="156">
        <v>2500.9899999999998</v>
      </c>
      <c r="P2396" s="156">
        <v>12320</v>
      </c>
      <c r="Q2396" t="str">
        <f t="shared" si="37"/>
        <v>4-Medium C&amp;I</v>
      </c>
      <c r="R2396" s="158"/>
      <c r="U2396" s="158"/>
    </row>
    <row r="2397" spans="1:21" x14ac:dyDescent="0.3">
      <c r="A2397" s="156">
        <v>4</v>
      </c>
      <c r="B2397" s="156" t="s">
        <v>187</v>
      </c>
      <c r="C2397" s="156">
        <v>2020</v>
      </c>
      <c r="D2397" s="156">
        <v>3</v>
      </c>
      <c r="E2397" s="156" t="s">
        <v>245</v>
      </c>
      <c r="F2397" s="157">
        <v>5</v>
      </c>
      <c r="G2397" s="156" t="s">
        <v>195</v>
      </c>
      <c r="H2397" s="156">
        <v>710</v>
      </c>
      <c r="I2397" s="156" t="s">
        <v>220</v>
      </c>
      <c r="J2397" s="156" t="s">
        <v>207</v>
      </c>
      <c r="K2397" s="156" t="s">
        <v>208</v>
      </c>
      <c r="L2397" s="156">
        <v>4552</v>
      </c>
      <c r="M2397" s="156" t="s">
        <v>276</v>
      </c>
      <c r="N2397" s="156">
        <v>1</v>
      </c>
      <c r="O2397" s="156">
        <v>3271.84</v>
      </c>
      <c r="P2397" s="156">
        <v>37753</v>
      </c>
      <c r="Q2397" t="str">
        <f t="shared" si="37"/>
        <v>5-Large C&amp;I</v>
      </c>
      <c r="R2397" s="158"/>
      <c r="U2397" s="158"/>
    </row>
    <row r="2398" spans="1:21" x14ac:dyDescent="0.3">
      <c r="A2398" s="156">
        <v>4</v>
      </c>
      <c r="B2398" s="156" t="s">
        <v>187</v>
      </c>
      <c r="C2398" s="156">
        <v>2020</v>
      </c>
      <c r="D2398" s="156">
        <v>3</v>
      </c>
      <c r="E2398" s="156" t="s">
        <v>245</v>
      </c>
      <c r="F2398" s="157">
        <v>3</v>
      </c>
      <c r="G2398" s="156" t="s">
        <v>189</v>
      </c>
      <c r="H2398" s="156">
        <v>18</v>
      </c>
      <c r="I2398" s="156" t="s">
        <v>215</v>
      </c>
      <c r="J2398" s="156" t="s">
        <v>119</v>
      </c>
      <c r="K2398" s="156" t="s">
        <v>216</v>
      </c>
      <c r="L2398" s="156">
        <v>300</v>
      </c>
      <c r="M2398" s="156" t="s">
        <v>191</v>
      </c>
      <c r="N2398" s="156">
        <v>3</v>
      </c>
      <c r="O2398" s="156">
        <v>852.36</v>
      </c>
      <c r="P2398" s="156">
        <v>3365</v>
      </c>
      <c r="Q2398" t="str">
        <f t="shared" si="37"/>
        <v>4-Medium C&amp;I</v>
      </c>
      <c r="R2398" s="158"/>
      <c r="U2398" s="158"/>
    </row>
    <row r="2399" spans="1:21" x14ac:dyDescent="0.3">
      <c r="A2399" s="156">
        <v>5</v>
      </c>
      <c r="B2399" s="156" t="s">
        <v>181</v>
      </c>
      <c r="C2399" s="156">
        <v>2020</v>
      </c>
      <c r="D2399" s="156">
        <v>3</v>
      </c>
      <c r="E2399" s="156" t="s">
        <v>245</v>
      </c>
      <c r="F2399" s="157">
        <v>75</v>
      </c>
      <c r="G2399" s="156" t="s">
        <v>212</v>
      </c>
      <c r="H2399" s="156">
        <v>13</v>
      </c>
      <c r="I2399" s="156" t="s">
        <v>296</v>
      </c>
      <c r="J2399" s="156" t="s">
        <v>119</v>
      </c>
      <c r="K2399" s="156" t="s">
        <v>216</v>
      </c>
      <c r="L2399" s="156">
        <v>1575</v>
      </c>
      <c r="M2399" s="156" t="s">
        <v>218</v>
      </c>
      <c r="N2399" s="156">
        <v>1</v>
      </c>
      <c r="O2399" s="156">
        <v>1094.93</v>
      </c>
      <c r="P2399" s="156">
        <v>5320</v>
      </c>
      <c r="Q2399" t="str">
        <f t="shared" si="37"/>
        <v>4-Medium C&amp;I</v>
      </c>
      <c r="R2399" s="158"/>
      <c r="U2399" s="158"/>
    </row>
    <row r="2400" spans="1:21" x14ac:dyDescent="0.3">
      <c r="A2400" s="156">
        <v>5</v>
      </c>
      <c r="B2400" s="156" t="s">
        <v>181</v>
      </c>
      <c r="C2400" s="156">
        <v>2020</v>
      </c>
      <c r="D2400" s="156">
        <v>3</v>
      </c>
      <c r="E2400" s="156" t="s">
        <v>245</v>
      </c>
      <c r="F2400" s="157">
        <v>75</v>
      </c>
      <c r="G2400" s="156" t="s">
        <v>212</v>
      </c>
      <c r="H2400" s="156">
        <v>950</v>
      </c>
      <c r="I2400" s="156" t="s">
        <v>184</v>
      </c>
      <c r="J2400" s="156" t="s">
        <v>115</v>
      </c>
      <c r="K2400" s="156" t="s">
        <v>185</v>
      </c>
      <c r="L2400" s="156">
        <v>4575</v>
      </c>
      <c r="M2400" s="156" t="s">
        <v>212</v>
      </c>
      <c r="N2400" s="156">
        <v>2</v>
      </c>
      <c r="O2400" s="156">
        <v>848.87</v>
      </c>
      <c r="P2400" s="156">
        <v>8780</v>
      </c>
      <c r="Q2400" t="str">
        <f t="shared" si="37"/>
        <v>3-Small C&amp;I</v>
      </c>
      <c r="R2400" s="158"/>
      <c r="U2400" s="158"/>
    </row>
    <row r="2401" spans="1:21" x14ac:dyDescent="0.3">
      <c r="A2401" s="156">
        <v>5</v>
      </c>
      <c r="B2401" s="156" t="s">
        <v>181</v>
      </c>
      <c r="C2401" s="156">
        <v>2020</v>
      </c>
      <c r="D2401" s="156">
        <v>3</v>
      </c>
      <c r="E2401" s="156" t="s">
        <v>245</v>
      </c>
      <c r="F2401" s="157">
        <v>77</v>
      </c>
      <c r="G2401" s="156" t="s">
        <v>212</v>
      </c>
      <c r="H2401" s="156">
        <v>950</v>
      </c>
      <c r="I2401" s="156" t="s">
        <v>184</v>
      </c>
      <c r="J2401" s="156" t="s">
        <v>115</v>
      </c>
      <c r="K2401" s="156" t="s">
        <v>185</v>
      </c>
      <c r="L2401" s="156">
        <v>4577</v>
      </c>
      <c r="M2401" s="156" t="s">
        <v>212</v>
      </c>
      <c r="N2401" s="156">
        <v>1</v>
      </c>
      <c r="O2401" s="156">
        <v>229.5</v>
      </c>
      <c r="P2401" s="156">
        <v>2413</v>
      </c>
      <c r="Q2401" t="str">
        <f t="shared" si="37"/>
        <v>3-Small C&amp;I</v>
      </c>
      <c r="R2401" s="158"/>
      <c r="U2401" s="158"/>
    </row>
    <row r="2402" spans="1:21" x14ac:dyDescent="0.3">
      <c r="A2402" s="156">
        <v>5</v>
      </c>
      <c r="B2402" s="156" t="s">
        <v>181</v>
      </c>
      <c r="C2402" s="156">
        <v>2020</v>
      </c>
      <c r="D2402" s="156">
        <v>3</v>
      </c>
      <c r="E2402" s="156" t="s">
        <v>245</v>
      </c>
      <c r="F2402" s="157">
        <v>79</v>
      </c>
      <c r="G2402" s="156" t="s">
        <v>212</v>
      </c>
      <c r="H2402" s="156">
        <v>950</v>
      </c>
      <c r="I2402" s="156" t="s">
        <v>184</v>
      </c>
      <c r="J2402" s="156" t="s">
        <v>115</v>
      </c>
      <c r="K2402" s="156" t="s">
        <v>185</v>
      </c>
      <c r="L2402" s="156">
        <v>4579</v>
      </c>
      <c r="M2402" s="156" t="s">
        <v>221</v>
      </c>
      <c r="N2402" s="156">
        <v>84</v>
      </c>
      <c r="O2402" s="156">
        <v>13876.02</v>
      </c>
      <c r="P2402" s="156">
        <v>139447</v>
      </c>
      <c r="Q2402" t="str">
        <f t="shared" si="37"/>
        <v>3-Small C&amp;I</v>
      </c>
      <c r="R2402" s="158"/>
      <c r="U2402" s="158"/>
    </row>
    <row r="2403" spans="1:21" x14ac:dyDescent="0.3">
      <c r="A2403" s="156">
        <v>5</v>
      </c>
      <c r="B2403" s="156" t="s">
        <v>181</v>
      </c>
      <c r="C2403" s="156">
        <v>2020</v>
      </c>
      <c r="D2403" s="156">
        <v>3</v>
      </c>
      <c r="E2403" s="156" t="s">
        <v>245</v>
      </c>
      <c r="F2403" s="157">
        <v>1</v>
      </c>
      <c r="G2403" s="156" t="s">
        <v>183</v>
      </c>
      <c r="H2403" s="156">
        <v>950</v>
      </c>
      <c r="I2403" s="156" t="s">
        <v>184</v>
      </c>
      <c r="J2403" s="156" t="s">
        <v>115</v>
      </c>
      <c r="K2403" s="156" t="s">
        <v>185</v>
      </c>
      <c r="L2403" s="156">
        <v>4512</v>
      </c>
      <c r="M2403" s="156" t="s">
        <v>186</v>
      </c>
      <c r="N2403" s="156">
        <v>732</v>
      </c>
      <c r="O2403" s="156">
        <v>46159.74</v>
      </c>
      <c r="P2403" s="156">
        <v>418632</v>
      </c>
      <c r="Q2403" t="str">
        <f t="shared" si="37"/>
        <v>3-Small C&amp;I</v>
      </c>
      <c r="R2403" s="158"/>
      <c r="U2403" s="158"/>
    </row>
    <row r="2404" spans="1:21" x14ac:dyDescent="0.3">
      <c r="A2404" s="156">
        <v>5</v>
      </c>
      <c r="B2404" s="156" t="s">
        <v>181</v>
      </c>
      <c r="C2404" s="156">
        <v>2020</v>
      </c>
      <c r="D2404" s="156">
        <v>3</v>
      </c>
      <c r="E2404" s="156" t="s">
        <v>245</v>
      </c>
      <c r="F2404" s="157">
        <v>6</v>
      </c>
      <c r="G2404" s="156" t="s">
        <v>192</v>
      </c>
      <c r="H2404" s="156">
        <v>5</v>
      </c>
      <c r="I2404" s="156" t="s">
        <v>190</v>
      </c>
      <c r="J2404" s="156" t="s">
        <v>115</v>
      </c>
      <c r="K2404" s="156" t="s">
        <v>185</v>
      </c>
      <c r="L2404" s="156">
        <v>700</v>
      </c>
      <c r="M2404" s="156" t="s">
        <v>193</v>
      </c>
      <c r="N2404" s="156">
        <v>6</v>
      </c>
      <c r="O2404" s="156">
        <v>546.48</v>
      </c>
      <c r="P2404" s="156">
        <v>2269</v>
      </c>
      <c r="Q2404" t="str">
        <f t="shared" si="37"/>
        <v>3-Small C&amp;I</v>
      </c>
      <c r="R2404" s="158"/>
      <c r="U2404" s="158"/>
    </row>
    <row r="2405" spans="1:21" x14ac:dyDescent="0.3">
      <c r="A2405" s="156">
        <v>5</v>
      </c>
      <c r="B2405" s="156" t="s">
        <v>181</v>
      </c>
      <c r="C2405" s="156">
        <v>2020</v>
      </c>
      <c r="D2405" s="156">
        <v>3</v>
      </c>
      <c r="E2405" s="156" t="s">
        <v>245</v>
      </c>
      <c r="F2405" s="157">
        <v>75</v>
      </c>
      <c r="G2405" s="156" t="s">
        <v>212</v>
      </c>
      <c r="H2405" s="156">
        <v>5</v>
      </c>
      <c r="I2405" s="156" t="s">
        <v>190</v>
      </c>
      <c r="J2405" s="156" t="s">
        <v>115</v>
      </c>
      <c r="K2405" s="156" t="s">
        <v>185</v>
      </c>
      <c r="L2405" s="156">
        <v>1575</v>
      </c>
      <c r="M2405" s="156" t="s">
        <v>218</v>
      </c>
      <c r="N2405" s="156">
        <v>5</v>
      </c>
      <c r="O2405" s="156">
        <v>2092.5500000000002</v>
      </c>
      <c r="P2405" s="156">
        <v>9380</v>
      </c>
      <c r="Q2405" t="str">
        <f t="shared" si="37"/>
        <v>3-Small C&amp;I</v>
      </c>
      <c r="R2405" s="158"/>
      <c r="U2405" s="158"/>
    </row>
    <row r="2406" spans="1:21" x14ac:dyDescent="0.3">
      <c r="A2406" s="156">
        <v>5</v>
      </c>
      <c r="B2406" s="156" t="s">
        <v>181</v>
      </c>
      <c r="C2406" s="156">
        <v>2020</v>
      </c>
      <c r="D2406" s="156">
        <v>3</v>
      </c>
      <c r="E2406" s="156" t="s">
        <v>245</v>
      </c>
      <c r="F2406" s="157">
        <v>10</v>
      </c>
      <c r="G2406" s="156" t="s">
        <v>238</v>
      </c>
      <c r="H2406" s="156">
        <v>616</v>
      </c>
      <c r="I2406" s="156" t="s">
        <v>199</v>
      </c>
      <c r="J2406" s="156" t="s">
        <v>125</v>
      </c>
      <c r="K2406" s="156" t="s">
        <v>197</v>
      </c>
      <c r="L2406" s="156">
        <v>4513</v>
      </c>
      <c r="M2406" s="156" t="s">
        <v>240</v>
      </c>
      <c r="N2406" s="156">
        <v>3</v>
      </c>
      <c r="O2406" s="156">
        <v>90.4</v>
      </c>
      <c r="P2406" s="156">
        <v>378</v>
      </c>
      <c r="Q2406" t="str">
        <f t="shared" si="37"/>
        <v>Street</v>
      </c>
      <c r="R2406" s="158"/>
      <c r="U2406" s="158"/>
    </row>
    <row r="2407" spans="1:21" x14ac:dyDescent="0.3">
      <c r="A2407" s="156">
        <v>5</v>
      </c>
      <c r="B2407" s="156" t="s">
        <v>181</v>
      </c>
      <c r="C2407" s="156">
        <v>2020</v>
      </c>
      <c r="D2407" s="156">
        <v>3</v>
      </c>
      <c r="E2407" s="156" t="s">
        <v>245</v>
      </c>
      <c r="F2407" s="157">
        <v>3</v>
      </c>
      <c r="G2407" s="156" t="s">
        <v>189</v>
      </c>
      <c r="H2407" s="156">
        <v>603</v>
      </c>
      <c r="I2407" s="156" t="s">
        <v>196</v>
      </c>
      <c r="J2407" s="156" t="s">
        <v>125</v>
      </c>
      <c r="K2407" s="156" t="s">
        <v>197</v>
      </c>
      <c r="L2407" s="156">
        <v>300</v>
      </c>
      <c r="M2407" s="156" t="s">
        <v>191</v>
      </c>
      <c r="N2407" s="156">
        <v>1847</v>
      </c>
      <c r="O2407" s="156">
        <v>186878.59</v>
      </c>
      <c r="P2407" s="156">
        <v>504079</v>
      </c>
      <c r="Q2407" t="str">
        <f t="shared" si="37"/>
        <v>Street</v>
      </c>
      <c r="R2407" s="158"/>
      <c r="U2407" s="158"/>
    </row>
    <row r="2408" spans="1:21" x14ac:dyDescent="0.3">
      <c r="A2408" s="156">
        <v>5</v>
      </c>
      <c r="B2408" s="156" t="s">
        <v>181</v>
      </c>
      <c r="C2408" s="156">
        <v>2020</v>
      </c>
      <c r="D2408" s="156">
        <v>3</v>
      </c>
      <c r="E2408" s="156" t="s">
        <v>245</v>
      </c>
      <c r="F2408" s="157">
        <v>60</v>
      </c>
      <c r="G2408" s="156" t="s">
        <v>212</v>
      </c>
      <c r="H2408" s="156">
        <v>615</v>
      </c>
      <c r="I2408" s="156" t="s">
        <v>292</v>
      </c>
      <c r="J2408" s="156" t="s">
        <v>123</v>
      </c>
      <c r="K2408" s="156" t="s">
        <v>261</v>
      </c>
      <c r="L2408" s="156">
        <v>4563</v>
      </c>
      <c r="M2408" s="156" t="s">
        <v>228</v>
      </c>
      <c r="N2408" s="156">
        <v>39</v>
      </c>
      <c r="O2408" s="156">
        <v>4885.34</v>
      </c>
      <c r="P2408" s="156">
        <v>10753</v>
      </c>
      <c r="Q2408" t="str">
        <f t="shared" si="37"/>
        <v>Street</v>
      </c>
      <c r="R2408" s="158"/>
      <c r="U2408" s="158"/>
    </row>
    <row r="2409" spans="1:21" x14ac:dyDescent="0.3">
      <c r="A2409" s="156">
        <v>5</v>
      </c>
      <c r="B2409" s="156" t="s">
        <v>181</v>
      </c>
      <c r="C2409" s="156">
        <v>2020</v>
      </c>
      <c r="D2409" s="156">
        <v>3</v>
      </c>
      <c r="E2409" s="156" t="s">
        <v>245</v>
      </c>
      <c r="F2409" s="157">
        <v>6</v>
      </c>
      <c r="G2409" s="156" t="s">
        <v>192</v>
      </c>
      <c r="H2409" s="156">
        <v>617</v>
      </c>
      <c r="I2409" s="156" t="s">
        <v>287</v>
      </c>
      <c r="J2409" s="156" t="s">
        <v>288</v>
      </c>
      <c r="K2409" s="156" t="s">
        <v>289</v>
      </c>
      <c r="L2409" s="156">
        <v>4562</v>
      </c>
      <c r="M2409" s="156" t="s">
        <v>211</v>
      </c>
      <c r="N2409" s="156">
        <v>8</v>
      </c>
      <c r="O2409" s="156">
        <v>13812.93</v>
      </c>
      <c r="P2409" s="156">
        <v>60291</v>
      </c>
      <c r="Q2409" t="str">
        <f t="shared" si="37"/>
        <v>Street</v>
      </c>
      <c r="R2409" s="158"/>
      <c r="U2409" s="158"/>
    </row>
    <row r="2410" spans="1:21" x14ac:dyDescent="0.3">
      <c r="A2410" s="156">
        <v>5</v>
      </c>
      <c r="B2410" s="156" t="s">
        <v>181</v>
      </c>
      <c r="C2410" s="156">
        <v>2020</v>
      </c>
      <c r="D2410" s="156">
        <v>3</v>
      </c>
      <c r="E2410" s="156" t="s">
        <v>245</v>
      </c>
      <c r="F2410" s="157">
        <v>6</v>
      </c>
      <c r="G2410" s="156" t="s">
        <v>192</v>
      </c>
      <c r="H2410" s="156">
        <v>618</v>
      </c>
      <c r="I2410" s="156" t="s">
        <v>294</v>
      </c>
      <c r="J2410" s="156" t="s">
        <v>130</v>
      </c>
      <c r="K2410" s="156" t="s">
        <v>280</v>
      </c>
      <c r="L2410" s="156">
        <v>4562</v>
      </c>
      <c r="M2410" s="156" t="s">
        <v>211</v>
      </c>
      <c r="N2410" s="156">
        <v>7</v>
      </c>
      <c r="O2410" s="156">
        <v>880.55</v>
      </c>
      <c r="P2410" s="156">
        <v>544</v>
      </c>
      <c r="Q2410" t="str">
        <f t="shared" si="37"/>
        <v>Street</v>
      </c>
      <c r="R2410" s="158"/>
      <c r="U2410" s="158"/>
    </row>
    <row r="2411" spans="1:21" x14ac:dyDescent="0.3">
      <c r="A2411" s="156">
        <v>5</v>
      </c>
      <c r="B2411" s="156" t="s">
        <v>181</v>
      </c>
      <c r="C2411" s="156">
        <v>2020</v>
      </c>
      <c r="D2411" s="156">
        <v>3</v>
      </c>
      <c r="E2411" s="156" t="s">
        <v>245</v>
      </c>
      <c r="F2411" s="157">
        <v>1</v>
      </c>
      <c r="G2411" s="156" t="s">
        <v>183</v>
      </c>
      <c r="H2411" s="156">
        <v>6</v>
      </c>
      <c r="I2411" s="156" t="s">
        <v>256</v>
      </c>
      <c r="J2411" s="156" t="s">
        <v>122</v>
      </c>
      <c r="K2411" s="156" t="s">
        <v>242</v>
      </c>
      <c r="L2411" s="156">
        <v>200</v>
      </c>
      <c r="M2411" s="156" t="s">
        <v>210</v>
      </c>
      <c r="N2411" s="156">
        <v>52347</v>
      </c>
      <c r="O2411" s="156">
        <v>4987285.95</v>
      </c>
      <c r="P2411" s="156">
        <v>28056340</v>
      </c>
      <c r="Q2411" t="str">
        <f t="shared" si="37"/>
        <v>2-Low Income Residential</v>
      </c>
      <c r="R2411" s="158"/>
      <c r="U2411" s="158"/>
    </row>
    <row r="2412" spans="1:21" x14ac:dyDescent="0.3">
      <c r="A2412" s="156">
        <v>5</v>
      </c>
      <c r="B2412" s="156" t="s">
        <v>181</v>
      </c>
      <c r="C2412" s="156">
        <v>2020</v>
      </c>
      <c r="D2412" s="156">
        <v>3</v>
      </c>
      <c r="E2412" s="156" t="s">
        <v>245</v>
      </c>
      <c r="F2412" s="157">
        <v>3</v>
      </c>
      <c r="G2412" s="156" t="s">
        <v>189</v>
      </c>
      <c r="H2412" s="156">
        <v>903</v>
      </c>
      <c r="I2412" s="156" t="s">
        <v>239</v>
      </c>
      <c r="J2412" s="156" t="s">
        <v>121</v>
      </c>
      <c r="K2412" s="156" t="s">
        <v>230</v>
      </c>
      <c r="L2412" s="156">
        <v>4532</v>
      </c>
      <c r="M2412" s="156" t="s">
        <v>200</v>
      </c>
      <c r="N2412" s="156">
        <v>1136</v>
      </c>
      <c r="O2412" s="156">
        <v>372830.98</v>
      </c>
      <c r="P2412" s="156">
        <v>2992847</v>
      </c>
      <c r="Q2412" t="str">
        <f t="shared" si="37"/>
        <v>1-Residential</v>
      </c>
      <c r="R2412" s="158"/>
      <c r="U2412" s="158"/>
    </row>
    <row r="2413" spans="1:21" x14ac:dyDescent="0.3">
      <c r="A2413" s="156">
        <v>5</v>
      </c>
      <c r="B2413" s="156" t="s">
        <v>181</v>
      </c>
      <c r="C2413" s="156">
        <v>2020</v>
      </c>
      <c r="D2413" s="156">
        <v>3</v>
      </c>
      <c r="E2413" s="156" t="s">
        <v>245</v>
      </c>
      <c r="F2413" s="157">
        <v>79</v>
      </c>
      <c r="G2413" s="156" t="s">
        <v>212</v>
      </c>
      <c r="H2413" s="156">
        <v>153</v>
      </c>
      <c r="I2413" s="156" t="s">
        <v>269</v>
      </c>
      <c r="J2413" s="156" t="s">
        <v>270</v>
      </c>
      <c r="K2413" s="156" t="s">
        <v>270</v>
      </c>
      <c r="L2413" s="156">
        <v>1579</v>
      </c>
      <c r="M2413" s="156" t="s">
        <v>271</v>
      </c>
      <c r="N2413" s="156">
        <v>18</v>
      </c>
      <c r="O2413" s="156">
        <v>0</v>
      </c>
      <c r="P2413" s="156">
        <v>5199314</v>
      </c>
      <c r="Q2413" t="str">
        <f t="shared" si="37"/>
        <v>OTHER</v>
      </c>
      <c r="R2413" s="158"/>
      <c r="U2413" s="158"/>
    </row>
    <row r="2414" spans="1:21" x14ac:dyDescent="0.3">
      <c r="A2414" s="156">
        <v>4</v>
      </c>
      <c r="B2414" s="156" t="s">
        <v>187</v>
      </c>
      <c r="C2414" s="156">
        <v>2020</v>
      </c>
      <c r="D2414" s="156">
        <v>3</v>
      </c>
      <c r="E2414" s="156" t="s">
        <v>245</v>
      </c>
      <c r="F2414" s="157">
        <v>3</v>
      </c>
      <c r="G2414" s="156" t="s">
        <v>189</v>
      </c>
      <c r="H2414" s="156">
        <v>710</v>
      </c>
      <c r="I2414" s="156" t="s">
        <v>220</v>
      </c>
      <c r="J2414" s="156" t="s">
        <v>207</v>
      </c>
      <c r="K2414" s="156" t="s">
        <v>208</v>
      </c>
      <c r="L2414" s="156">
        <v>4532</v>
      </c>
      <c r="M2414" s="156" t="s">
        <v>200</v>
      </c>
      <c r="N2414" s="156">
        <v>10</v>
      </c>
      <c r="O2414" s="156">
        <v>-235089.63</v>
      </c>
      <c r="P2414" s="156">
        <v>-2175634</v>
      </c>
      <c r="Q2414" t="str">
        <f t="shared" si="37"/>
        <v>5-Large C&amp;I</v>
      </c>
      <c r="R2414" s="158"/>
      <c r="U2414" s="158"/>
    </row>
    <row r="2415" spans="1:21" x14ac:dyDescent="0.3">
      <c r="A2415" s="156">
        <v>5</v>
      </c>
      <c r="B2415" s="156" t="s">
        <v>181</v>
      </c>
      <c r="C2415" s="156">
        <v>2020</v>
      </c>
      <c r="D2415" s="156">
        <v>3</v>
      </c>
      <c r="E2415" s="156" t="s">
        <v>245</v>
      </c>
      <c r="F2415" s="157">
        <v>3</v>
      </c>
      <c r="G2415" s="156" t="s">
        <v>189</v>
      </c>
      <c r="H2415" s="156">
        <v>16</v>
      </c>
      <c r="I2415" s="156" t="s">
        <v>281</v>
      </c>
      <c r="J2415" s="156" t="s">
        <v>127</v>
      </c>
      <c r="K2415" s="156" t="s">
        <v>263</v>
      </c>
      <c r="L2415" s="156">
        <v>300</v>
      </c>
      <c r="M2415" s="156" t="s">
        <v>191</v>
      </c>
      <c r="N2415" s="156">
        <v>1</v>
      </c>
      <c r="O2415" s="156">
        <v>2090.66</v>
      </c>
      <c r="P2415" s="156">
        <v>10680</v>
      </c>
      <c r="Q2415" t="str">
        <f t="shared" si="37"/>
        <v>4-Medium C&amp;I</v>
      </c>
      <c r="R2415" s="158"/>
      <c r="U2415" s="158"/>
    </row>
    <row r="2416" spans="1:21" x14ac:dyDescent="0.3">
      <c r="A2416" s="156">
        <v>5</v>
      </c>
      <c r="B2416" s="156" t="s">
        <v>181</v>
      </c>
      <c r="C2416" s="156">
        <v>2020</v>
      </c>
      <c r="D2416" s="156">
        <v>3</v>
      </c>
      <c r="E2416" s="156" t="s">
        <v>245</v>
      </c>
      <c r="F2416" s="157">
        <v>79</v>
      </c>
      <c r="G2416" s="156" t="s">
        <v>212</v>
      </c>
      <c r="H2416" s="156">
        <v>710</v>
      </c>
      <c r="I2416" s="156" t="s">
        <v>220</v>
      </c>
      <c r="J2416" s="156" t="s">
        <v>207</v>
      </c>
      <c r="K2416" s="156" t="s">
        <v>208</v>
      </c>
      <c r="L2416" s="156">
        <v>4579</v>
      </c>
      <c r="M2416" s="156" t="s">
        <v>221</v>
      </c>
      <c r="N2416" s="156">
        <v>1</v>
      </c>
      <c r="O2416" s="156">
        <v>7263.2</v>
      </c>
      <c r="P2416" s="156">
        <v>133208</v>
      </c>
      <c r="Q2416" t="str">
        <f t="shared" si="37"/>
        <v>5-Large C&amp;I</v>
      </c>
      <c r="R2416" s="158"/>
      <c r="U2416" s="158"/>
    </row>
    <row r="2417" spans="1:21" x14ac:dyDescent="0.3">
      <c r="A2417" s="156">
        <v>4</v>
      </c>
      <c r="B2417" s="156" t="s">
        <v>187</v>
      </c>
      <c r="C2417" s="156">
        <v>2020</v>
      </c>
      <c r="D2417" s="156">
        <v>3</v>
      </c>
      <c r="E2417" s="156" t="s">
        <v>245</v>
      </c>
      <c r="F2417" s="157">
        <v>3</v>
      </c>
      <c r="G2417" s="156" t="s">
        <v>189</v>
      </c>
      <c r="H2417" s="156">
        <v>10</v>
      </c>
      <c r="I2417" s="156" t="s">
        <v>251</v>
      </c>
      <c r="J2417" s="156" t="s">
        <v>118</v>
      </c>
      <c r="K2417" s="156" t="s">
        <v>214</v>
      </c>
      <c r="L2417" s="156">
        <v>300</v>
      </c>
      <c r="M2417" s="156" t="s">
        <v>191</v>
      </c>
      <c r="N2417" s="156">
        <v>20</v>
      </c>
      <c r="O2417" s="156">
        <v>2329.42</v>
      </c>
      <c r="P2417" s="156">
        <v>9559</v>
      </c>
      <c r="Q2417" t="str">
        <f t="shared" si="37"/>
        <v>3-Small C&amp;I</v>
      </c>
      <c r="R2417" s="158"/>
      <c r="U2417" s="158"/>
    </row>
    <row r="2418" spans="1:21" x14ac:dyDescent="0.3">
      <c r="A2418" s="156">
        <v>5</v>
      </c>
      <c r="B2418" s="156" t="s">
        <v>181</v>
      </c>
      <c r="C2418" s="156">
        <v>2020</v>
      </c>
      <c r="D2418" s="156">
        <v>3</v>
      </c>
      <c r="E2418" s="156" t="s">
        <v>245</v>
      </c>
      <c r="F2418" s="157">
        <v>3</v>
      </c>
      <c r="G2418" s="156" t="s">
        <v>189</v>
      </c>
      <c r="H2418" s="156">
        <v>310</v>
      </c>
      <c r="I2418" s="156" t="s">
        <v>254</v>
      </c>
      <c r="J2418" s="156" t="s">
        <v>118</v>
      </c>
      <c r="K2418" s="156" t="s">
        <v>214</v>
      </c>
      <c r="L2418" s="156">
        <v>300</v>
      </c>
      <c r="M2418" s="156" t="s">
        <v>191</v>
      </c>
      <c r="N2418" s="156">
        <v>1</v>
      </c>
      <c r="O2418" s="156">
        <v>68.5</v>
      </c>
      <c r="P2418" s="156">
        <v>131</v>
      </c>
      <c r="Q2418" t="str">
        <f t="shared" si="37"/>
        <v>3-Small C&amp;I</v>
      </c>
      <c r="R2418" s="158"/>
      <c r="U2418" s="158"/>
    </row>
    <row r="2419" spans="1:21" x14ac:dyDescent="0.3">
      <c r="A2419" s="156">
        <v>4</v>
      </c>
      <c r="B2419" s="156" t="s">
        <v>187</v>
      </c>
      <c r="C2419" s="156">
        <v>2020</v>
      </c>
      <c r="D2419" s="156">
        <v>3</v>
      </c>
      <c r="E2419" s="156" t="s">
        <v>245</v>
      </c>
      <c r="F2419" s="157">
        <v>5</v>
      </c>
      <c r="G2419" s="156" t="s">
        <v>195</v>
      </c>
      <c r="H2419" s="156">
        <v>950</v>
      </c>
      <c r="I2419" s="156" t="s">
        <v>184</v>
      </c>
      <c r="J2419" s="156" t="s">
        <v>115</v>
      </c>
      <c r="K2419" s="156" t="s">
        <v>185</v>
      </c>
      <c r="L2419" s="156">
        <v>4552</v>
      </c>
      <c r="M2419" s="156" t="s">
        <v>276</v>
      </c>
      <c r="N2419" s="156">
        <v>2</v>
      </c>
      <c r="O2419" s="156">
        <v>47.64</v>
      </c>
      <c r="P2419" s="156">
        <v>276</v>
      </c>
      <c r="Q2419" t="str">
        <f t="shared" si="37"/>
        <v>3-Small C&amp;I</v>
      </c>
      <c r="R2419" s="158"/>
      <c r="U2419" s="158"/>
    </row>
    <row r="2420" spans="1:21" x14ac:dyDescent="0.3">
      <c r="A2420" s="156">
        <v>5</v>
      </c>
      <c r="B2420" s="156" t="s">
        <v>181</v>
      </c>
      <c r="C2420" s="156">
        <v>2020</v>
      </c>
      <c r="D2420" s="156">
        <v>3</v>
      </c>
      <c r="E2420" s="156" t="s">
        <v>245</v>
      </c>
      <c r="F2420" s="157">
        <v>3</v>
      </c>
      <c r="G2420" s="156" t="s">
        <v>189</v>
      </c>
      <c r="H2420" s="156">
        <v>8</v>
      </c>
      <c r="I2420" s="156" t="s">
        <v>248</v>
      </c>
      <c r="J2420" s="156" t="s">
        <v>126</v>
      </c>
      <c r="K2420" s="156" t="s">
        <v>249</v>
      </c>
      <c r="L2420" s="156">
        <v>300</v>
      </c>
      <c r="M2420" s="156" t="s">
        <v>191</v>
      </c>
      <c r="N2420" s="156">
        <v>382</v>
      </c>
      <c r="O2420" s="156">
        <v>22694.67</v>
      </c>
      <c r="P2420" s="156">
        <v>92201</v>
      </c>
      <c r="Q2420" t="str">
        <f t="shared" si="37"/>
        <v>3-Small C&amp;I</v>
      </c>
      <c r="R2420" s="158"/>
      <c r="U2420" s="158"/>
    </row>
    <row r="2421" spans="1:21" x14ac:dyDescent="0.3">
      <c r="A2421" s="156">
        <v>5</v>
      </c>
      <c r="B2421" s="156" t="s">
        <v>181</v>
      </c>
      <c r="C2421" s="156">
        <v>2020</v>
      </c>
      <c r="D2421" s="156">
        <v>3</v>
      </c>
      <c r="E2421" s="156" t="s">
        <v>245</v>
      </c>
      <c r="F2421" s="157">
        <v>6</v>
      </c>
      <c r="G2421" s="156" t="s">
        <v>192</v>
      </c>
      <c r="H2421" s="156">
        <v>613</v>
      </c>
      <c r="I2421" s="156" t="s">
        <v>258</v>
      </c>
      <c r="J2421" s="156" t="s">
        <v>116</v>
      </c>
      <c r="K2421" s="156" t="s">
        <v>224</v>
      </c>
      <c r="L2421" s="156">
        <v>700</v>
      </c>
      <c r="M2421" s="156" t="s">
        <v>193</v>
      </c>
      <c r="N2421" s="156">
        <v>6</v>
      </c>
      <c r="O2421" s="156">
        <v>128.84</v>
      </c>
      <c r="P2421" s="156">
        <v>384</v>
      </c>
      <c r="Q2421" t="str">
        <f t="shared" si="37"/>
        <v>3-Small C&amp;I</v>
      </c>
      <c r="R2421" s="158"/>
      <c r="U2421" s="158"/>
    </row>
    <row r="2422" spans="1:21" x14ac:dyDescent="0.3">
      <c r="A2422" s="156">
        <v>5</v>
      </c>
      <c r="B2422" s="156" t="s">
        <v>181</v>
      </c>
      <c r="C2422" s="156">
        <v>2020</v>
      </c>
      <c r="D2422" s="156">
        <v>3</v>
      </c>
      <c r="E2422" s="156" t="s">
        <v>245</v>
      </c>
      <c r="F2422" s="157">
        <v>3</v>
      </c>
      <c r="G2422" s="156" t="s">
        <v>189</v>
      </c>
      <c r="H2422" s="156">
        <v>621</v>
      </c>
      <c r="I2422" s="156" t="s">
        <v>259</v>
      </c>
      <c r="J2422" s="156" t="s">
        <v>116</v>
      </c>
      <c r="K2422" s="156" t="s">
        <v>224</v>
      </c>
      <c r="L2422" s="156">
        <v>4532</v>
      </c>
      <c r="M2422" s="156" t="s">
        <v>200</v>
      </c>
      <c r="N2422" s="156">
        <v>6</v>
      </c>
      <c r="O2422" s="156">
        <v>534.01</v>
      </c>
      <c r="P2422" s="156">
        <v>5327</v>
      </c>
      <c r="Q2422" t="str">
        <f t="shared" si="37"/>
        <v>3-Small C&amp;I</v>
      </c>
      <c r="R2422" s="158"/>
      <c r="U2422" s="158"/>
    </row>
    <row r="2423" spans="1:21" x14ac:dyDescent="0.3">
      <c r="A2423" s="156">
        <v>4</v>
      </c>
      <c r="B2423" s="156" t="s">
        <v>187</v>
      </c>
      <c r="C2423" s="156">
        <v>2020</v>
      </c>
      <c r="D2423" s="156">
        <v>3</v>
      </c>
      <c r="E2423" s="156" t="s">
        <v>245</v>
      </c>
      <c r="F2423" s="157">
        <v>1</v>
      </c>
      <c r="G2423" s="156" t="s">
        <v>183</v>
      </c>
      <c r="H2423" s="156">
        <v>950</v>
      </c>
      <c r="I2423" s="156" t="s">
        <v>184</v>
      </c>
      <c r="J2423" s="156" t="s">
        <v>115</v>
      </c>
      <c r="K2423" s="156" t="s">
        <v>185</v>
      </c>
      <c r="L2423" s="156">
        <v>4512</v>
      </c>
      <c r="M2423" s="156" t="s">
        <v>186</v>
      </c>
      <c r="N2423" s="156">
        <v>30</v>
      </c>
      <c r="O2423" s="156">
        <v>2040.75</v>
      </c>
      <c r="P2423" s="156">
        <v>17134</v>
      </c>
      <c r="Q2423" t="str">
        <f t="shared" si="37"/>
        <v>3-Small C&amp;I</v>
      </c>
      <c r="R2423" s="158"/>
      <c r="U2423" s="158"/>
    </row>
    <row r="2424" spans="1:21" x14ac:dyDescent="0.3">
      <c r="A2424" s="156">
        <v>5</v>
      </c>
      <c r="B2424" s="156" t="s">
        <v>181</v>
      </c>
      <c r="C2424" s="156">
        <v>2020</v>
      </c>
      <c r="D2424" s="156">
        <v>3</v>
      </c>
      <c r="E2424" s="156" t="s">
        <v>245</v>
      </c>
      <c r="F2424" s="157">
        <v>77</v>
      </c>
      <c r="G2424" s="156" t="s">
        <v>212</v>
      </c>
      <c r="H2424" s="156">
        <v>5</v>
      </c>
      <c r="I2424" s="156" t="s">
        <v>190</v>
      </c>
      <c r="J2424" s="156" t="s">
        <v>115</v>
      </c>
      <c r="K2424" s="156" t="s">
        <v>185</v>
      </c>
      <c r="L2424" s="156">
        <v>1577</v>
      </c>
      <c r="M2424" s="156" t="s">
        <v>233</v>
      </c>
      <c r="N2424" s="156">
        <v>2</v>
      </c>
      <c r="O2424" s="156">
        <v>1460.82</v>
      </c>
      <c r="P2424" s="156">
        <v>6778</v>
      </c>
      <c r="Q2424" t="str">
        <f t="shared" si="37"/>
        <v>3-Small C&amp;I</v>
      </c>
      <c r="R2424" s="158"/>
      <c r="U2424" s="158"/>
    </row>
    <row r="2425" spans="1:21" x14ac:dyDescent="0.3">
      <c r="A2425" s="156">
        <v>5</v>
      </c>
      <c r="B2425" s="156" t="s">
        <v>181</v>
      </c>
      <c r="C2425" s="156">
        <v>2020</v>
      </c>
      <c r="D2425" s="156">
        <v>3</v>
      </c>
      <c r="E2425" s="156" t="s">
        <v>245</v>
      </c>
      <c r="F2425" s="157">
        <v>6</v>
      </c>
      <c r="G2425" s="156" t="s">
        <v>192</v>
      </c>
      <c r="H2425" s="156">
        <v>603</v>
      </c>
      <c r="I2425" s="156" t="s">
        <v>196</v>
      </c>
      <c r="J2425" s="156" t="s">
        <v>125</v>
      </c>
      <c r="K2425" s="156" t="s">
        <v>197</v>
      </c>
      <c r="L2425" s="156">
        <v>700</v>
      </c>
      <c r="M2425" s="156" t="s">
        <v>193</v>
      </c>
      <c r="N2425" s="156">
        <v>648</v>
      </c>
      <c r="O2425" s="156">
        <v>55242.49</v>
      </c>
      <c r="P2425" s="156">
        <v>143689</v>
      </c>
      <c r="Q2425" t="str">
        <f t="shared" si="37"/>
        <v>Street</v>
      </c>
      <c r="R2425" s="158"/>
      <c r="U2425" s="158"/>
    </row>
    <row r="2426" spans="1:21" x14ac:dyDescent="0.3">
      <c r="A2426" s="156">
        <v>5</v>
      </c>
      <c r="B2426" s="156" t="s">
        <v>181</v>
      </c>
      <c r="C2426" s="156">
        <v>2020</v>
      </c>
      <c r="D2426" s="156">
        <v>3</v>
      </c>
      <c r="E2426" s="156" t="s">
        <v>245</v>
      </c>
      <c r="F2426" s="157">
        <v>6</v>
      </c>
      <c r="G2426" s="156" t="s">
        <v>192</v>
      </c>
      <c r="H2426" s="156">
        <v>615</v>
      </c>
      <c r="I2426" s="156" t="s">
        <v>292</v>
      </c>
      <c r="J2426" s="156" t="s">
        <v>123</v>
      </c>
      <c r="K2426" s="156" t="s">
        <v>261</v>
      </c>
      <c r="L2426" s="156">
        <v>4562</v>
      </c>
      <c r="M2426" s="156" t="s">
        <v>211</v>
      </c>
      <c r="N2426" s="156">
        <v>580</v>
      </c>
      <c r="O2426" s="156">
        <v>455761.66</v>
      </c>
      <c r="P2426" s="156">
        <v>903282</v>
      </c>
      <c r="Q2426" t="str">
        <f t="shared" si="37"/>
        <v>Street</v>
      </c>
      <c r="R2426" s="158"/>
      <c r="U2426" s="158"/>
    </row>
    <row r="2427" spans="1:21" x14ac:dyDescent="0.3">
      <c r="A2427" s="156">
        <v>4</v>
      </c>
      <c r="B2427" s="156" t="s">
        <v>187</v>
      </c>
      <c r="C2427" s="156">
        <v>2020</v>
      </c>
      <c r="D2427" s="156">
        <v>3</v>
      </c>
      <c r="E2427" s="156" t="s">
        <v>245</v>
      </c>
      <c r="F2427" s="157">
        <v>1</v>
      </c>
      <c r="G2427" s="156" t="s">
        <v>183</v>
      </c>
      <c r="H2427" s="156">
        <v>1</v>
      </c>
      <c r="I2427" s="156" t="s">
        <v>229</v>
      </c>
      <c r="J2427" s="156" t="s">
        <v>121</v>
      </c>
      <c r="K2427" s="156" t="s">
        <v>230</v>
      </c>
      <c r="L2427" s="156">
        <v>200</v>
      </c>
      <c r="M2427" s="156" t="s">
        <v>210</v>
      </c>
      <c r="N2427" s="156">
        <v>1369</v>
      </c>
      <c r="O2427" s="156">
        <v>249304.07</v>
      </c>
      <c r="P2427" s="156">
        <v>902452</v>
      </c>
      <c r="Q2427" t="str">
        <f t="shared" si="37"/>
        <v>1-Residential</v>
      </c>
      <c r="R2427" s="158"/>
      <c r="U2427" s="158"/>
    </row>
    <row r="2428" spans="1:21" x14ac:dyDescent="0.3">
      <c r="A2428" s="156">
        <v>5</v>
      </c>
      <c r="B2428" s="156" t="s">
        <v>181</v>
      </c>
      <c r="C2428" s="156">
        <v>2020</v>
      </c>
      <c r="D2428" s="156">
        <v>3</v>
      </c>
      <c r="E2428" s="156" t="s">
        <v>245</v>
      </c>
      <c r="F2428" s="157">
        <v>71</v>
      </c>
      <c r="G2428" s="156" t="s">
        <v>212</v>
      </c>
      <c r="H2428" s="156">
        <v>1</v>
      </c>
      <c r="I2428" s="156" t="s">
        <v>229</v>
      </c>
      <c r="J2428" s="156" t="s">
        <v>121</v>
      </c>
      <c r="K2428" s="156" t="s">
        <v>230</v>
      </c>
      <c r="L2428" s="156">
        <v>1571</v>
      </c>
      <c r="M2428" s="156" t="s">
        <v>265</v>
      </c>
      <c r="N2428" s="156">
        <v>1</v>
      </c>
      <c r="O2428" s="156">
        <v>7</v>
      </c>
      <c r="P2428" s="156">
        <v>0</v>
      </c>
      <c r="Q2428" t="str">
        <f t="shared" si="37"/>
        <v>1-Residential</v>
      </c>
      <c r="R2428" s="158"/>
      <c r="U2428" s="158"/>
    </row>
    <row r="2429" spans="1:21" x14ac:dyDescent="0.3">
      <c r="A2429" s="156">
        <v>5</v>
      </c>
      <c r="B2429" s="156" t="s">
        <v>181</v>
      </c>
      <c r="C2429" s="156">
        <v>2020</v>
      </c>
      <c r="D2429" s="156">
        <v>3</v>
      </c>
      <c r="E2429" s="156" t="s">
        <v>245</v>
      </c>
      <c r="F2429" s="157">
        <v>10</v>
      </c>
      <c r="G2429" s="156" t="s">
        <v>238</v>
      </c>
      <c r="H2429" s="156">
        <v>903</v>
      </c>
      <c r="I2429" s="156" t="s">
        <v>239</v>
      </c>
      <c r="J2429" s="156" t="s">
        <v>121</v>
      </c>
      <c r="K2429" s="156" t="s">
        <v>230</v>
      </c>
      <c r="L2429" s="156">
        <v>4513</v>
      </c>
      <c r="M2429" s="156" t="s">
        <v>240</v>
      </c>
      <c r="N2429" s="156">
        <v>33061</v>
      </c>
      <c r="O2429" s="156">
        <v>4302392.9800000004</v>
      </c>
      <c r="P2429" s="156">
        <v>33406114</v>
      </c>
      <c r="Q2429" t="str">
        <f t="shared" si="37"/>
        <v>1-Residential</v>
      </c>
      <c r="R2429" s="158"/>
      <c r="U2429" s="158"/>
    </row>
    <row r="2430" spans="1:21" x14ac:dyDescent="0.3">
      <c r="A2430" s="156">
        <v>5</v>
      </c>
      <c r="B2430" s="156" t="s">
        <v>181</v>
      </c>
      <c r="C2430" s="156">
        <v>2020</v>
      </c>
      <c r="D2430" s="156">
        <v>3</v>
      </c>
      <c r="E2430" s="156" t="s">
        <v>245</v>
      </c>
      <c r="F2430" s="157">
        <v>10</v>
      </c>
      <c r="G2430" s="156" t="s">
        <v>238</v>
      </c>
      <c r="H2430" s="156">
        <v>6</v>
      </c>
      <c r="I2430" s="156" t="s">
        <v>256</v>
      </c>
      <c r="J2430" s="156" t="s">
        <v>122</v>
      </c>
      <c r="K2430" s="156" t="s">
        <v>242</v>
      </c>
      <c r="L2430" s="156">
        <v>207</v>
      </c>
      <c r="M2430" s="156" t="s">
        <v>243</v>
      </c>
      <c r="N2430" s="156">
        <v>5020</v>
      </c>
      <c r="O2430" s="156">
        <v>880122.94</v>
      </c>
      <c r="P2430" s="156">
        <v>5062024</v>
      </c>
      <c r="Q2430" t="str">
        <f t="shared" si="37"/>
        <v>2-Low Income Residential</v>
      </c>
      <c r="R2430" s="158"/>
      <c r="U2430" s="158"/>
    </row>
    <row r="2431" spans="1:21" x14ac:dyDescent="0.3">
      <c r="A2431" s="156">
        <v>5</v>
      </c>
      <c r="B2431" s="156" t="s">
        <v>181</v>
      </c>
      <c r="C2431" s="156">
        <v>2020</v>
      </c>
      <c r="D2431" s="156">
        <v>3</v>
      </c>
      <c r="E2431" s="156" t="s">
        <v>245</v>
      </c>
      <c r="F2431" s="157">
        <v>6</v>
      </c>
      <c r="G2431" s="156" t="s">
        <v>192</v>
      </c>
      <c r="H2431" s="156">
        <v>608</v>
      </c>
      <c r="I2431" s="156" t="s">
        <v>290</v>
      </c>
      <c r="J2431" s="156" t="s">
        <v>278</v>
      </c>
      <c r="K2431" s="156" t="s">
        <v>212</v>
      </c>
      <c r="L2431" s="156">
        <v>700</v>
      </c>
      <c r="M2431" s="156" t="s">
        <v>193</v>
      </c>
      <c r="N2431" s="156">
        <v>58</v>
      </c>
      <c r="O2431" s="156">
        <v>195177.82</v>
      </c>
      <c r="P2431" s="156">
        <v>882548</v>
      </c>
      <c r="Q2431" t="str">
        <f t="shared" si="37"/>
        <v>Street</v>
      </c>
      <c r="R2431" s="158"/>
      <c r="U2431" s="158"/>
    </row>
    <row r="2432" spans="1:21" x14ac:dyDescent="0.3">
      <c r="A2432" s="156">
        <v>4</v>
      </c>
      <c r="B2432" s="156" t="s">
        <v>187</v>
      </c>
      <c r="C2432" s="156">
        <v>2020</v>
      </c>
      <c r="D2432" s="156">
        <v>3</v>
      </c>
      <c r="E2432" s="156" t="s">
        <v>245</v>
      </c>
      <c r="F2432" s="157">
        <v>3</v>
      </c>
      <c r="G2432" s="156" t="s">
        <v>189</v>
      </c>
      <c r="H2432" s="156">
        <v>616</v>
      </c>
      <c r="I2432" s="156" t="s">
        <v>199</v>
      </c>
      <c r="J2432" s="156" t="s">
        <v>125</v>
      </c>
      <c r="K2432" s="156" t="s">
        <v>197</v>
      </c>
      <c r="L2432" s="156">
        <v>4532</v>
      </c>
      <c r="M2432" s="156" t="s">
        <v>200</v>
      </c>
      <c r="N2432" s="156">
        <v>1</v>
      </c>
      <c r="O2432" s="156">
        <v>8.8800000000000008</v>
      </c>
      <c r="P2432" s="156">
        <v>21</v>
      </c>
      <c r="Q2432" t="str">
        <f t="shared" si="37"/>
        <v>Street</v>
      </c>
      <c r="R2432" s="158"/>
      <c r="U2432" s="158"/>
    </row>
    <row r="2433" spans="1:21" x14ac:dyDescent="0.3">
      <c r="A2433" s="156">
        <v>5</v>
      </c>
      <c r="B2433" s="156" t="s">
        <v>181</v>
      </c>
      <c r="C2433" s="156">
        <v>2020</v>
      </c>
      <c r="D2433" s="156">
        <v>3</v>
      </c>
      <c r="E2433" s="156" t="s">
        <v>245</v>
      </c>
      <c r="F2433" s="157">
        <v>6</v>
      </c>
      <c r="G2433" s="156" t="s">
        <v>192</v>
      </c>
      <c r="H2433" s="156">
        <v>601</v>
      </c>
      <c r="I2433" s="156" t="s">
        <v>260</v>
      </c>
      <c r="J2433" s="156" t="s">
        <v>123</v>
      </c>
      <c r="K2433" s="156" t="s">
        <v>261</v>
      </c>
      <c r="L2433" s="156">
        <v>700</v>
      </c>
      <c r="M2433" s="156" t="s">
        <v>193</v>
      </c>
      <c r="N2433" s="156">
        <v>121</v>
      </c>
      <c r="O2433" s="156">
        <v>57828.12</v>
      </c>
      <c r="P2433" s="156">
        <v>94762</v>
      </c>
      <c r="Q2433" t="str">
        <f t="shared" si="37"/>
        <v>Street</v>
      </c>
      <c r="R2433" s="158"/>
      <c r="U2433" s="158"/>
    </row>
    <row r="2434" spans="1:21" x14ac:dyDescent="0.3">
      <c r="A2434" s="156">
        <v>5</v>
      </c>
      <c r="B2434" s="156" t="s">
        <v>181</v>
      </c>
      <c r="C2434" s="156">
        <v>2020</v>
      </c>
      <c r="D2434" s="156">
        <v>3</v>
      </c>
      <c r="E2434" s="156" t="s">
        <v>245</v>
      </c>
      <c r="F2434" s="157">
        <v>5</v>
      </c>
      <c r="G2434" s="156" t="s">
        <v>195</v>
      </c>
      <c r="H2434" s="156">
        <v>700</v>
      </c>
      <c r="I2434" s="156" t="s">
        <v>273</v>
      </c>
      <c r="J2434" s="156" t="s">
        <v>207</v>
      </c>
      <c r="K2434" s="156" t="s">
        <v>208</v>
      </c>
      <c r="L2434" s="156">
        <v>460</v>
      </c>
      <c r="M2434" s="156" t="s">
        <v>198</v>
      </c>
      <c r="N2434" s="156">
        <v>4</v>
      </c>
      <c r="O2434" s="156">
        <v>104625.89</v>
      </c>
      <c r="P2434" s="156">
        <v>602650</v>
      </c>
      <c r="Q2434" t="str">
        <f t="shared" ref="Q2434:Q2497" si="38">VLOOKUP(J2434,S:T,2,FALSE)</f>
        <v>5-Large C&amp;I</v>
      </c>
      <c r="R2434" s="158"/>
      <c r="U2434" s="158"/>
    </row>
    <row r="2435" spans="1:21" x14ac:dyDescent="0.3">
      <c r="A2435" s="156">
        <v>5</v>
      </c>
      <c r="B2435" s="156" t="s">
        <v>181</v>
      </c>
      <c r="C2435" s="156">
        <v>2020</v>
      </c>
      <c r="D2435" s="156">
        <v>3</v>
      </c>
      <c r="E2435" s="156" t="s">
        <v>245</v>
      </c>
      <c r="F2435" s="157">
        <v>5</v>
      </c>
      <c r="G2435" s="156" t="s">
        <v>195</v>
      </c>
      <c r="H2435" s="156">
        <v>701</v>
      </c>
      <c r="I2435" s="156" t="s">
        <v>206</v>
      </c>
      <c r="J2435" s="156" t="s">
        <v>207</v>
      </c>
      <c r="K2435" s="156" t="s">
        <v>208</v>
      </c>
      <c r="L2435" s="156">
        <v>460</v>
      </c>
      <c r="M2435" s="156" t="s">
        <v>198</v>
      </c>
      <c r="N2435" s="156">
        <v>77</v>
      </c>
      <c r="O2435" s="156">
        <v>1250919.96</v>
      </c>
      <c r="P2435" s="156">
        <v>6713664</v>
      </c>
      <c r="Q2435" t="str">
        <f t="shared" si="38"/>
        <v>5-Large C&amp;I</v>
      </c>
      <c r="R2435" s="158"/>
      <c r="U2435" s="158"/>
    </row>
    <row r="2436" spans="1:21" x14ac:dyDescent="0.3">
      <c r="A2436" s="156">
        <v>5</v>
      </c>
      <c r="B2436" s="156" t="s">
        <v>181</v>
      </c>
      <c r="C2436" s="156">
        <v>2020</v>
      </c>
      <c r="D2436" s="156">
        <v>3</v>
      </c>
      <c r="E2436" s="156" t="s">
        <v>245</v>
      </c>
      <c r="F2436" s="157">
        <v>79</v>
      </c>
      <c r="G2436" s="156" t="s">
        <v>212</v>
      </c>
      <c r="H2436" s="156">
        <v>954</v>
      </c>
      <c r="I2436" s="156" t="s">
        <v>237</v>
      </c>
      <c r="J2436" s="156" t="s">
        <v>119</v>
      </c>
      <c r="K2436" s="156" t="s">
        <v>216</v>
      </c>
      <c r="L2436" s="156">
        <v>4579</v>
      </c>
      <c r="M2436" s="156" t="s">
        <v>221</v>
      </c>
      <c r="N2436" s="156">
        <v>5</v>
      </c>
      <c r="O2436" s="156">
        <v>7856.21</v>
      </c>
      <c r="P2436" s="156">
        <v>90400</v>
      </c>
      <c r="Q2436" t="str">
        <f t="shared" si="38"/>
        <v>4-Medium C&amp;I</v>
      </c>
      <c r="R2436" s="158"/>
      <c r="U2436" s="158"/>
    </row>
    <row r="2437" spans="1:21" x14ac:dyDescent="0.3">
      <c r="A2437" s="156">
        <v>5</v>
      </c>
      <c r="B2437" s="156" t="s">
        <v>181</v>
      </c>
      <c r="C2437" s="156">
        <v>2020</v>
      </c>
      <c r="D2437" s="156">
        <v>3</v>
      </c>
      <c r="E2437" s="156" t="s">
        <v>245</v>
      </c>
      <c r="F2437" s="157">
        <v>3</v>
      </c>
      <c r="G2437" s="156" t="s">
        <v>189</v>
      </c>
      <c r="H2437" s="156">
        <v>20</v>
      </c>
      <c r="I2437" s="156" t="s">
        <v>300</v>
      </c>
      <c r="J2437" s="156" t="s">
        <v>128</v>
      </c>
      <c r="K2437" s="156" t="s">
        <v>205</v>
      </c>
      <c r="L2437" s="156">
        <v>300</v>
      </c>
      <c r="M2437" s="156" t="s">
        <v>191</v>
      </c>
      <c r="N2437" s="156">
        <v>74</v>
      </c>
      <c r="O2437" s="156">
        <v>193621.97</v>
      </c>
      <c r="P2437" s="156">
        <v>970117</v>
      </c>
      <c r="Q2437" t="str">
        <f t="shared" si="38"/>
        <v>4-Medium C&amp;I</v>
      </c>
      <c r="R2437" s="158"/>
      <c r="U2437" s="158"/>
    </row>
    <row r="2438" spans="1:21" x14ac:dyDescent="0.3">
      <c r="A2438" s="156">
        <v>4</v>
      </c>
      <c r="B2438" s="156" t="s">
        <v>187</v>
      </c>
      <c r="C2438" s="156">
        <v>2020</v>
      </c>
      <c r="D2438" s="156">
        <v>3</v>
      </c>
      <c r="E2438" s="156" t="s">
        <v>245</v>
      </c>
      <c r="F2438" s="157">
        <v>1</v>
      </c>
      <c r="G2438" s="156" t="s">
        <v>183</v>
      </c>
      <c r="H2438" s="156">
        <v>10</v>
      </c>
      <c r="I2438" s="156" t="s">
        <v>251</v>
      </c>
      <c r="J2438" s="156" t="s">
        <v>118</v>
      </c>
      <c r="K2438" s="156" t="s">
        <v>214</v>
      </c>
      <c r="L2438" s="156">
        <v>200</v>
      </c>
      <c r="M2438" s="156" t="s">
        <v>210</v>
      </c>
      <c r="N2438" s="156">
        <v>3</v>
      </c>
      <c r="O2438" s="156">
        <v>658.61</v>
      </c>
      <c r="P2438" s="156">
        <v>2837</v>
      </c>
      <c r="Q2438" t="str">
        <f t="shared" si="38"/>
        <v>3-Small C&amp;I</v>
      </c>
      <c r="R2438" s="158"/>
      <c r="U2438" s="158"/>
    </row>
    <row r="2439" spans="1:21" x14ac:dyDescent="0.3">
      <c r="A2439" s="156">
        <v>5</v>
      </c>
      <c r="B2439" s="156" t="s">
        <v>181</v>
      </c>
      <c r="C2439" s="156">
        <v>2020</v>
      </c>
      <c r="D2439" s="156">
        <v>3</v>
      </c>
      <c r="E2439" s="156" t="s">
        <v>245</v>
      </c>
      <c r="F2439" s="157">
        <v>1</v>
      </c>
      <c r="G2439" s="156" t="s">
        <v>183</v>
      </c>
      <c r="H2439" s="156">
        <v>15</v>
      </c>
      <c r="I2439" s="156" t="s">
        <v>252</v>
      </c>
      <c r="J2439" s="156" t="s">
        <v>118</v>
      </c>
      <c r="K2439" s="156" t="s">
        <v>214</v>
      </c>
      <c r="L2439" s="156">
        <v>200</v>
      </c>
      <c r="M2439" s="156" t="s">
        <v>210</v>
      </c>
      <c r="N2439" s="156">
        <v>1</v>
      </c>
      <c r="O2439" s="156">
        <v>22.07</v>
      </c>
      <c r="P2439" s="156">
        <v>57</v>
      </c>
      <c r="Q2439" t="str">
        <f t="shared" si="38"/>
        <v>3-Small C&amp;I</v>
      </c>
      <c r="R2439" s="158"/>
      <c r="U2439" s="158"/>
    </row>
    <row r="2440" spans="1:21" x14ac:dyDescent="0.3">
      <c r="A2440" s="156">
        <v>4</v>
      </c>
      <c r="B2440" s="156" t="s">
        <v>187</v>
      </c>
      <c r="C2440" s="156">
        <v>2020</v>
      </c>
      <c r="D2440" s="156">
        <v>3</v>
      </c>
      <c r="E2440" s="156" t="s">
        <v>245</v>
      </c>
      <c r="F2440" s="157">
        <v>3</v>
      </c>
      <c r="G2440" s="156" t="s">
        <v>189</v>
      </c>
      <c r="H2440" s="156">
        <v>15</v>
      </c>
      <c r="I2440" s="156" t="s">
        <v>252</v>
      </c>
      <c r="J2440" s="156" t="s">
        <v>118</v>
      </c>
      <c r="K2440" s="156" t="s">
        <v>214</v>
      </c>
      <c r="L2440" s="156">
        <v>300</v>
      </c>
      <c r="M2440" s="156" t="s">
        <v>191</v>
      </c>
      <c r="N2440" s="156">
        <v>1</v>
      </c>
      <c r="O2440" s="156">
        <v>22.8</v>
      </c>
      <c r="P2440" s="156">
        <v>57</v>
      </c>
      <c r="Q2440" t="str">
        <f t="shared" si="38"/>
        <v>3-Small C&amp;I</v>
      </c>
      <c r="R2440" s="158"/>
      <c r="U2440" s="158"/>
    </row>
    <row r="2441" spans="1:21" x14ac:dyDescent="0.3">
      <c r="A2441" s="156">
        <v>5</v>
      </c>
      <c r="B2441" s="156" t="s">
        <v>181</v>
      </c>
      <c r="C2441" s="156">
        <v>2020</v>
      </c>
      <c r="D2441" s="156">
        <v>3</v>
      </c>
      <c r="E2441" s="156" t="s">
        <v>245</v>
      </c>
      <c r="F2441" s="157">
        <v>1</v>
      </c>
      <c r="G2441" s="156" t="s">
        <v>183</v>
      </c>
      <c r="H2441" s="156">
        <v>10</v>
      </c>
      <c r="I2441" s="156" t="s">
        <v>251</v>
      </c>
      <c r="J2441" s="156" t="s">
        <v>117</v>
      </c>
      <c r="K2441" s="156" t="s">
        <v>236</v>
      </c>
      <c r="L2441" s="156">
        <v>200</v>
      </c>
      <c r="M2441" s="156" t="s">
        <v>210</v>
      </c>
      <c r="N2441" s="156">
        <v>1074</v>
      </c>
      <c r="O2441" s="156">
        <v>88212.56</v>
      </c>
      <c r="P2441" s="156">
        <v>361534</v>
      </c>
      <c r="Q2441" t="str">
        <f t="shared" si="38"/>
        <v>3-Small C&amp;I</v>
      </c>
      <c r="R2441" s="158"/>
      <c r="U2441" s="158"/>
    </row>
    <row r="2442" spans="1:21" x14ac:dyDescent="0.3">
      <c r="A2442" s="156">
        <v>5</v>
      </c>
      <c r="B2442" s="156" t="s">
        <v>181</v>
      </c>
      <c r="C2442" s="156">
        <v>2020</v>
      </c>
      <c r="D2442" s="156">
        <v>3</v>
      </c>
      <c r="E2442" s="156" t="s">
        <v>245</v>
      </c>
      <c r="F2442" s="157">
        <v>3</v>
      </c>
      <c r="G2442" s="156" t="s">
        <v>189</v>
      </c>
      <c r="H2442" s="156">
        <v>13</v>
      </c>
      <c r="I2442" s="156" t="s">
        <v>296</v>
      </c>
      <c r="J2442" s="156" t="s">
        <v>119</v>
      </c>
      <c r="K2442" s="156" t="s">
        <v>216</v>
      </c>
      <c r="L2442" s="156">
        <v>300</v>
      </c>
      <c r="M2442" s="156" t="s">
        <v>191</v>
      </c>
      <c r="N2442" s="156">
        <v>105</v>
      </c>
      <c r="O2442" s="156">
        <v>241901.91</v>
      </c>
      <c r="P2442" s="156">
        <v>1205060</v>
      </c>
      <c r="Q2442" t="str">
        <f t="shared" si="38"/>
        <v>4-Medium C&amp;I</v>
      </c>
      <c r="R2442" s="158"/>
      <c r="U2442" s="158"/>
    </row>
    <row r="2443" spans="1:21" x14ac:dyDescent="0.3">
      <c r="A2443" s="156">
        <v>5</v>
      </c>
      <c r="B2443" s="156" t="s">
        <v>181</v>
      </c>
      <c r="C2443" s="156">
        <v>2020</v>
      </c>
      <c r="D2443" s="156">
        <v>3</v>
      </c>
      <c r="E2443" s="156" t="s">
        <v>245</v>
      </c>
      <c r="F2443" s="157">
        <v>60</v>
      </c>
      <c r="G2443" s="156" t="s">
        <v>212</v>
      </c>
      <c r="H2443" s="156">
        <v>612</v>
      </c>
      <c r="I2443" s="156" t="s">
        <v>223</v>
      </c>
      <c r="J2443" s="156" t="s">
        <v>116</v>
      </c>
      <c r="K2443" s="156" t="s">
        <v>224</v>
      </c>
      <c r="L2443" s="156">
        <v>360</v>
      </c>
      <c r="M2443" s="156" t="s">
        <v>225</v>
      </c>
      <c r="N2443" s="156">
        <v>1</v>
      </c>
      <c r="O2443" s="156">
        <v>9.1</v>
      </c>
      <c r="P2443" s="156">
        <v>9</v>
      </c>
      <c r="Q2443" t="str">
        <f t="shared" si="38"/>
        <v>3-Small C&amp;I</v>
      </c>
      <c r="R2443" s="158"/>
      <c r="U2443" s="158"/>
    </row>
    <row r="2444" spans="1:21" x14ac:dyDescent="0.3">
      <c r="A2444" s="156">
        <v>5</v>
      </c>
      <c r="B2444" s="156" t="s">
        <v>181</v>
      </c>
      <c r="C2444" s="156">
        <v>2020</v>
      </c>
      <c r="D2444" s="156">
        <v>3</v>
      </c>
      <c r="E2444" s="156" t="s">
        <v>245</v>
      </c>
      <c r="F2444" s="157">
        <v>6</v>
      </c>
      <c r="G2444" s="156" t="s">
        <v>192</v>
      </c>
      <c r="H2444" s="156">
        <v>621</v>
      </c>
      <c r="I2444" s="156" t="s">
        <v>259</v>
      </c>
      <c r="J2444" s="156" t="s">
        <v>116</v>
      </c>
      <c r="K2444" s="156" t="s">
        <v>224</v>
      </c>
      <c r="L2444" s="156">
        <v>4562</v>
      </c>
      <c r="M2444" s="156" t="s">
        <v>211</v>
      </c>
      <c r="N2444" s="156">
        <v>9</v>
      </c>
      <c r="O2444" s="156">
        <v>185.83</v>
      </c>
      <c r="P2444" s="156">
        <v>1254</v>
      </c>
      <c r="Q2444" t="str">
        <f t="shared" si="38"/>
        <v>3-Small C&amp;I</v>
      </c>
      <c r="R2444" s="158"/>
      <c r="U2444" s="158"/>
    </row>
    <row r="2445" spans="1:21" x14ac:dyDescent="0.3">
      <c r="A2445" s="156">
        <v>5</v>
      </c>
      <c r="B2445" s="156" t="s">
        <v>181</v>
      </c>
      <c r="C2445" s="156">
        <v>2020</v>
      </c>
      <c r="D2445" s="156">
        <v>3</v>
      </c>
      <c r="E2445" s="156" t="s">
        <v>245</v>
      </c>
      <c r="F2445" s="157">
        <v>79</v>
      </c>
      <c r="G2445" s="156" t="s">
        <v>212</v>
      </c>
      <c r="H2445" s="156">
        <v>5</v>
      </c>
      <c r="I2445" s="156" t="s">
        <v>190</v>
      </c>
      <c r="J2445" s="156" t="s">
        <v>115</v>
      </c>
      <c r="K2445" s="156" t="s">
        <v>185</v>
      </c>
      <c r="L2445" s="156">
        <v>1579</v>
      </c>
      <c r="M2445" s="156" t="s">
        <v>271</v>
      </c>
      <c r="N2445" s="156">
        <v>1</v>
      </c>
      <c r="O2445" s="156">
        <v>9.64</v>
      </c>
      <c r="P2445" s="156">
        <v>0</v>
      </c>
      <c r="Q2445" t="str">
        <f t="shared" si="38"/>
        <v>3-Small C&amp;I</v>
      </c>
      <c r="R2445" s="158"/>
      <c r="U2445" s="158"/>
    </row>
    <row r="2446" spans="1:21" x14ac:dyDescent="0.3">
      <c r="A2446" s="156">
        <v>4</v>
      </c>
      <c r="B2446" s="156" t="s">
        <v>187</v>
      </c>
      <c r="C2446" s="156">
        <v>2020</v>
      </c>
      <c r="D2446" s="156">
        <v>3</v>
      </c>
      <c r="E2446" s="156" t="s">
        <v>245</v>
      </c>
      <c r="F2446" s="157">
        <v>3</v>
      </c>
      <c r="G2446" s="156" t="s">
        <v>189</v>
      </c>
      <c r="H2446" s="156">
        <v>950</v>
      </c>
      <c r="I2446" s="156" t="s">
        <v>184</v>
      </c>
      <c r="J2446" s="156" t="s">
        <v>115</v>
      </c>
      <c r="K2446" s="156" t="s">
        <v>185</v>
      </c>
      <c r="L2446" s="156">
        <v>4532</v>
      </c>
      <c r="M2446" s="156" t="s">
        <v>200</v>
      </c>
      <c r="N2446" s="156">
        <v>1267</v>
      </c>
      <c r="O2446" s="156">
        <v>174784.15</v>
      </c>
      <c r="P2446" s="156">
        <v>1634622</v>
      </c>
      <c r="Q2446" t="str">
        <f t="shared" si="38"/>
        <v>3-Small C&amp;I</v>
      </c>
      <c r="R2446" s="158"/>
      <c r="U2446" s="158"/>
    </row>
    <row r="2447" spans="1:21" x14ac:dyDescent="0.3">
      <c r="A2447" s="156">
        <v>5</v>
      </c>
      <c r="B2447" s="156" t="s">
        <v>181</v>
      </c>
      <c r="C2447" s="156">
        <v>2020</v>
      </c>
      <c r="D2447" s="156">
        <v>3</v>
      </c>
      <c r="E2447" s="156" t="s">
        <v>245</v>
      </c>
      <c r="F2447" s="157">
        <v>1</v>
      </c>
      <c r="G2447" s="156" t="s">
        <v>183</v>
      </c>
      <c r="H2447" s="156">
        <v>1</v>
      </c>
      <c r="I2447" s="156" t="s">
        <v>229</v>
      </c>
      <c r="J2447" s="156" t="s">
        <v>121</v>
      </c>
      <c r="K2447" s="156" t="s">
        <v>230</v>
      </c>
      <c r="L2447" s="156">
        <v>200</v>
      </c>
      <c r="M2447" s="156" t="s">
        <v>210</v>
      </c>
      <c r="N2447" s="156">
        <v>502146</v>
      </c>
      <c r="O2447" s="156">
        <v>67369158.560000002</v>
      </c>
      <c r="P2447" s="156">
        <v>245818261</v>
      </c>
      <c r="Q2447" t="str">
        <f t="shared" si="38"/>
        <v>1-Residential</v>
      </c>
      <c r="R2447" s="158"/>
      <c r="U2447" s="158"/>
    </row>
    <row r="2448" spans="1:21" x14ac:dyDescent="0.3">
      <c r="A2448" s="156">
        <v>5</v>
      </c>
      <c r="B2448" s="156" t="s">
        <v>181</v>
      </c>
      <c r="C2448" s="156">
        <v>2020</v>
      </c>
      <c r="D2448" s="156">
        <v>3</v>
      </c>
      <c r="E2448" s="156" t="s">
        <v>245</v>
      </c>
      <c r="F2448" s="157">
        <v>10</v>
      </c>
      <c r="G2448" s="156" t="s">
        <v>238</v>
      </c>
      <c r="H2448" s="156">
        <v>603</v>
      </c>
      <c r="I2448" s="156" t="s">
        <v>196</v>
      </c>
      <c r="J2448" s="156" t="s">
        <v>125</v>
      </c>
      <c r="K2448" s="156" t="s">
        <v>197</v>
      </c>
      <c r="L2448" s="156">
        <v>207</v>
      </c>
      <c r="M2448" s="156" t="s">
        <v>243</v>
      </c>
      <c r="N2448" s="156">
        <v>27</v>
      </c>
      <c r="O2448" s="156">
        <v>566.96</v>
      </c>
      <c r="P2448" s="156">
        <v>1354</v>
      </c>
      <c r="Q2448" t="str">
        <f t="shared" si="38"/>
        <v>Street</v>
      </c>
      <c r="R2448" s="158"/>
      <c r="U2448" s="158"/>
    </row>
    <row r="2449" spans="1:21" x14ac:dyDescent="0.3">
      <c r="A2449" s="156">
        <v>5</v>
      </c>
      <c r="B2449" s="156" t="s">
        <v>181</v>
      </c>
      <c r="C2449" s="156">
        <v>2020</v>
      </c>
      <c r="D2449" s="156">
        <v>3</v>
      </c>
      <c r="E2449" s="156" t="s">
        <v>245</v>
      </c>
      <c r="F2449" s="157">
        <v>6</v>
      </c>
      <c r="G2449" s="156" t="s">
        <v>192</v>
      </c>
      <c r="H2449" s="156">
        <v>606</v>
      </c>
      <c r="I2449" s="156" t="s">
        <v>279</v>
      </c>
      <c r="J2449" s="156" t="s">
        <v>130</v>
      </c>
      <c r="K2449" s="156" t="s">
        <v>280</v>
      </c>
      <c r="L2449" s="156">
        <v>700</v>
      </c>
      <c r="M2449" s="156" t="s">
        <v>193</v>
      </c>
      <c r="N2449" s="156">
        <v>2</v>
      </c>
      <c r="O2449" s="156">
        <v>759.65</v>
      </c>
      <c r="P2449" s="156">
        <v>1381</v>
      </c>
      <c r="Q2449" t="str">
        <f t="shared" si="38"/>
        <v>Street</v>
      </c>
      <c r="R2449" s="158"/>
      <c r="U2449" s="158"/>
    </row>
    <row r="2450" spans="1:21" x14ac:dyDescent="0.3">
      <c r="A2450" s="156">
        <v>5</v>
      </c>
      <c r="B2450" s="156" t="s">
        <v>181</v>
      </c>
      <c r="C2450" s="156">
        <v>2020</v>
      </c>
      <c r="D2450" s="156">
        <v>3</v>
      </c>
      <c r="E2450" s="156" t="s">
        <v>245</v>
      </c>
      <c r="F2450" s="157">
        <v>6</v>
      </c>
      <c r="G2450" s="156" t="s">
        <v>192</v>
      </c>
      <c r="H2450" s="156">
        <v>607</v>
      </c>
      <c r="I2450" s="156" t="s">
        <v>293</v>
      </c>
      <c r="J2450" s="156" t="s">
        <v>130</v>
      </c>
      <c r="K2450" s="156" t="s">
        <v>280</v>
      </c>
      <c r="L2450" s="156">
        <v>700</v>
      </c>
      <c r="M2450" s="156" t="s">
        <v>193</v>
      </c>
      <c r="N2450" s="156">
        <v>2</v>
      </c>
      <c r="O2450" s="156">
        <v>19171.93</v>
      </c>
      <c r="P2450" s="156">
        <v>44724</v>
      </c>
      <c r="Q2450" t="str">
        <f t="shared" si="38"/>
        <v>Street</v>
      </c>
      <c r="R2450" s="158"/>
      <c r="U2450" s="158"/>
    </row>
    <row r="2451" spans="1:21" x14ac:dyDescent="0.3">
      <c r="A2451" s="156">
        <v>5</v>
      </c>
      <c r="B2451" s="156" t="s">
        <v>181</v>
      </c>
      <c r="C2451" s="156">
        <v>2020</v>
      </c>
      <c r="D2451" s="156">
        <v>3</v>
      </c>
      <c r="E2451" s="156" t="s">
        <v>245</v>
      </c>
      <c r="F2451" s="157">
        <v>1</v>
      </c>
      <c r="G2451" s="156" t="s">
        <v>183</v>
      </c>
      <c r="H2451" s="156">
        <v>602</v>
      </c>
      <c r="I2451" s="156" t="s">
        <v>246</v>
      </c>
      <c r="J2451" s="156" t="s">
        <v>125</v>
      </c>
      <c r="K2451" s="156" t="s">
        <v>197</v>
      </c>
      <c r="L2451" s="156">
        <v>200</v>
      </c>
      <c r="M2451" s="156" t="s">
        <v>210</v>
      </c>
      <c r="N2451" s="156">
        <v>185</v>
      </c>
      <c r="O2451" s="156">
        <v>8262.41</v>
      </c>
      <c r="P2451" s="156">
        <v>18631</v>
      </c>
      <c r="Q2451" t="str">
        <f t="shared" si="38"/>
        <v>Street</v>
      </c>
      <c r="R2451" s="158"/>
      <c r="U2451" s="158"/>
    </row>
    <row r="2452" spans="1:21" x14ac:dyDescent="0.3">
      <c r="A2452" s="156">
        <v>5</v>
      </c>
      <c r="B2452" s="156" t="s">
        <v>181</v>
      </c>
      <c r="C2452" s="156">
        <v>2020</v>
      </c>
      <c r="D2452" s="156">
        <v>3</v>
      </c>
      <c r="E2452" s="156" t="s">
        <v>245</v>
      </c>
      <c r="F2452" s="157">
        <v>1</v>
      </c>
      <c r="G2452" s="156" t="s">
        <v>183</v>
      </c>
      <c r="H2452" s="156">
        <v>2</v>
      </c>
      <c r="I2452" s="156" t="s">
        <v>264</v>
      </c>
      <c r="J2452" s="156" t="s">
        <v>121</v>
      </c>
      <c r="K2452" s="156" t="s">
        <v>230</v>
      </c>
      <c r="L2452" s="156">
        <v>200</v>
      </c>
      <c r="M2452" s="156" t="s">
        <v>210</v>
      </c>
      <c r="N2452" s="156">
        <v>252</v>
      </c>
      <c r="O2452" s="156">
        <v>38147.65</v>
      </c>
      <c r="P2452" s="156">
        <v>136125</v>
      </c>
      <c r="Q2452" t="str">
        <f t="shared" si="38"/>
        <v>1-Residential</v>
      </c>
      <c r="R2452" s="158"/>
      <c r="U2452" s="158"/>
    </row>
    <row r="2453" spans="1:21" x14ac:dyDescent="0.3">
      <c r="A2453" s="156">
        <v>5</v>
      </c>
      <c r="B2453" s="156" t="s">
        <v>181</v>
      </c>
      <c r="C2453" s="156">
        <v>2020</v>
      </c>
      <c r="D2453" s="156">
        <v>3</v>
      </c>
      <c r="E2453" s="156" t="s">
        <v>245</v>
      </c>
      <c r="F2453" s="157">
        <v>10</v>
      </c>
      <c r="G2453" s="156" t="s">
        <v>238</v>
      </c>
      <c r="H2453" s="156">
        <v>1</v>
      </c>
      <c r="I2453" s="156" t="s">
        <v>229</v>
      </c>
      <c r="J2453" s="156" t="s">
        <v>121</v>
      </c>
      <c r="K2453" s="156" t="s">
        <v>230</v>
      </c>
      <c r="L2453" s="156">
        <v>207</v>
      </c>
      <c r="M2453" s="156" t="s">
        <v>243</v>
      </c>
      <c r="N2453" s="156">
        <v>37240</v>
      </c>
      <c r="O2453" s="156">
        <v>8886186.6999999993</v>
      </c>
      <c r="P2453" s="156">
        <v>33025902</v>
      </c>
      <c r="Q2453" t="str">
        <f t="shared" si="38"/>
        <v>1-Residential</v>
      </c>
      <c r="R2453" s="158"/>
      <c r="U2453" s="158"/>
    </row>
    <row r="2454" spans="1:21" x14ac:dyDescent="0.3">
      <c r="A2454" s="156">
        <v>4</v>
      </c>
      <c r="B2454" s="156" t="s">
        <v>187</v>
      </c>
      <c r="C2454" s="156">
        <v>2020</v>
      </c>
      <c r="D2454" s="156">
        <v>3</v>
      </c>
      <c r="E2454" s="156" t="s">
        <v>245</v>
      </c>
      <c r="F2454" s="157">
        <v>10</v>
      </c>
      <c r="G2454" s="156" t="s">
        <v>238</v>
      </c>
      <c r="H2454" s="156">
        <v>1</v>
      </c>
      <c r="I2454" s="156" t="s">
        <v>229</v>
      </c>
      <c r="J2454" s="156" t="s">
        <v>121</v>
      </c>
      <c r="K2454" s="156" t="s">
        <v>230</v>
      </c>
      <c r="L2454" s="156">
        <v>207</v>
      </c>
      <c r="M2454" s="156" t="s">
        <v>243</v>
      </c>
      <c r="N2454" s="156">
        <v>17</v>
      </c>
      <c r="O2454" s="156">
        <v>2655.21</v>
      </c>
      <c r="P2454" s="156">
        <v>9530</v>
      </c>
      <c r="Q2454" t="str">
        <f t="shared" si="38"/>
        <v>1-Residential</v>
      </c>
      <c r="R2454" s="158"/>
      <c r="U2454" s="158"/>
    </row>
    <row r="2455" spans="1:21" x14ac:dyDescent="0.3">
      <c r="A2455" s="156">
        <v>5</v>
      </c>
      <c r="B2455" s="156" t="s">
        <v>181</v>
      </c>
      <c r="C2455" s="156">
        <v>2020</v>
      </c>
      <c r="D2455" s="156">
        <v>3</v>
      </c>
      <c r="E2455" s="156" t="s">
        <v>245</v>
      </c>
      <c r="F2455" s="157">
        <v>6</v>
      </c>
      <c r="G2455" s="156" t="s">
        <v>192</v>
      </c>
      <c r="H2455" s="156">
        <v>616</v>
      </c>
      <c r="I2455" s="156" t="s">
        <v>199</v>
      </c>
      <c r="J2455" s="156" t="s">
        <v>125</v>
      </c>
      <c r="K2455" s="156" t="s">
        <v>197</v>
      </c>
      <c r="L2455" s="156">
        <v>4562</v>
      </c>
      <c r="M2455" s="156" t="s">
        <v>211</v>
      </c>
      <c r="N2455" s="156">
        <v>914</v>
      </c>
      <c r="O2455" s="156">
        <v>66339.679999999993</v>
      </c>
      <c r="P2455" s="156">
        <v>252384</v>
      </c>
      <c r="Q2455" t="str">
        <f t="shared" si="38"/>
        <v>Street</v>
      </c>
      <c r="R2455" s="158"/>
      <c r="U2455" s="158"/>
    </row>
    <row r="2456" spans="1:21" x14ac:dyDescent="0.3">
      <c r="A2456" s="156">
        <v>5</v>
      </c>
      <c r="B2456" s="156" t="s">
        <v>181</v>
      </c>
      <c r="C2456" s="156">
        <v>2020</v>
      </c>
      <c r="D2456" s="156">
        <v>3</v>
      </c>
      <c r="E2456" s="156" t="s">
        <v>245</v>
      </c>
      <c r="F2456" s="157">
        <v>6</v>
      </c>
      <c r="G2456" s="156" t="s">
        <v>192</v>
      </c>
      <c r="H2456" s="156">
        <v>609</v>
      </c>
      <c r="I2456" s="156" t="s">
        <v>298</v>
      </c>
      <c r="J2456" s="156" t="s">
        <v>278</v>
      </c>
      <c r="K2456" s="156" t="s">
        <v>212</v>
      </c>
      <c r="L2456" s="156">
        <v>700</v>
      </c>
      <c r="M2456" s="156" t="s">
        <v>193</v>
      </c>
      <c r="N2456" s="156">
        <v>13</v>
      </c>
      <c r="O2456" s="156">
        <v>9187.01</v>
      </c>
      <c r="P2456" s="156">
        <v>38387</v>
      </c>
      <c r="Q2456" t="str">
        <f t="shared" si="38"/>
        <v>Street</v>
      </c>
      <c r="R2456" s="158"/>
      <c r="U2456" s="158"/>
    </row>
    <row r="2457" spans="1:21" x14ac:dyDescent="0.3">
      <c r="A2457" s="156">
        <v>5</v>
      </c>
      <c r="B2457" s="156" t="s">
        <v>181</v>
      </c>
      <c r="C2457" s="156">
        <v>2020</v>
      </c>
      <c r="D2457" s="156">
        <v>3</v>
      </c>
      <c r="E2457" s="156" t="s">
        <v>245</v>
      </c>
      <c r="F2457" s="157">
        <v>5</v>
      </c>
      <c r="G2457" s="156" t="s">
        <v>195</v>
      </c>
      <c r="H2457" s="156">
        <v>710</v>
      </c>
      <c r="I2457" s="156" t="s">
        <v>220</v>
      </c>
      <c r="J2457" s="156" t="s">
        <v>207</v>
      </c>
      <c r="K2457" s="156" t="s">
        <v>208</v>
      </c>
      <c r="L2457" s="156">
        <v>4552</v>
      </c>
      <c r="M2457" s="156" t="s">
        <v>276</v>
      </c>
      <c r="N2457" s="156">
        <v>638</v>
      </c>
      <c r="O2457" s="156">
        <v>9306290.8699999992</v>
      </c>
      <c r="P2457" s="156">
        <v>158989535</v>
      </c>
      <c r="Q2457" t="str">
        <f t="shared" si="38"/>
        <v>5-Large C&amp;I</v>
      </c>
      <c r="R2457" s="158"/>
      <c r="U2457" s="158"/>
    </row>
    <row r="2458" spans="1:21" x14ac:dyDescent="0.3">
      <c r="A2458" s="156">
        <v>5</v>
      </c>
      <c r="B2458" s="156" t="s">
        <v>181</v>
      </c>
      <c r="C2458" s="156">
        <v>2020</v>
      </c>
      <c r="D2458" s="156">
        <v>3</v>
      </c>
      <c r="E2458" s="156" t="s">
        <v>245</v>
      </c>
      <c r="F2458" s="157">
        <v>1</v>
      </c>
      <c r="G2458" s="156" t="s">
        <v>183</v>
      </c>
      <c r="H2458" s="156">
        <v>953</v>
      </c>
      <c r="I2458" s="156" t="s">
        <v>213</v>
      </c>
      <c r="J2458" s="156" t="s">
        <v>118</v>
      </c>
      <c r="K2458" s="156" t="s">
        <v>214</v>
      </c>
      <c r="L2458" s="156">
        <v>4512</v>
      </c>
      <c r="M2458" s="156" t="s">
        <v>186</v>
      </c>
      <c r="N2458" s="156">
        <v>742</v>
      </c>
      <c r="O2458" s="156">
        <v>28810.73</v>
      </c>
      <c r="P2458" s="156">
        <v>230100</v>
      </c>
      <c r="Q2458" t="str">
        <f t="shared" si="38"/>
        <v>3-Small C&amp;I</v>
      </c>
      <c r="R2458" s="158"/>
      <c r="U2458" s="158"/>
    </row>
    <row r="2459" spans="1:21" x14ac:dyDescent="0.3">
      <c r="A2459" s="156">
        <v>4</v>
      </c>
      <c r="B2459" s="156" t="s">
        <v>187</v>
      </c>
      <c r="C2459" s="156">
        <v>2020</v>
      </c>
      <c r="D2459" s="156">
        <v>3</v>
      </c>
      <c r="E2459" s="156" t="s">
        <v>245</v>
      </c>
      <c r="F2459" s="157">
        <v>3</v>
      </c>
      <c r="G2459" s="156" t="s">
        <v>189</v>
      </c>
      <c r="H2459" s="156">
        <v>953</v>
      </c>
      <c r="I2459" s="156" t="s">
        <v>213</v>
      </c>
      <c r="J2459" s="156" t="s">
        <v>118</v>
      </c>
      <c r="K2459" s="156" t="s">
        <v>214</v>
      </c>
      <c r="L2459" s="156">
        <v>4532</v>
      </c>
      <c r="M2459" s="156" t="s">
        <v>200</v>
      </c>
      <c r="N2459" s="156">
        <v>49</v>
      </c>
      <c r="O2459" s="156">
        <v>3256.42</v>
      </c>
      <c r="P2459" s="156">
        <v>27455</v>
      </c>
      <c r="Q2459" t="str">
        <f t="shared" si="38"/>
        <v>3-Small C&amp;I</v>
      </c>
      <c r="R2459" s="158"/>
      <c r="U2459" s="158"/>
    </row>
    <row r="2460" spans="1:21" x14ac:dyDescent="0.3">
      <c r="A2460" s="156">
        <v>4</v>
      </c>
      <c r="B2460" s="156" t="s">
        <v>187</v>
      </c>
      <c r="C2460" s="156">
        <v>2020</v>
      </c>
      <c r="D2460" s="156">
        <v>3</v>
      </c>
      <c r="E2460" s="156" t="s">
        <v>245</v>
      </c>
      <c r="F2460" s="157">
        <v>3</v>
      </c>
      <c r="G2460" s="156" t="s">
        <v>189</v>
      </c>
      <c r="H2460" s="156">
        <v>954</v>
      </c>
      <c r="I2460" s="156" t="s">
        <v>237</v>
      </c>
      <c r="J2460" s="156" t="s">
        <v>119</v>
      </c>
      <c r="K2460" s="156" t="s">
        <v>216</v>
      </c>
      <c r="L2460" s="156">
        <v>4532</v>
      </c>
      <c r="M2460" s="156" t="s">
        <v>200</v>
      </c>
      <c r="N2460" s="156">
        <v>74</v>
      </c>
      <c r="O2460" s="156">
        <v>103039.51</v>
      </c>
      <c r="P2460" s="156">
        <v>1194829</v>
      </c>
      <c r="Q2460" t="str">
        <f t="shared" si="38"/>
        <v>4-Medium C&amp;I</v>
      </c>
      <c r="R2460" s="158"/>
      <c r="U2460" s="158"/>
    </row>
    <row r="2461" spans="1:21" x14ac:dyDescent="0.3">
      <c r="A2461" s="156">
        <v>5</v>
      </c>
      <c r="B2461" s="156" t="s">
        <v>181</v>
      </c>
      <c r="C2461" s="156">
        <v>2020</v>
      </c>
      <c r="D2461" s="156">
        <v>3</v>
      </c>
      <c r="E2461" s="156" t="s">
        <v>245</v>
      </c>
      <c r="F2461" s="157">
        <v>3</v>
      </c>
      <c r="G2461" s="156" t="s">
        <v>189</v>
      </c>
      <c r="H2461" s="156">
        <v>956</v>
      </c>
      <c r="I2461" s="156" t="s">
        <v>285</v>
      </c>
      <c r="J2461" s="156" t="s">
        <v>119</v>
      </c>
      <c r="K2461" s="156" t="s">
        <v>216</v>
      </c>
      <c r="L2461" s="156">
        <v>4532</v>
      </c>
      <c r="M2461" s="156" t="s">
        <v>200</v>
      </c>
      <c r="N2461" s="156">
        <v>224</v>
      </c>
      <c r="O2461" s="156">
        <v>349949.43</v>
      </c>
      <c r="P2461" s="156">
        <v>4491800</v>
      </c>
      <c r="Q2461" t="str">
        <f t="shared" si="38"/>
        <v>4-Medium C&amp;I</v>
      </c>
      <c r="R2461" s="158"/>
      <c r="U2461" s="158"/>
    </row>
    <row r="2462" spans="1:21" x14ac:dyDescent="0.3">
      <c r="A2462" s="156">
        <v>5</v>
      </c>
      <c r="B2462" s="156" t="s">
        <v>181</v>
      </c>
      <c r="C2462" s="156">
        <v>2020</v>
      </c>
      <c r="D2462" s="156">
        <v>3</v>
      </c>
      <c r="E2462" s="156" t="s">
        <v>245</v>
      </c>
      <c r="F2462" s="157">
        <v>6</v>
      </c>
      <c r="G2462" s="156" t="s">
        <v>192</v>
      </c>
      <c r="H2462" s="156">
        <v>950</v>
      </c>
      <c r="I2462" s="156" t="s">
        <v>184</v>
      </c>
      <c r="J2462" s="156" t="s">
        <v>115</v>
      </c>
      <c r="K2462" s="156" t="s">
        <v>185</v>
      </c>
      <c r="L2462" s="156">
        <v>4562</v>
      </c>
      <c r="M2462" s="156" t="s">
        <v>211</v>
      </c>
      <c r="N2462" s="156">
        <v>30</v>
      </c>
      <c r="O2462" s="156">
        <v>879.88</v>
      </c>
      <c r="P2462" s="156">
        <v>6335</v>
      </c>
      <c r="Q2462" t="str">
        <f t="shared" si="38"/>
        <v>3-Small C&amp;I</v>
      </c>
      <c r="R2462" s="158"/>
      <c r="U2462" s="158"/>
    </row>
    <row r="2463" spans="1:21" x14ac:dyDescent="0.3">
      <c r="A2463" s="156">
        <v>5</v>
      </c>
      <c r="B2463" s="156" t="s">
        <v>181</v>
      </c>
      <c r="C2463" s="156">
        <v>2020</v>
      </c>
      <c r="D2463" s="156">
        <v>3</v>
      </c>
      <c r="E2463" s="156" t="s">
        <v>245</v>
      </c>
      <c r="F2463" s="157">
        <v>1</v>
      </c>
      <c r="G2463" s="156" t="s">
        <v>183</v>
      </c>
      <c r="H2463" s="156">
        <v>603</v>
      </c>
      <c r="I2463" s="156" t="s">
        <v>196</v>
      </c>
      <c r="J2463" s="156" t="s">
        <v>125</v>
      </c>
      <c r="K2463" s="156" t="s">
        <v>197</v>
      </c>
      <c r="L2463" s="156">
        <v>200</v>
      </c>
      <c r="M2463" s="156" t="s">
        <v>210</v>
      </c>
      <c r="N2463" s="156">
        <v>747</v>
      </c>
      <c r="O2463" s="156">
        <v>23653.11</v>
      </c>
      <c r="P2463" s="156">
        <v>53781</v>
      </c>
      <c r="Q2463" t="str">
        <f t="shared" si="38"/>
        <v>Street</v>
      </c>
      <c r="R2463" s="158"/>
      <c r="U2463" s="158"/>
    </row>
    <row r="2464" spans="1:21" x14ac:dyDescent="0.3">
      <c r="A2464" s="156">
        <v>5</v>
      </c>
      <c r="B2464" s="156" t="s">
        <v>181</v>
      </c>
      <c r="C2464" s="156">
        <v>2020</v>
      </c>
      <c r="D2464" s="156">
        <v>3</v>
      </c>
      <c r="E2464" s="156" t="s">
        <v>245</v>
      </c>
      <c r="F2464" s="157">
        <v>1</v>
      </c>
      <c r="G2464" s="156" t="s">
        <v>183</v>
      </c>
      <c r="H2464" s="156">
        <v>5</v>
      </c>
      <c r="I2464" s="156" t="s">
        <v>190</v>
      </c>
      <c r="J2464" s="156" t="s">
        <v>115</v>
      </c>
      <c r="K2464" s="156" t="s">
        <v>185</v>
      </c>
      <c r="L2464" s="156">
        <v>200</v>
      </c>
      <c r="M2464" s="156" t="s">
        <v>210</v>
      </c>
      <c r="N2464" s="156">
        <v>1337</v>
      </c>
      <c r="O2464" s="156">
        <v>-9045.01</v>
      </c>
      <c r="P2464" s="156">
        <v>706504</v>
      </c>
      <c r="Q2464" t="str">
        <f t="shared" si="38"/>
        <v>3-Small C&amp;I</v>
      </c>
      <c r="R2464" s="158"/>
      <c r="U2464" s="158"/>
    </row>
    <row r="2465" spans="1:21" x14ac:dyDescent="0.3">
      <c r="A2465" s="156">
        <v>5</v>
      </c>
      <c r="B2465" s="156" t="s">
        <v>181</v>
      </c>
      <c r="C2465" s="156">
        <v>2020</v>
      </c>
      <c r="D2465" s="156">
        <v>3</v>
      </c>
      <c r="E2465" s="156" t="s">
        <v>245</v>
      </c>
      <c r="F2465" s="157">
        <v>5</v>
      </c>
      <c r="G2465" s="156" t="s">
        <v>195</v>
      </c>
      <c r="H2465" s="156">
        <v>5</v>
      </c>
      <c r="I2465" s="156" t="s">
        <v>190</v>
      </c>
      <c r="J2465" s="156" t="s">
        <v>115</v>
      </c>
      <c r="K2465" s="156" t="s">
        <v>185</v>
      </c>
      <c r="L2465" s="156">
        <v>460</v>
      </c>
      <c r="M2465" s="156" t="s">
        <v>198</v>
      </c>
      <c r="N2465" s="156">
        <v>1005</v>
      </c>
      <c r="O2465" s="156">
        <v>267821.56</v>
      </c>
      <c r="P2465" s="156">
        <v>2023569</v>
      </c>
      <c r="Q2465" t="str">
        <f t="shared" si="38"/>
        <v>3-Small C&amp;I</v>
      </c>
      <c r="R2465" s="158"/>
      <c r="U2465" s="158"/>
    </row>
    <row r="2466" spans="1:21" x14ac:dyDescent="0.3">
      <c r="A2466" s="156">
        <v>4</v>
      </c>
      <c r="B2466" s="156" t="s">
        <v>187</v>
      </c>
      <c r="C2466" s="156">
        <v>2020</v>
      </c>
      <c r="D2466" s="156">
        <v>3</v>
      </c>
      <c r="E2466" s="156" t="s">
        <v>245</v>
      </c>
      <c r="F2466" s="157">
        <v>3</v>
      </c>
      <c r="G2466" s="156" t="s">
        <v>189</v>
      </c>
      <c r="H2466" s="156">
        <v>5</v>
      </c>
      <c r="I2466" s="156" t="s">
        <v>190</v>
      </c>
      <c r="J2466" s="156" t="s">
        <v>115</v>
      </c>
      <c r="K2466" s="156" t="s">
        <v>185</v>
      </c>
      <c r="L2466" s="156">
        <v>300</v>
      </c>
      <c r="M2466" s="156" t="s">
        <v>191</v>
      </c>
      <c r="N2466" s="156">
        <v>163</v>
      </c>
      <c r="O2466" s="156">
        <v>28077.4</v>
      </c>
      <c r="P2466" s="156">
        <v>120796</v>
      </c>
      <c r="Q2466" t="str">
        <f t="shared" si="38"/>
        <v>3-Small C&amp;I</v>
      </c>
      <c r="R2466" s="158"/>
      <c r="U2466" s="158"/>
    </row>
    <row r="2467" spans="1:21" x14ac:dyDescent="0.3">
      <c r="A2467" s="156">
        <v>5</v>
      </c>
      <c r="B2467" s="156" t="s">
        <v>181</v>
      </c>
      <c r="C2467" s="156">
        <v>2020</v>
      </c>
      <c r="D2467" s="156">
        <v>3</v>
      </c>
      <c r="E2467" s="156" t="s">
        <v>245</v>
      </c>
      <c r="F2467" s="157">
        <v>5</v>
      </c>
      <c r="G2467" s="156" t="s">
        <v>195</v>
      </c>
      <c r="H2467" s="156">
        <v>11</v>
      </c>
      <c r="I2467" s="156" t="s">
        <v>283</v>
      </c>
      <c r="J2467" s="156" t="s">
        <v>115</v>
      </c>
      <c r="K2467" s="156" t="s">
        <v>185</v>
      </c>
      <c r="L2467" s="156">
        <v>460</v>
      </c>
      <c r="M2467" s="156" t="s">
        <v>198</v>
      </c>
      <c r="N2467" s="156">
        <v>2</v>
      </c>
      <c r="O2467" s="156">
        <v>125.2</v>
      </c>
      <c r="P2467" s="156">
        <v>491</v>
      </c>
      <c r="Q2467" t="str">
        <f t="shared" si="38"/>
        <v>3-Small C&amp;I</v>
      </c>
      <c r="R2467" s="158"/>
      <c r="U2467" s="158"/>
    </row>
    <row r="2468" spans="1:21" x14ac:dyDescent="0.3">
      <c r="A2468" s="156">
        <v>4</v>
      </c>
      <c r="B2468" s="156" t="s">
        <v>187</v>
      </c>
      <c r="C2468" s="153">
        <v>2020</v>
      </c>
      <c r="D2468" s="156">
        <v>4</v>
      </c>
      <c r="E2468" s="156" t="s">
        <v>232</v>
      </c>
      <c r="F2468" s="157">
        <v>10</v>
      </c>
      <c r="G2468" s="156" t="s">
        <v>238</v>
      </c>
      <c r="H2468" s="156">
        <v>903</v>
      </c>
      <c r="I2468" s="156" t="s">
        <v>239</v>
      </c>
      <c r="J2468" s="156" t="s">
        <v>121</v>
      </c>
      <c r="K2468" s="156" t="s">
        <v>230</v>
      </c>
      <c r="L2468" s="156">
        <v>4513</v>
      </c>
      <c r="M2468" s="156" t="s">
        <v>240</v>
      </c>
      <c r="N2468" s="156">
        <v>159</v>
      </c>
      <c r="O2468" s="156">
        <v>15526.64</v>
      </c>
      <c r="P2468" s="156">
        <v>109680</v>
      </c>
      <c r="Q2468" t="str">
        <f t="shared" si="38"/>
        <v>1-Residential</v>
      </c>
      <c r="R2468" s="158"/>
      <c r="S2468" t="s">
        <v>304</v>
      </c>
      <c r="U2468" s="158"/>
    </row>
    <row r="2469" spans="1:21" x14ac:dyDescent="0.3">
      <c r="A2469" s="156">
        <v>4</v>
      </c>
      <c r="B2469" s="156" t="s">
        <v>187</v>
      </c>
      <c r="C2469" s="153">
        <v>2020</v>
      </c>
      <c r="D2469" s="156">
        <v>4</v>
      </c>
      <c r="E2469" s="156" t="s">
        <v>232</v>
      </c>
      <c r="F2469" s="157">
        <v>3</v>
      </c>
      <c r="G2469" s="156" t="s">
        <v>189</v>
      </c>
      <c r="H2469" s="156">
        <v>903</v>
      </c>
      <c r="I2469" s="156" t="s">
        <v>239</v>
      </c>
      <c r="J2469" s="156" t="s">
        <v>121</v>
      </c>
      <c r="K2469" s="156" t="s">
        <v>230</v>
      </c>
      <c r="L2469" s="156">
        <v>4532</v>
      </c>
      <c r="M2469" s="156" t="s">
        <v>200</v>
      </c>
      <c r="N2469" s="156">
        <v>24</v>
      </c>
      <c r="O2469" s="156">
        <v>1190.75</v>
      </c>
      <c r="P2469" s="156">
        <v>7820</v>
      </c>
      <c r="Q2469" t="str">
        <f t="shared" si="38"/>
        <v>1-Residential</v>
      </c>
      <c r="R2469" s="158"/>
      <c r="S2469" t="s">
        <v>304</v>
      </c>
      <c r="U2469" s="158"/>
    </row>
    <row r="2470" spans="1:21" x14ac:dyDescent="0.3">
      <c r="A2470" s="156">
        <v>5</v>
      </c>
      <c r="B2470" s="156" t="s">
        <v>181</v>
      </c>
      <c r="C2470" s="153">
        <v>2020</v>
      </c>
      <c r="D2470" s="156">
        <v>4</v>
      </c>
      <c r="E2470" s="156" t="s">
        <v>232</v>
      </c>
      <c r="F2470" s="157">
        <v>3</v>
      </c>
      <c r="G2470" s="156" t="s">
        <v>189</v>
      </c>
      <c r="H2470" s="156">
        <v>1</v>
      </c>
      <c r="I2470" s="156" t="s">
        <v>229</v>
      </c>
      <c r="J2470" s="156" t="s">
        <v>121</v>
      </c>
      <c r="K2470" s="156" t="s">
        <v>230</v>
      </c>
      <c r="L2470" s="156">
        <v>300</v>
      </c>
      <c r="M2470" s="156" t="s">
        <v>191</v>
      </c>
      <c r="N2470" s="156">
        <v>1229</v>
      </c>
      <c r="O2470" s="156">
        <v>329023.99</v>
      </c>
      <c r="P2470" s="156">
        <v>1209438</v>
      </c>
      <c r="Q2470" t="str">
        <f t="shared" si="38"/>
        <v>1-Residential</v>
      </c>
      <c r="R2470" s="158"/>
      <c r="S2470" t="s">
        <v>304</v>
      </c>
      <c r="U2470" s="158"/>
    </row>
    <row r="2471" spans="1:21" x14ac:dyDescent="0.3">
      <c r="A2471" s="156">
        <v>5</v>
      </c>
      <c r="B2471" s="156" t="s">
        <v>181</v>
      </c>
      <c r="C2471" s="153">
        <v>2020</v>
      </c>
      <c r="D2471" s="156">
        <v>4</v>
      </c>
      <c r="E2471" s="156" t="s">
        <v>232</v>
      </c>
      <c r="F2471" s="157">
        <v>71</v>
      </c>
      <c r="G2471" s="156" t="s">
        <v>212</v>
      </c>
      <c r="H2471" s="156">
        <v>1</v>
      </c>
      <c r="I2471" s="156" t="s">
        <v>229</v>
      </c>
      <c r="J2471" s="156" t="s">
        <v>121</v>
      </c>
      <c r="K2471" s="156" t="s">
        <v>230</v>
      </c>
      <c r="L2471" s="156">
        <v>1571</v>
      </c>
      <c r="M2471" s="156" t="s">
        <v>265</v>
      </c>
      <c r="N2471" s="156">
        <v>1</v>
      </c>
      <c r="O2471" s="156">
        <v>7</v>
      </c>
      <c r="P2471" s="156">
        <v>0</v>
      </c>
      <c r="Q2471" t="str">
        <f t="shared" si="38"/>
        <v>1-Residential</v>
      </c>
      <c r="R2471" s="158"/>
      <c r="S2471" t="s">
        <v>304</v>
      </c>
      <c r="U2471" s="158"/>
    </row>
    <row r="2472" spans="1:21" x14ac:dyDescent="0.3">
      <c r="A2472" s="156">
        <v>5</v>
      </c>
      <c r="B2472" s="156" t="s">
        <v>181</v>
      </c>
      <c r="C2472" s="153">
        <v>2020</v>
      </c>
      <c r="D2472" s="156">
        <v>4</v>
      </c>
      <c r="E2472" s="156" t="s">
        <v>232</v>
      </c>
      <c r="F2472" s="157">
        <v>3</v>
      </c>
      <c r="G2472" s="156" t="s">
        <v>189</v>
      </c>
      <c r="H2472" s="156">
        <v>710</v>
      </c>
      <c r="I2472" s="156" t="s">
        <v>220</v>
      </c>
      <c r="J2472" s="156" t="s">
        <v>207</v>
      </c>
      <c r="K2472" s="156" t="s">
        <v>208</v>
      </c>
      <c r="L2472" s="156">
        <v>4532</v>
      </c>
      <c r="M2472" s="156" t="s">
        <v>200</v>
      </c>
      <c r="N2472" s="156">
        <v>2030</v>
      </c>
      <c r="O2472" s="156">
        <v>18459456.690000001</v>
      </c>
      <c r="P2472" s="156">
        <v>294841617</v>
      </c>
      <c r="Q2472" t="str">
        <f t="shared" si="38"/>
        <v>5-Large C&amp;I</v>
      </c>
      <c r="R2472" s="158"/>
      <c r="S2472" t="s">
        <v>304</v>
      </c>
      <c r="U2472" s="158"/>
    </row>
    <row r="2473" spans="1:21" x14ac:dyDescent="0.3">
      <c r="A2473" s="156">
        <v>5</v>
      </c>
      <c r="B2473" s="156" t="s">
        <v>181</v>
      </c>
      <c r="C2473" s="153">
        <v>2020</v>
      </c>
      <c r="D2473" s="156">
        <v>4</v>
      </c>
      <c r="E2473" s="156" t="s">
        <v>232</v>
      </c>
      <c r="F2473" s="157">
        <v>6</v>
      </c>
      <c r="G2473" s="156" t="s">
        <v>192</v>
      </c>
      <c r="H2473" s="156">
        <v>615</v>
      </c>
      <c r="I2473" s="156" t="s">
        <v>292</v>
      </c>
      <c r="J2473" s="156" t="s">
        <v>123</v>
      </c>
      <c r="K2473" s="156" t="s">
        <v>261</v>
      </c>
      <c r="L2473" s="156">
        <v>4562</v>
      </c>
      <c r="M2473" s="156" t="s">
        <v>211</v>
      </c>
      <c r="N2473" s="156">
        <v>552</v>
      </c>
      <c r="O2473" s="156">
        <v>618762.59</v>
      </c>
      <c r="P2473" s="156">
        <v>1482562</v>
      </c>
      <c r="Q2473" t="str">
        <f t="shared" si="38"/>
        <v>Street</v>
      </c>
      <c r="R2473" s="158"/>
      <c r="S2473" t="s">
        <v>304</v>
      </c>
      <c r="U2473" s="158"/>
    </row>
    <row r="2474" spans="1:21" x14ac:dyDescent="0.3">
      <c r="A2474" s="156">
        <v>4</v>
      </c>
      <c r="B2474" s="156" t="s">
        <v>187</v>
      </c>
      <c r="C2474" s="153">
        <v>2020</v>
      </c>
      <c r="D2474" s="156">
        <v>4</v>
      </c>
      <c r="E2474" s="156" t="s">
        <v>232</v>
      </c>
      <c r="F2474" s="157">
        <v>6</v>
      </c>
      <c r="G2474" s="156" t="s">
        <v>192</v>
      </c>
      <c r="H2474" s="156">
        <v>624</v>
      </c>
      <c r="I2474" s="156" t="s">
        <v>226</v>
      </c>
      <c r="J2474" s="156" t="s">
        <v>124</v>
      </c>
      <c r="K2474" s="156" t="s">
        <v>227</v>
      </c>
      <c r="L2474" s="156">
        <v>4562</v>
      </c>
      <c r="M2474" s="156" t="s">
        <v>211</v>
      </c>
      <c r="N2474" s="156">
        <v>2</v>
      </c>
      <c r="O2474" s="156">
        <v>1305.72</v>
      </c>
      <c r="P2474" s="156">
        <v>5915</v>
      </c>
      <c r="Q2474" t="str">
        <f t="shared" si="38"/>
        <v>Street</v>
      </c>
      <c r="R2474" s="158"/>
      <c r="S2474" t="s">
        <v>304</v>
      </c>
      <c r="U2474" s="158"/>
    </row>
    <row r="2475" spans="1:21" x14ac:dyDescent="0.3">
      <c r="A2475" s="156">
        <v>5</v>
      </c>
      <c r="B2475" s="156" t="s">
        <v>181</v>
      </c>
      <c r="C2475" s="153">
        <v>2020</v>
      </c>
      <c r="D2475" s="156">
        <v>4</v>
      </c>
      <c r="E2475" s="156" t="s">
        <v>232</v>
      </c>
      <c r="F2475" s="157">
        <v>6</v>
      </c>
      <c r="G2475" s="156" t="s">
        <v>192</v>
      </c>
      <c r="H2475" s="156">
        <v>601</v>
      </c>
      <c r="I2475" s="156" t="s">
        <v>260</v>
      </c>
      <c r="J2475" s="156" t="s">
        <v>123</v>
      </c>
      <c r="K2475" s="156" t="s">
        <v>261</v>
      </c>
      <c r="L2475" s="156">
        <v>700</v>
      </c>
      <c r="M2475" s="156" t="s">
        <v>193</v>
      </c>
      <c r="N2475" s="156">
        <v>120</v>
      </c>
      <c r="O2475" s="156">
        <v>55340.71</v>
      </c>
      <c r="P2475" s="156">
        <v>85787</v>
      </c>
      <c r="Q2475" t="str">
        <f t="shared" si="38"/>
        <v>Street</v>
      </c>
      <c r="R2475" s="158"/>
      <c r="S2475" t="s">
        <v>304</v>
      </c>
      <c r="U2475" s="158"/>
    </row>
    <row r="2476" spans="1:21" x14ac:dyDescent="0.3">
      <c r="A2476" s="156">
        <v>5</v>
      </c>
      <c r="B2476" s="156" t="s">
        <v>181</v>
      </c>
      <c r="C2476" s="153">
        <v>2020</v>
      </c>
      <c r="D2476" s="156">
        <v>4</v>
      </c>
      <c r="E2476" s="156" t="s">
        <v>232</v>
      </c>
      <c r="F2476" s="157">
        <v>5</v>
      </c>
      <c r="G2476" s="156" t="s">
        <v>195</v>
      </c>
      <c r="H2476" s="156">
        <v>603</v>
      </c>
      <c r="I2476" s="156" t="s">
        <v>196</v>
      </c>
      <c r="J2476" s="156" t="s">
        <v>125</v>
      </c>
      <c r="K2476" s="156" t="s">
        <v>197</v>
      </c>
      <c r="L2476" s="156">
        <v>460</v>
      </c>
      <c r="M2476" s="156" t="s">
        <v>198</v>
      </c>
      <c r="N2476" s="156">
        <v>51</v>
      </c>
      <c r="O2476" s="156">
        <v>7293.43</v>
      </c>
      <c r="P2476" s="156">
        <v>19514</v>
      </c>
      <c r="Q2476" t="str">
        <f t="shared" si="38"/>
        <v>Street</v>
      </c>
      <c r="R2476" s="158"/>
      <c r="S2476" t="s">
        <v>304</v>
      </c>
      <c r="U2476" s="158"/>
    </row>
    <row r="2477" spans="1:21" x14ac:dyDescent="0.3">
      <c r="A2477" s="156">
        <v>5</v>
      </c>
      <c r="B2477" s="156" t="s">
        <v>181</v>
      </c>
      <c r="C2477" s="153">
        <v>2020</v>
      </c>
      <c r="D2477" s="156">
        <v>4</v>
      </c>
      <c r="E2477" s="156" t="s">
        <v>232</v>
      </c>
      <c r="F2477" s="157">
        <v>6</v>
      </c>
      <c r="G2477" s="156" t="s">
        <v>192</v>
      </c>
      <c r="H2477" s="156">
        <v>619</v>
      </c>
      <c r="I2477" s="156" t="s">
        <v>277</v>
      </c>
      <c r="J2477" s="156" t="s">
        <v>278</v>
      </c>
      <c r="K2477" s="156" t="s">
        <v>212</v>
      </c>
      <c r="L2477" s="156">
        <v>4562</v>
      </c>
      <c r="M2477" s="156" t="s">
        <v>211</v>
      </c>
      <c r="N2477" s="156">
        <v>402</v>
      </c>
      <c r="O2477" s="156">
        <v>456100.3</v>
      </c>
      <c r="P2477" s="156">
        <v>3683556</v>
      </c>
      <c r="Q2477" t="str">
        <f t="shared" si="38"/>
        <v>Street</v>
      </c>
      <c r="R2477" s="158"/>
      <c r="S2477" t="s">
        <v>304</v>
      </c>
      <c r="U2477" s="158"/>
    </row>
    <row r="2478" spans="1:21" x14ac:dyDescent="0.3">
      <c r="A2478" s="156">
        <v>5</v>
      </c>
      <c r="B2478" s="156" t="s">
        <v>181</v>
      </c>
      <c r="C2478" s="153">
        <v>2020</v>
      </c>
      <c r="D2478" s="156">
        <v>4</v>
      </c>
      <c r="E2478" s="156" t="s">
        <v>232</v>
      </c>
      <c r="F2478" s="157">
        <v>1</v>
      </c>
      <c r="G2478" s="156" t="s">
        <v>183</v>
      </c>
      <c r="H2478" s="156">
        <v>2</v>
      </c>
      <c r="I2478" s="156" t="s">
        <v>264</v>
      </c>
      <c r="J2478" s="156" t="s">
        <v>121</v>
      </c>
      <c r="K2478" s="156" t="s">
        <v>230</v>
      </c>
      <c r="L2478" s="156">
        <v>200</v>
      </c>
      <c r="M2478" s="156" t="s">
        <v>210</v>
      </c>
      <c r="N2478" s="156">
        <v>241</v>
      </c>
      <c r="O2478" s="156">
        <v>29210.03</v>
      </c>
      <c r="P2478" s="156">
        <v>110462</v>
      </c>
      <c r="Q2478" t="str">
        <f t="shared" si="38"/>
        <v>1-Residential</v>
      </c>
      <c r="R2478" s="158"/>
      <c r="S2478" t="s">
        <v>304</v>
      </c>
      <c r="U2478" s="158"/>
    </row>
    <row r="2479" spans="1:21" x14ac:dyDescent="0.3">
      <c r="A2479" s="156">
        <v>5</v>
      </c>
      <c r="B2479" s="156" t="s">
        <v>181</v>
      </c>
      <c r="C2479" s="153">
        <v>2020</v>
      </c>
      <c r="D2479" s="156">
        <v>4</v>
      </c>
      <c r="E2479" s="156" t="s">
        <v>232</v>
      </c>
      <c r="F2479" s="157">
        <v>3</v>
      </c>
      <c r="G2479" s="156" t="s">
        <v>189</v>
      </c>
      <c r="H2479" s="156">
        <v>9</v>
      </c>
      <c r="I2479" s="156" t="s">
        <v>275</v>
      </c>
      <c r="J2479" s="156" t="s">
        <v>117</v>
      </c>
      <c r="K2479" s="156" t="s">
        <v>236</v>
      </c>
      <c r="L2479" s="156">
        <v>300</v>
      </c>
      <c r="M2479" s="156" t="s">
        <v>191</v>
      </c>
      <c r="N2479" s="156">
        <v>315</v>
      </c>
      <c r="O2479" s="156">
        <v>-343408.52</v>
      </c>
      <c r="P2479" s="156">
        <v>507320</v>
      </c>
      <c r="Q2479" t="str">
        <f t="shared" si="38"/>
        <v>3-Small C&amp;I</v>
      </c>
      <c r="R2479" s="158"/>
      <c r="S2479" t="s">
        <v>304</v>
      </c>
      <c r="U2479" s="158"/>
    </row>
    <row r="2480" spans="1:21" x14ac:dyDescent="0.3">
      <c r="A2480" s="156">
        <v>5</v>
      </c>
      <c r="B2480" s="156" t="s">
        <v>181</v>
      </c>
      <c r="C2480" s="153">
        <v>2020</v>
      </c>
      <c r="D2480" s="156">
        <v>4</v>
      </c>
      <c r="E2480" s="156" t="s">
        <v>232</v>
      </c>
      <c r="F2480" s="157">
        <v>5</v>
      </c>
      <c r="G2480" s="156" t="s">
        <v>195</v>
      </c>
      <c r="H2480" s="156">
        <v>954</v>
      </c>
      <c r="I2480" s="156" t="s">
        <v>237</v>
      </c>
      <c r="J2480" s="156" t="s">
        <v>119</v>
      </c>
      <c r="K2480" s="156" t="s">
        <v>216</v>
      </c>
      <c r="L2480" s="156">
        <v>4552</v>
      </c>
      <c r="M2480" s="156" t="s">
        <v>276</v>
      </c>
      <c r="N2480" s="156">
        <v>527</v>
      </c>
      <c r="O2480" s="156">
        <v>1118198.68</v>
      </c>
      <c r="P2480" s="156">
        <v>12050907</v>
      </c>
      <c r="Q2480" t="str">
        <f t="shared" si="38"/>
        <v>4-Medium C&amp;I</v>
      </c>
      <c r="R2480" s="158"/>
      <c r="S2480" t="s">
        <v>304</v>
      </c>
      <c r="U2480" s="158"/>
    </row>
    <row r="2481" spans="1:21" x14ac:dyDescent="0.3">
      <c r="A2481" s="156">
        <v>5</v>
      </c>
      <c r="B2481" s="156" t="s">
        <v>181</v>
      </c>
      <c r="C2481" s="153">
        <v>2020</v>
      </c>
      <c r="D2481" s="156">
        <v>4</v>
      </c>
      <c r="E2481" s="156" t="s">
        <v>232</v>
      </c>
      <c r="F2481" s="157">
        <v>5</v>
      </c>
      <c r="G2481" s="156" t="s">
        <v>195</v>
      </c>
      <c r="H2481" s="156">
        <v>951</v>
      </c>
      <c r="I2481" s="156" t="s">
        <v>250</v>
      </c>
      <c r="J2481" s="156" t="s">
        <v>126</v>
      </c>
      <c r="K2481" s="156" t="s">
        <v>249</v>
      </c>
      <c r="L2481" s="156">
        <v>4552</v>
      </c>
      <c r="M2481" s="156" t="s">
        <v>276</v>
      </c>
      <c r="N2481" s="156">
        <v>1</v>
      </c>
      <c r="O2481" s="156">
        <v>36.78</v>
      </c>
      <c r="P2481" s="156">
        <v>300</v>
      </c>
      <c r="Q2481" t="str">
        <f t="shared" si="38"/>
        <v>3-Small C&amp;I</v>
      </c>
      <c r="R2481" s="158"/>
      <c r="S2481" t="s">
        <v>304</v>
      </c>
      <c r="U2481" s="158"/>
    </row>
    <row r="2482" spans="1:21" x14ac:dyDescent="0.3">
      <c r="A2482" s="156">
        <v>5</v>
      </c>
      <c r="B2482" s="156" t="s">
        <v>181</v>
      </c>
      <c r="C2482" s="153">
        <v>2020</v>
      </c>
      <c r="D2482" s="156">
        <v>4</v>
      </c>
      <c r="E2482" s="156" t="s">
        <v>232</v>
      </c>
      <c r="F2482" s="157">
        <v>3</v>
      </c>
      <c r="G2482" s="156" t="s">
        <v>189</v>
      </c>
      <c r="H2482" s="156">
        <v>12</v>
      </c>
      <c r="I2482" s="156" t="s">
        <v>301</v>
      </c>
      <c r="J2482" s="156" t="s">
        <v>126</v>
      </c>
      <c r="K2482" s="156" t="s">
        <v>249</v>
      </c>
      <c r="L2482" s="156">
        <v>300</v>
      </c>
      <c r="M2482" s="156" t="s">
        <v>191</v>
      </c>
      <c r="N2482" s="156">
        <v>1</v>
      </c>
      <c r="O2482" s="156">
        <v>8.31</v>
      </c>
      <c r="P2482" s="156">
        <v>4</v>
      </c>
      <c r="Q2482" t="str">
        <f t="shared" si="38"/>
        <v>3-Small C&amp;I</v>
      </c>
      <c r="R2482" s="158"/>
      <c r="S2482" t="s">
        <v>304</v>
      </c>
      <c r="U2482" s="158"/>
    </row>
    <row r="2483" spans="1:21" x14ac:dyDescent="0.3">
      <c r="A2483" s="156">
        <v>5</v>
      </c>
      <c r="B2483" s="156" t="s">
        <v>181</v>
      </c>
      <c r="C2483" s="153">
        <v>2020</v>
      </c>
      <c r="D2483" s="156">
        <v>4</v>
      </c>
      <c r="E2483" s="156" t="s">
        <v>232</v>
      </c>
      <c r="F2483" s="157">
        <v>5</v>
      </c>
      <c r="G2483" s="156" t="s">
        <v>195</v>
      </c>
      <c r="H2483" s="156">
        <v>11</v>
      </c>
      <c r="I2483" s="156" t="s">
        <v>283</v>
      </c>
      <c r="J2483" s="156" t="s">
        <v>115</v>
      </c>
      <c r="K2483" s="156" t="s">
        <v>185</v>
      </c>
      <c r="L2483" s="156">
        <v>460</v>
      </c>
      <c r="M2483" s="156" t="s">
        <v>198</v>
      </c>
      <c r="N2483" s="156">
        <v>2</v>
      </c>
      <c r="O2483" s="156">
        <v>149.04</v>
      </c>
      <c r="P2483" s="156">
        <v>645</v>
      </c>
      <c r="Q2483" t="str">
        <f t="shared" si="38"/>
        <v>3-Small C&amp;I</v>
      </c>
      <c r="R2483" s="158"/>
      <c r="S2483" t="s">
        <v>304</v>
      </c>
      <c r="U2483" s="158"/>
    </row>
    <row r="2484" spans="1:21" x14ac:dyDescent="0.3">
      <c r="A2484" s="156">
        <v>4</v>
      </c>
      <c r="B2484" s="156" t="s">
        <v>187</v>
      </c>
      <c r="C2484" s="153">
        <v>2020</v>
      </c>
      <c r="D2484" s="156">
        <v>4</v>
      </c>
      <c r="E2484" s="156" t="s">
        <v>232</v>
      </c>
      <c r="F2484" s="157">
        <v>3</v>
      </c>
      <c r="G2484" s="156" t="s">
        <v>189</v>
      </c>
      <c r="H2484" s="156">
        <v>952</v>
      </c>
      <c r="I2484" s="156" t="s">
        <v>235</v>
      </c>
      <c r="J2484" s="156" t="s">
        <v>117</v>
      </c>
      <c r="K2484" s="156" t="s">
        <v>236</v>
      </c>
      <c r="L2484" s="156">
        <v>4532</v>
      </c>
      <c r="M2484" s="156" t="s">
        <v>200</v>
      </c>
      <c r="N2484" s="156">
        <v>10</v>
      </c>
      <c r="O2484" s="156">
        <v>379.33</v>
      </c>
      <c r="P2484" s="156">
        <v>2632</v>
      </c>
      <c r="Q2484" t="str">
        <f t="shared" si="38"/>
        <v>3-Small C&amp;I</v>
      </c>
      <c r="R2484" s="158"/>
      <c r="S2484" t="s">
        <v>304</v>
      </c>
      <c r="U2484" s="158"/>
    </row>
    <row r="2485" spans="1:21" x14ac:dyDescent="0.3">
      <c r="A2485" s="156">
        <v>4</v>
      </c>
      <c r="B2485" s="156" t="s">
        <v>187</v>
      </c>
      <c r="C2485" s="153">
        <v>2020</v>
      </c>
      <c r="D2485" s="156">
        <v>4</v>
      </c>
      <c r="E2485" s="156" t="s">
        <v>232</v>
      </c>
      <c r="F2485" s="157">
        <v>3</v>
      </c>
      <c r="G2485" s="156" t="s">
        <v>189</v>
      </c>
      <c r="H2485" s="156">
        <v>616</v>
      </c>
      <c r="I2485" s="156" t="s">
        <v>199</v>
      </c>
      <c r="J2485" s="156" t="s">
        <v>125</v>
      </c>
      <c r="K2485" s="156" t="s">
        <v>197</v>
      </c>
      <c r="L2485" s="156">
        <v>4532</v>
      </c>
      <c r="M2485" s="156" t="s">
        <v>200</v>
      </c>
      <c r="N2485" s="156">
        <v>1</v>
      </c>
      <c r="O2485" s="156">
        <v>8.81</v>
      </c>
      <c r="P2485" s="156">
        <v>19</v>
      </c>
      <c r="Q2485" t="str">
        <f t="shared" si="38"/>
        <v>Street</v>
      </c>
      <c r="R2485" s="158"/>
      <c r="S2485" t="s">
        <v>304</v>
      </c>
      <c r="U2485" s="158"/>
    </row>
    <row r="2486" spans="1:21" x14ac:dyDescent="0.3">
      <c r="A2486" s="156">
        <v>5</v>
      </c>
      <c r="B2486" s="156" t="s">
        <v>181</v>
      </c>
      <c r="C2486" s="153">
        <v>2020</v>
      </c>
      <c r="D2486" s="156">
        <v>4</v>
      </c>
      <c r="E2486" s="156" t="s">
        <v>232</v>
      </c>
      <c r="F2486" s="157">
        <v>79</v>
      </c>
      <c r="G2486" s="156" t="s">
        <v>212</v>
      </c>
      <c r="H2486" s="156">
        <v>18</v>
      </c>
      <c r="I2486" s="156" t="s">
        <v>215</v>
      </c>
      <c r="J2486" s="156" t="s">
        <v>119</v>
      </c>
      <c r="K2486" s="156" t="s">
        <v>216</v>
      </c>
      <c r="L2486" s="156">
        <v>1579</v>
      </c>
      <c r="M2486" s="156" t="s">
        <v>271</v>
      </c>
      <c r="N2486" s="156">
        <v>1</v>
      </c>
      <c r="O2486" s="156">
        <v>11723.09</v>
      </c>
      <c r="P2486" s="156">
        <v>66200</v>
      </c>
      <c r="Q2486" t="str">
        <f t="shared" si="38"/>
        <v>4-Medium C&amp;I</v>
      </c>
      <c r="R2486" s="158"/>
      <c r="S2486" t="s">
        <v>304</v>
      </c>
      <c r="U2486" s="158"/>
    </row>
    <row r="2487" spans="1:21" x14ac:dyDescent="0.3">
      <c r="A2487" s="156">
        <v>4</v>
      </c>
      <c r="B2487" s="156" t="s">
        <v>187</v>
      </c>
      <c r="C2487" s="153">
        <v>2020</v>
      </c>
      <c r="D2487" s="156">
        <v>4</v>
      </c>
      <c r="E2487" s="156" t="s">
        <v>232</v>
      </c>
      <c r="F2487" s="157">
        <v>3</v>
      </c>
      <c r="G2487" s="156" t="s">
        <v>189</v>
      </c>
      <c r="H2487" s="156">
        <v>955</v>
      </c>
      <c r="I2487" s="156" t="s">
        <v>282</v>
      </c>
      <c r="J2487" s="156" t="s">
        <v>127</v>
      </c>
      <c r="K2487" s="156" t="s">
        <v>263</v>
      </c>
      <c r="L2487" s="156">
        <v>4532</v>
      </c>
      <c r="M2487" s="156" t="s">
        <v>200</v>
      </c>
      <c r="N2487" s="156">
        <v>1</v>
      </c>
      <c r="O2487" s="156">
        <v>83</v>
      </c>
      <c r="P2487" s="156">
        <v>0</v>
      </c>
      <c r="Q2487" t="str">
        <f t="shared" si="38"/>
        <v>4-Medium C&amp;I</v>
      </c>
      <c r="R2487" s="158"/>
      <c r="S2487" t="s">
        <v>304</v>
      </c>
      <c r="U2487" s="158"/>
    </row>
    <row r="2488" spans="1:21" x14ac:dyDescent="0.3">
      <c r="A2488" s="156">
        <v>4</v>
      </c>
      <c r="B2488" s="156" t="s">
        <v>187</v>
      </c>
      <c r="C2488" s="153">
        <v>2020</v>
      </c>
      <c r="D2488" s="156">
        <v>4</v>
      </c>
      <c r="E2488" s="156" t="s">
        <v>232</v>
      </c>
      <c r="F2488" s="157">
        <v>1</v>
      </c>
      <c r="G2488" s="156" t="s">
        <v>183</v>
      </c>
      <c r="H2488" s="156">
        <v>903</v>
      </c>
      <c r="I2488" s="156" t="s">
        <v>239</v>
      </c>
      <c r="J2488" s="156" t="s">
        <v>121</v>
      </c>
      <c r="K2488" s="156" t="s">
        <v>230</v>
      </c>
      <c r="L2488" s="156">
        <v>4512</v>
      </c>
      <c r="M2488" s="156" t="s">
        <v>186</v>
      </c>
      <c r="N2488" s="156">
        <v>10421</v>
      </c>
      <c r="O2488" s="156">
        <v>969768.51</v>
      </c>
      <c r="P2488" s="156">
        <v>6862400</v>
      </c>
      <c r="Q2488" t="str">
        <f t="shared" si="38"/>
        <v>1-Residential</v>
      </c>
      <c r="R2488" s="158"/>
      <c r="S2488" t="s">
        <v>304</v>
      </c>
      <c r="U2488" s="158"/>
    </row>
    <row r="2489" spans="1:21" x14ac:dyDescent="0.3">
      <c r="A2489" s="156">
        <v>5</v>
      </c>
      <c r="B2489" s="156" t="s">
        <v>181</v>
      </c>
      <c r="C2489" s="153">
        <v>2020</v>
      </c>
      <c r="D2489" s="156">
        <v>4</v>
      </c>
      <c r="E2489" s="156" t="s">
        <v>232</v>
      </c>
      <c r="F2489" s="157">
        <v>1</v>
      </c>
      <c r="G2489" s="156" t="s">
        <v>183</v>
      </c>
      <c r="H2489" s="156">
        <v>6</v>
      </c>
      <c r="I2489" s="156" t="s">
        <v>256</v>
      </c>
      <c r="J2489" s="156" t="s">
        <v>122</v>
      </c>
      <c r="K2489" s="156" t="s">
        <v>242</v>
      </c>
      <c r="L2489" s="156">
        <v>200</v>
      </c>
      <c r="M2489" s="156" t="s">
        <v>210</v>
      </c>
      <c r="N2489" s="156">
        <v>54046</v>
      </c>
      <c r="O2489" s="156">
        <v>5294761.16</v>
      </c>
      <c r="P2489" s="156">
        <v>29376073</v>
      </c>
      <c r="Q2489" t="str">
        <f t="shared" si="38"/>
        <v>2-Low Income Residential</v>
      </c>
      <c r="R2489" s="158"/>
      <c r="S2489" t="s">
        <v>304</v>
      </c>
      <c r="U2489" s="158"/>
    </row>
    <row r="2490" spans="1:21" x14ac:dyDescent="0.3">
      <c r="A2490" s="156">
        <v>5</v>
      </c>
      <c r="B2490" s="156" t="s">
        <v>181</v>
      </c>
      <c r="C2490" s="153">
        <v>2020</v>
      </c>
      <c r="D2490" s="156">
        <v>4</v>
      </c>
      <c r="E2490" s="156" t="s">
        <v>232</v>
      </c>
      <c r="F2490" s="157">
        <v>1</v>
      </c>
      <c r="G2490" s="156" t="s">
        <v>183</v>
      </c>
      <c r="H2490" s="156">
        <v>603</v>
      </c>
      <c r="I2490" s="156" t="s">
        <v>196</v>
      </c>
      <c r="J2490" s="156" t="s">
        <v>125</v>
      </c>
      <c r="K2490" s="156" t="s">
        <v>197</v>
      </c>
      <c r="L2490" s="156">
        <v>200</v>
      </c>
      <c r="M2490" s="156" t="s">
        <v>210</v>
      </c>
      <c r="N2490" s="156">
        <v>727</v>
      </c>
      <c r="O2490" s="156">
        <v>21727.59</v>
      </c>
      <c r="P2490" s="156">
        <v>47341</v>
      </c>
      <c r="Q2490" t="str">
        <f t="shared" si="38"/>
        <v>Street</v>
      </c>
      <c r="R2490" s="158"/>
      <c r="S2490" t="s">
        <v>304</v>
      </c>
      <c r="U2490" s="158"/>
    </row>
    <row r="2491" spans="1:21" x14ac:dyDescent="0.3">
      <c r="A2491" s="156">
        <v>5</v>
      </c>
      <c r="B2491" s="156" t="s">
        <v>181</v>
      </c>
      <c r="C2491" s="153">
        <v>2020</v>
      </c>
      <c r="D2491" s="156">
        <v>4</v>
      </c>
      <c r="E2491" s="156" t="s">
        <v>232</v>
      </c>
      <c r="F2491" s="157">
        <v>10</v>
      </c>
      <c r="G2491" s="156" t="s">
        <v>238</v>
      </c>
      <c r="H2491" s="156">
        <v>603</v>
      </c>
      <c r="I2491" s="156" t="s">
        <v>196</v>
      </c>
      <c r="J2491" s="156" t="s">
        <v>125</v>
      </c>
      <c r="K2491" s="156" t="s">
        <v>197</v>
      </c>
      <c r="L2491" s="156">
        <v>207</v>
      </c>
      <c r="M2491" s="156" t="s">
        <v>243</v>
      </c>
      <c r="N2491" s="156">
        <v>27</v>
      </c>
      <c r="O2491" s="156">
        <v>525.37</v>
      </c>
      <c r="P2491" s="156">
        <v>1200</v>
      </c>
      <c r="Q2491" t="str">
        <f t="shared" si="38"/>
        <v>Street</v>
      </c>
      <c r="R2491" s="158"/>
      <c r="S2491" t="s">
        <v>304</v>
      </c>
      <c r="U2491" s="158"/>
    </row>
    <row r="2492" spans="1:21" x14ac:dyDescent="0.3">
      <c r="A2492" s="156">
        <v>5</v>
      </c>
      <c r="B2492" s="156" t="s">
        <v>181</v>
      </c>
      <c r="C2492" s="153">
        <v>2020</v>
      </c>
      <c r="D2492" s="156">
        <v>4</v>
      </c>
      <c r="E2492" s="156" t="s">
        <v>232</v>
      </c>
      <c r="F2492" s="157">
        <v>6</v>
      </c>
      <c r="G2492" s="156" t="s">
        <v>192</v>
      </c>
      <c r="H2492" s="156">
        <v>608</v>
      </c>
      <c r="I2492" s="156" t="s">
        <v>290</v>
      </c>
      <c r="J2492" s="156" t="s">
        <v>278</v>
      </c>
      <c r="K2492" s="156" t="s">
        <v>212</v>
      </c>
      <c r="L2492" s="156">
        <v>700</v>
      </c>
      <c r="M2492" s="156" t="s">
        <v>193</v>
      </c>
      <c r="N2492" s="156">
        <v>57</v>
      </c>
      <c r="O2492" s="156">
        <v>27200.7</v>
      </c>
      <c r="P2492" s="156">
        <v>103394</v>
      </c>
      <c r="Q2492" t="str">
        <f t="shared" si="38"/>
        <v>Street</v>
      </c>
      <c r="R2492" s="158"/>
      <c r="S2492" t="s">
        <v>304</v>
      </c>
      <c r="U2492" s="158"/>
    </row>
    <row r="2493" spans="1:21" x14ac:dyDescent="0.3">
      <c r="A2493" s="156">
        <v>5</v>
      </c>
      <c r="B2493" s="156" t="s">
        <v>181</v>
      </c>
      <c r="C2493" s="153">
        <v>2020</v>
      </c>
      <c r="D2493" s="156">
        <v>4</v>
      </c>
      <c r="E2493" s="156" t="s">
        <v>232</v>
      </c>
      <c r="F2493" s="157">
        <v>75</v>
      </c>
      <c r="G2493" s="156" t="s">
        <v>212</v>
      </c>
      <c r="H2493" s="156">
        <v>701</v>
      </c>
      <c r="I2493" s="156" t="s">
        <v>206</v>
      </c>
      <c r="J2493" s="156" t="s">
        <v>207</v>
      </c>
      <c r="K2493" s="156" t="s">
        <v>208</v>
      </c>
      <c r="L2493" s="156">
        <v>1575</v>
      </c>
      <c r="M2493" s="156" t="s">
        <v>218</v>
      </c>
      <c r="N2493" s="156">
        <v>1</v>
      </c>
      <c r="O2493" s="156">
        <v>26373.599999999999</v>
      </c>
      <c r="P2493" s="156">
        <v>167300</v>
      </c>
      <c r="Q2493" t="str">
        <f t="shared" si="38"/>
        <v>5-Large C&amp;I</v>
      </c>
      <c r="R2493" s="158"/>
      <c r="S2493" t="s">
        <v>304</v>
      </c>
      <c r="U2493" s="158"/>
    </row>
    <row r="2494" spans="1:21" x14ac:dyDescent="0.3">
      <c r="A2494" s="156">
        <v>4</v>
      </c>
      <c r="B2494" s="156" t="s">
        <v>187</v>
      </c>
      <c r="C2494" s="153">
        <v>2020</v>
      </c>
      <c r="D2494" s="156">
        <v>4</v>
      </c>
      <c r="E2494" s="156" t="s">
        <v>232</v>
      </c>
      <c r="F2494" s="157">
        <v>1</v>
      </c>
      <c r="G2494" s="156" t="s">
        <v>183</v>
      </c>
      <c r="H2494" s="156">
        <v>1</v>
      </c>
      <c r="I2494" s="156" t="s">
        <v>229</v>
      </c>
      <c r="J2494" s="156" t="s">
        <v>121</v>
      </c>
      <c r="K2494" s="156" t="s">
        <v>230</v>
      </c>
      <c r="L2494" s="156">
        <v>200</v>
      </c>
      <c r="M2494" s="156" t="s">
        <v>210</v>
      </c>
      <c r="N2494" s="156">
        <v>1362</v>
      </c>
      <c r="O2494" s="156">
        <v>235585.89</v>
      </c>
      <c r="P2494" s="156">
        <v>839294</v>
      </c>
      <c r="Q2494" t="str">
        <f t="shared" si="38"/>
        <v>1-Residential</v>
      </c>
      <c r="R2494" s="158"/>
      <c r="S2494" t="s">
        <v>304</v>
      </c>
      <c r="U2494" s="158"/>
    </row>
    <row r="2495" spans="1:21" x14ac:dyDescent="0.3">
      <c r="A2495" s="156">
        <v>5</v>
      </c>
      <c r="B2495" s="156" t="s">
        <v>181</v>
      </c>
      <c r="C2495" s="153">
        <v>2020</v>
      </c>
      <c r="D2495" s="156">
        <v>4</v>
      </c>
      <c r="E2495" s="156" t="s">
        <v>232</v>
      </c>
      <c r="F2495" s="157">
        <v>60</v>
      </c>
      <c r="G2495" s="156" t="s">
        <v>212</v>
      </c>
      <c r="H2495" s="156">
        <v>600</v>
      </c>
      <c r="I2495" s="156" t="s">
        <v>266</v>
      </c>
      <c r="J2495" s="156" t="s">
        <v>123</v>
      </c>
      <c r="K2495" s="156" t="s">
        <v>261</v>
      </c>
      <c r="L2495" s="156">
        <v>360</v>
      </c>
      <c r="M2495" s="156" t="s">
        <v>225</v>
      </c>
      <c r="N2495" s="156">
        <v>9</v>
      </c>
      <c r="O2495" s="156">
        <v>4126.7299999999996</v>
      </c>
      <c r="P2495" s="156">
        <v>4564</v>
      </c>
      <c r="Q2495" t="str">
        <f t="shared" si="38"/>
        <v>Street</v>
      </c>
      <c r="R2495" s="158"/>
      <c r="S2495" t="s">
        <v>304</v>
      </c>
      <c r="U2495" s="158"/>
    </row>
    <row r="2496" spans="1:21" x14ac:dyDescent="0.3">
      <c r="A2496" s="156">
        <v>5</v>
      </c>
      <c r="B2496" s="156" t="s">
        <v>181</v>
      </c>
      <c r="C2496" s="153">
        <v>2020</v>
      </c>
      <c r="D2496" s="156">
        <v>4</v>
      </c>
      <c r="E2496" s="156" t="s">
        <v>232</v>
      </c>
      <c r="F2496" s="157">
        <v>6</v>
      </c>
      <c r="G2496" s="156" t="s">
        <v>192</v>
      </c>
      <c r="H2496" s="156">
        <v>600</v>
      </c>
      <c r="I2496" s="156" t="s">
        <v>266</v>
      </c>
      <c r="J2496" s="156" t="s">
        <v>123</v>
      </c>
      <c r="K2496" s="156" t="s">
        <v>261</v>
      </c>
      <c r="L2496" s="156">
        <v>700</v>
      </c>
      <c r="M2496" s="156" t="s">
        <v>193</v>
      </c>
      <c r="N2496" s="156">
        <v>76</v>
      </c>
      <c r="O2496" s="156">
        <v>45323.17</v>
      </c>
      <c r="P2496" s="156">
        <v>53990</v>
      </c>
      <c r="Q2496" t="str">
        <f t="shared" si="38"/>
        <v>Street</v>
      </c>
      <c r="R2496" s="158"/>
      <c r="S2496" t="s">
        <v>304</v>
      </c>
      <c r="U2496" s="158"/>
    </row>
    <row r="2497" spans="1:21" x14ac:dyDescent="0.3">
      <c r="A2497" s="156">
        <v>5</v>
      </c>
      <c r="B2497" s="156" t="s">
        <v>181</v>
      </c>
      <c r="C2497" s="156">
        <v>2020</v>
      </c>
      <c r="D2497" s="156">
        <v>4</v>
      </c>
      <c r="E2497" s="156" t="s">
        <v>232</v>
      </c>
      <c r="F2497" s="157">
        <v>3</v>
      </c>
      <c r="G2497" s="156" t="s">
        <v>189</v>
      </c>
      <c r="H2497" s="156">
        <v>952</v>
      </c>
      <c r="I2497" s="156" t="s">
        <v>235</v>
      </c>
      <c r="J2497" s="156" t="s">
        <v>117</v>
      </c>
      <c r="K2497" s="156" t="s">
        <v>236</v>
      </c>
      <c r="L2497" s="156">
        <v>4532</v>
      </c>
      <c r="M2497" s="156" t="s">
        <v>200</v>
      </c>
      <c r="N2497" s="156">
        <v>442</v>
      </c>
      <c r="O2497" s="156">
        <v>58816.62</v>
      </c>
      <c r="P2497" s="156">
        <v>1482425</v>
      </c>
      <c r="Q2497" t="str">
        <f t="shared" si="38"/>
        <v>3-Small C&amp;I</v>
      </c>
      <c r="R2497" s="158"/>
      <c r="S2497" t="s">
        <v>304</v>
      </c>
      <c r="U2497" s="158"/>
    </row>
    <row r="2498" spans="1:21" x14ac:dyDescent="0.3">
      <c r="A2498" s="156">
        <v>5</v>
      </c>
      <c r="B2498" s="156" t="s">
        <v>181</v>
      </c>
      <c r="C2498" s="156">
        <v>2020</v>
      </c>
      <c r="D2498" s="156">
        <v>4</v>
      </c>
      <c r="E2498" s="156" t="s">
        <v>232</v>
      </c>
      <c r="F2498" s="157">
        <v>75</v>
      </c>
      <c r="G2498" s="156" t="s">
        <v>212</v>
      </c>
      <c r="H2498" s="156">
        <v>950</v>
      </c>
      <c r="I2498" s="156" t="s">
        <v>184</v>
      </c>
      <c r="J2498" s="156" t="s">
        <v>115</v>
      </c>
      <c r="K2498" s="156" t="s">
        <v>185</v>
      </c>
      <c r="L2498" s="156">
        <v>4575</v>
      </c>
      <c r="M2498" s="156" t="s">
        <v>212</v>
      </c>
      <c r="N2498" s="156">
        <v>2</v>
      </c>
      <c r="O2498" s="156">
        <v>955.32</v>
      </c>
      <c r="P2498" s="156">
        <v>9580</v>
      </c>
      <c r="Q2498" t="str">
        <f t="shared" ref="Q2498:Q2561" si="39">VLOOKUP(J2498,S:T,2,FALSE)</f>
        <v>3-Small C&amp;I</v>
      </c>
      <c r="R2498" s="158"/>
      <c r="S2498" t="s">
        <v>304</v>
      </c>
      <c r="U2498" s="158"/>
    </row>
    <row r="2499" spans="1:21" x14ac:dyDescent="0.3">
      <c r="A2499" s="156">
        <v>5</v>
      </c>
      <c r="B2499" s="156" t="s">
        <v>181</v>
      </c>
      <c r="C2499" s="156">
        <v>2020</v>
      </c>
      <c r="D2499" s="156">
        <v>4</v>
      </c>
      <c r="E2499" s="156" t="s">
        <v>232</v>
      </c>
      <c r="F2499" s="157">
        <v>77</v>
      </c>
      <c r="G2499" s="156" t="s">
        <v>212</v>
      </c>
      <c r="H2499" s="156">
        <v>950</v>
      </c>
      <c r="I2499" s="156" t="s">
        <v>184</v>
      </c>
      <c r="J2499" s="156" t="s">
        <v>115</v>
      </c>
      <c r="K2499" s="156" t="s">
        <v>185</v>
      </c>
      <c r="L2499" s="156">
        <v>4577</v>
      </c>
      <c r="M2499" s="156" t="s">
        <v>212</v>
      </c>
      <c r="N2499" s="156">
        <v>1</v>
      </c>
      <c r="O2499" s="156">
        <v>229.16</v>
      </c>
      <c r="P2499" s="156">
        <v>2245</v>
      </c>
      <c r="Q2499" t="str">
        <f t="shared" si="39"/>
        <v>3-Small C&amp;I</v>
      </c>
      <c r="R2499" s="158"/>
      <c r="S2499" t="s">
        <v>304</v>
      </c>
      <c r="U2499" s="158"/>
    </row>
    <row r="2500" spans="1:21" x14ac:dyDescent="0.3">
      <c r="A2500" s="156">
        <v>5</v>
      </c>
      <c r="B2500" s="156" t="s">
        <v>181</v>
      </c>
      <c r="C2500" s="156">
        <v>2020</v>
      </c>
      <c r="D2500" s="156">
        <v>4</v>
      </c>
      <c r="E2500" s="156" t="s">
        <v>232</v>
      </c>
      <c r="F2500" s="157">
        <v>5</v>
      </c>
      <c r="G2500" s="156" t="s">
        <v>195</v>
      </c>
      <c r="H2500" s="156">
        <v>5</v>
      </c>
      <c r="I2500" s="156" t="s">
        <v>190</v>
      </c>
      <c r="J2500" s="156" t="s">
        <v>115</v>
      </c>
      <c r="K2500" s="156" t="s">
        <v>185</v>
      </c>
      <c r="L2500" s="156">
        <v>460</v>
      </c>
      <c r="M2500" s="156" t="s">
        <v>198</v>
      </c>
      <c r="N2500" s="156">
        <v>1005</v>
      </c>
      <c r="O2500" s="156">
        <v>215517.41</v>
      </c>
      <c r="P2500" s="156">
        <v>1774241</v>
      </c>
      <c r="Q2500" t="str">
        <f t="shared" si="39"/>
        <v>3-Small C&amp;I</v>
      </c>
      <c r="R2500" s="158"/>
      <c r="S2500" t="s">
        <v>304</v>
      </c>
      <c r="U2500" s="158"/>
    </row>
    <row r="2501" spans="1:21" x14ac:dyDescent="0.3">
      <c r="A2501" s="156">
        <v>5</v>
      </c>
      <c r="B2501" s="156" t="s">
        <v>181</v>
      </c>
      <c r="C2501" s="156">
        <v>2020</v>
      </c>
      <c r="D2501" s="156">
        <v>4</v>
      </c>
      <c r="E2501" s="156" t="s">
        <v>232</v>
      </c>
      <c r="F2501" s="157">
        <v>72</v>
      </c>
      <c r="G2501" s="156" t="s">
        <v>212</v>
      </c>
      <c r="H2501" s="156">
        <v>5</v>
      </c>
      <c r="I2501" s="156" t="s">
        <v>190</v>
      </c>
      <c r="J2501" s="156" t="s">
        <v>115</v>
      </c>
      <c r="K2501" s="156" t="s">
        <v>185</v>
      </c>
      <c r="L2501" s="156">
        <v>1572</v>
      </c>
      <c r="M2501" s="156" t="s">
        <v>231</v>
      </c>
      <c r="N2501" s="156">
        <v>1</v>
      </c>
      <c r="O2501" s="156">
        <v>3591.56</v>
      </c>
      <c r="P2501" s="156">
        <v>16337</v>
      </c>
      <c r="Q2501" t="str">
        <f t="shared" si="39"/>
        <v>3-Small C&amp;I</v>
      </c>
      <c r="R2501" s="158"/>
      <c r="S2501" t="s">
        <v>304</v>
      </c>
      <c r="U2501" s="158"/>
    </row>
    <row r="2502" spans="1:21" x14ac:dyDescent="0.3">
      <c r="A2502" s="156">
        <v>5</v>
      </c>
      <c r="B2502" s="156" t="s">
        <v>181</v>
      </c>
      <c r="C2502" s="156">
        <v>2020</v>
      </c>
      <c r="D2502" s="156">
        <v>4</v>
      </c>
      <c r="E2502" s="156" t="s">
        <v>232</v>
      </c>
      <c r="F2502" s="157">
        <v>3</v>
      </c>
      <c r="G2502" s="156" t="s">
        <v>189</v>
      </c>
      <c r="H2502" s="156">
        <v>616</v>
      </c>
      <c r="I2502" s="156" t="s">
        <v>199</v>
      </c>
      <c r="J2502" s="156" t="s">
        <v>125</v>
      </c>
      <c r="K2502" s="156" t="s">
        <v>197</v>
      </c>
      <c r="L2502" s="156">
        <v>4532</v>
      </c>
      <c r="M2502" s="156" t="s">
        <v>200</v>
      </c>
      <c r="N2502" s="156">
        <v>3391</v>
      </c>
      <c r="O2502" s="156">
        <v>284192.46999999997</v>
      </c>
      <c r="P2502" s="156">
        <v>1019272</v>
      </c>
      <c r="Q2502" t="str">
        <f t="shared" si="39"/>
        <v>Street</v>
      </c>
      <c r="R2502" s="158"/>
      <c r="S2502" t="s">
        <v>304</v>
      </c>
      <c r="U2502" s="158"/>
    </row>
    <row r="2503" spans="1:21" x14ac:dyDescent="0.3">
      <c r="A2503" s="156">
        <v>4</v>
      </c>
      <c r="B2503" s="156" t="s">
        <v>187</v>
      </c>
      <c r="C2503" s="156">
        <v>2020</v>
      </c>
      <c r="D2503" s="156">
        <v>4</v>
      </c>
      <c r="E2503" s="156" t="s">
        <v>232</v>
      </c>
      <c r="F2503" s="157">
        <v>5</v>
      </c>
      <c r="G2503" s="156" t="s">
        <v>195</v>
      </c>
      <c r="H2503" s="156">
        <v>18</v>
      </c>
      <c r="I2503" s="156" t="s">
        <v>215</v>
      </c>
      <c r="J2503" s="156" t="s">
        <v>119</v>
      </c>
      <c r="K2503" s="156" t="s">
        <v>216</v>
      </c>
      <c r="L2503" s="156">
        <v>460</v>
      </c>
      <c r="M2503" s="156" t="s">
        <v>198</v>
      </c>
      <c r="N2503" s="156">
        <v>1</v>
      </c>
      <c r="O2503" s="156">
        <v>455.76</v>
      </c>
      <c r="P2503" s="156">
        <v>1800</v>
      </c>
      <c r="Q2503" t="str">
        <f t="shared" si="39"/>
        <v>4-Medium C&amp;I</v>
      </c>
      <c r="R2503" s="158"/>
      <c r="S2503" t="s">
        <v>304</v>
      </c>
      <c r="U2503" s="158"/>
    </row>
    <row r="2504" spans="1:21" x14ac:dyDescent="0.3">
      <c r="A2504" s="156">
        <v>5</v>
      </c>
      <c r="B2504" s="156" t="s">
        <v>181</v>
      </c>
      <c r="C2504" s="156">
        <v>2020</v>
      </c>
      <c r="D2504" s="156">
        <v>4</v>
      </c>
      <c r="E2504" s="156" t="s">
        <v>232</v>
      </c>
      <c r="F2504" s="157">
        <v>3</v>
      </c>
      <c r="G2504" s="156" t="s">
        <v>189</v>
      </c>
      <c r="H2504" s="156">
        <v>700</v>
      </c>
      <c r="I2504" s="156" t="s">
        <v>273</v>
      </c>
      <c r="J2504" s="156" t="s">
        <v>207</v>
      </c>
      <c r="K2504" s="156" t="s">
        <v>208</v>
      </c>
      <c r="L2504" s="156">
        <v>300</v>
      </c>
      <c r="M2504" s="156" t="s">
        <v>191</v>
      </c>
      <c r="N2504" s="156">
        <v>3</v>
      </c>
      <c r="O2504" s="156">
        <v>38729.5</v>
      </c>
      <c r="P2504" s="156">
        <v>211360</v>
      </c>
      <c r="Q2504" t="str">
        <f t="shared" si="39"/>
        <v>5-Large C&amp;I</v>
      </c>
      <c r="R2504" s="158"/>
      <c r="S2504" t="s">
        <v>304</v>
      </c>
      <c r="U2504" s="158"/>
    </row>
    <row r="2505" spans="1:21" x14ac:dyDescent="0.3">
      <c r="A2505" s="156">
        <v>5</v>
      </c>
      <c r="B2505" s="156" t="s">
        <v>181</v>
      </c>
      <c r="C2505" s="156">
        <v>2020</v>
      </c>
      <c r="D2505" s="156">
        <v>4</v>
      </c>
      <c r="E2505" s="156" t="s">
        <v>232</v>
      </c>
      <c r="F2505" s="157">
        <v>79</v>
      </c>
      <c r="G2505" s="156" t="s">
        <v>212</v>
      </c>
      <c r="H2505" s="156">
        <v>153</v>
      </c>
      <c r="I2505" s="156" t="s">
        <v>269</v>
      </c>
      <c r="J2505" s="156" t="s">
        <v>270</v>
      </c>
      <c r="K2505" s="156" t="s">
        <v>270</v>
      </c>
      <c r="L2505" s="156">
        <v>1579</v>
      </c>
      <c r="M2505" s="156" t="s">
        <v>271</v>
      </c>
      <c r="N2505" s="156">
        <v>18</v>
      </c>
      <c r="O2505" s="156">
        <v>0</v>
      </c>
      <c r="P2505" s="156">
        <v>4138721</v>
      </c>
      <c r="Q2505" t="str">
        <f t="shared" si="39"/>
        <v>OTHER</v>
      </c>
      <c r="R2505" s="158"/>
      <c r="S2505" t="s">
        <v>304</v>
      </c>
      <c r="U2505" s="158"/>
    </row>
    <row r="2506" spans="1:21" x14ac:dyDescent="0.3">
      <c r="A2506" s="156">
        <v>5</v>
      </c>
      <c r="B2506" s="156" t="s">
        <v>181</v>
      </c>
      <c r="C2506" s="156">
        <v>2020</v>
      </c>
      <c r="D2506" s="156">
        <v>4</v>
      </c>
      <c r="E2506" s="156" t="s">
        <v>232</v>
      </c>
      <c r="F2506" s="157">
        <v>3</v>
      </c>
      <c r="G2506" s="156" t="s">
        <v>189</v>
      </c>
      <c r="H2506" s="156">
        <v>11</v>
      </c>
      <c r="I2506" s="156" t="s">
        <v>283</v>
      </c>
      <c r="J2506" s="156" t="s">
        <v>115</v>
      </c>
      <c r="K2506" s="156" t="s">
        <v>185</v>
      </c>
      <c r="L2506" s="156">
        <v>300</v>
      </c>
      <c r="M2506" s="156" t="s">
        <v>191</v>
      </c>
      <c r="N2506" s="156">
        <v>212</v>
      </c>
      <c r="O2506" s="156">
        <v>53578.43</v>
      </c>
      <c r="P2506" s="156">
        <v>261922</v>
      </c>
      <c r="Q2506" t="str">
        <f t="shared" si="39"/>
        <v>3-Small C&amp;I</v>
      </c>
      <c r="R2506" s="158"/>
      <c r="S2506" t="s">
        <v>304</v>
      </c>
      <c r="U2506" s="158"/>
    </row>
    <row r="2507" spans="1:21" x14ac:dyDescent="0.3">
      <c r="A2507" s="156">
        <v>5</v>
      </c>
      <c r="B2507" s="156" t="s">
        <v>181</v>
      </c>
      <c r="C2507" s="156">
        <v>2020</v>
      </c>
      <c r="D2507" s="156">
        <v>4</v>
      </c>
      <c r="E2507" s="156" t="s">
        <v>232</v>
      </c>
      <c r="F2507" s="157">
        <v>3</v>
      </c>
      <c r="G2507" s="156" t="s">
        <v>189</v>
      </c>
      <c r="H2507" s="156">
        <v>903</v>
      </c>
      <c r="I2507" s="156" t="s">
        <v>239</v>
      </c>
      <c r="J2507" s="156" t="s">
        <v>121</v>
      </c>
      <c r="K2507" s="156" t="s">
        <v>230</v>
      </c>
      <c r="L2507" s="156">
        <v>4532</v>
      </c>
      <c r="M2507" s="156" t="s">
        <v>200</v>
      </c>
      <c r="N2507" s="156">
        <v>1171</v>
      </c>
      <c r="O2507" s="156">
        <v>338263.13</v>
      </c>
      <c r="P2507" s="156">
        <v>2647841</v>
      </c>
      <c r="Q2507" t="str">
        <f t="shared" si="39"/>
        <v>1-Residential</v>
      </c>
      <c r="R2507" s="158"/>
      <c r="S2507" t="s">
        <v>304</v>
      </c>
      <c r="U2507" s="158"/>
    </row>
    <row r="2508" spans="1:21" x14ac:dyDescent="0.3">
      <c r="A2508" s="156">
        <v>5</v>
      </c>
      <c r="B2508" s="156" t="s">
        <v>181</v>
      </c>
      <c r="C2508" s="156">
        <v>2020</v>
      </c>
      <c r="D2508" s="156">
        <v>4</v>
      </c>
      <c r="E2508" s="156" t="s">
        <v>232</v>
      </c>
      <c r="F2508" s="157">
        <v>72</v>
      </c>
      <c r="G2508" s="156" t="s">
        <v>212</v>
      </c>
      <c r="H2508" s="156">
        <v>1</v>
      </c>
      <c r="I2508" s="156" t="s">
        <v>229</v>
      </c>
      <c r="J2508" s="156" t="s">
        <v>121</v>
      </c>
      <c r="K2508" s="156" t="s">
        <v>230</v>
      </c>
      <c r="L2508" s="156">
        <v>1572</v>
      </c>
      <c r="M2508" s="156" t="s">
        <v>231</v>
      </c>
      <c r="N2508" s="156">
        <v>1</v>
      </c>
      <c r="O2508" s="156">
        <v>107.18</v>
      </c>
      <c r="P2508" s="156">
        <v>377</v>
      </c>
      <c r="Q2508" t="str">
        <f t="shared" si="39"/>
        <v>1-Residential</v>
      </c>
      <c r="R2508" s="158"/>
      <c r="S2508" t="s">
        <v>304</v>
      </c>
      <c r="U2508" s="158"/>
    </row>
    <row r="2509" spans="1:21" x14ac:dyDescent="0.3">
      <c r="A2509" s="156">
        <v>5</v>
      </c>
      <c r="B2509" s="156" t="s">
        <v>181</v>
      </c>
      <c r="C2509" s="156">
        <v>2020</v>
      </c>
      <c r="D2509" s="156">
        <v>4</v>
      </c>
      <c r="E2509" s="156" t="s">
        <v>232</v>
      </c>
      <c r="F2509" s="157">
        <v>1</v>
      </c>
      <c r="G2509" s="156" t="s">
        <v>183</v>
      </c>
      <c r="H2509" s="156">
        <v>7</v>
      </c>
      <c r="I2509" s="156" t="s">
        <v>241</v>
      </c>
      <c r="J2509" s="156" t="s">
        <v>122</v>
      </c>
      <c r="K2509" s="156" t="s">
        <v>242</v>
      </c>
      <c r="L2509" s="156">
        <v>200</v>
      </c>
      <c r="M2509" s="156" t="s">
        <v>210</v>
      </c>
      <c r="N2509" s="156">
        <v>73</v>
      </c>
      <c r="O2509" s="156">
        <v>6768.13</v>
      </c>
      <c r="P2509" s="156">
        <v>39546</v>
      </c>
      <c r="Q2509" t="str">
        <f t="shared" si="39"/>
        <v>2-Low Income Residential</v>
      </c>
      <c r="R2509" s="158"/>
      <c r="S2509" t="s">
        <v>304</v>
      </c>
      <c r="U2509" s="158"/>
    </row>
    <row r="2510" spans="1:21" x14ac:dyDescent="0.3">
      <c r="A2510" s="156">
        <v>4</v>
      </c>
      <c r="B2510" s="156" t="s">
        <v>187</v>
      </c>
      <c r="C2510" s="156">
        <v>2020</v>
      </c>
      <c r="D2510" s="156">
        <v>4</v>
      </c>
      <c r="E2510" s="156" t="s">
        <v>232</v>
      </c>
      <c r="F2510" s="157">
        <v>10</v>
      </c>
      <c r="G2510" s="156" t="s">
        <v>238</v>
      </c>
      <c r="H2510" s="156">
        <v>1</v>
      </c>
      <c r="I2510" s="156" t="s">
        <v>229</v>
      </c>
      <c r="J2510" s="156" t="s">
        <v>121</v>
      </c>
      <c r="K2510" s="156" t="s">
        <v>230</v>
      </c>
      <c r="L2510" s="156">
        <v>207</v>
      </c>
      <c r="M2510" s="156" t="s">
        <v>243</v>
      </c>
      <c r="N2510" s="156">
        <v>15</v>
      </c>
      <c r="O2510" s="156">
        <v>3413.97</v>
      </c>
      <c r="P2510" s="156">
        <v>12190</v>
      </c>
      <c r="Q2510" t="str">
        <f t="shared" si="39"/>
        <v>1-Residential</v>
      </c>
      <c r="R2510" s="158"/>
      <c r="S2510" t="s">
        <v>304</v>
      </c>
      <c r="U2510" s="158"/>
    </row>
    <row r="2511" spans="1:21" x14ac:dyDescent="0.3">
      <c r="A2511" s="156">
        <v>5</v>
      </c>
      <c r="B2511" s="156" t="s">
        <v>181</v>
      </c>
      <c r="C2511" s="156">
        <v>2020</v>
      </c>
      <c r="D2511" s="156">
        <v>4</v>
      </c>
      <c r="E2511" s="156" t="s">
        <v>232</v>
      </c>
      <c r="F2511" s="157">
        <v>3</v>
      </c>
      <c r="G2511" s="156" t="s">
        <v>189</v>
      </c>
      <c r="H2511" s="156">
        <v>701</v>
      </c>
      <c r="I2511" s="156" t="s">
        <v>206</v>
      </c>
      <c r="J2511" s="156" t="s">
        <v>207</v>
      </c>
      <c r="K2511" s="156" t="s">
        <v>208</v>
      </c>
      <c r="L2511" s="156">
        <v>300</v>
      </c>
      <c r="M2511" s="156" t="s">
        <v>191</v>
      </c>
      <c r="N2511" s="156">
        <v>165</v>
      </c>
      <c r="O2511" s="156">
        <v>1606821.97</v>
      </c>
      <c r="P2511" s="156">
        <v>9463832</v>
      </c>
      <c r="Q2511" t="str">
        <f t="shared" si="39"/>
        <v>5-Large C&amp;I</v>
      </c>
      <c r="R2511" s="158"/>
      <c r="S2511" t="s">
        <v>304</v>
      </c>
      <c r="U2511" s="158"/>
    </row>
    <row r="2512" spans="1:21" x14ac:dyDescent="0.3">
      <c r="A2512" s="156">
        <v>5</v>
      </c>
      <c r="B2512" s="156" t="s">
        <v>181</v>
      </c>
      <c r="C2512" s="156">
        <v>2020</v>
      </c>
      <c r="D2512" s="156">
        <v>4</v>
      </c>
      <c r="E2512" s="156" t="s">
        <v>232</v>
      </c>
      <c r="F2512" s="157">
        <v>10</v>
      </c>
      <c r="G2512" s="156" t="s">
        <v>238</v>
      </c>
      <c r="H2512" s="156">
        <v>301</v>
      </c>
      <c r="I2512" s="156" t="s">
        <v>247</v>
      </c>
      <c r="J2512" s="156" t="s">
        <v>121</v>
      </c>
      <c r="K2512" s="156" t="s">
        <v>230</v>
      </c>
      <c r="L2512" s="156">
        <v>207</v>
      </c>
      <c r="M2512" s="156" t="s">
        <v>243</v>
      </c>
      <c r="N2512" s="156">
        <v>1</v>
      </c>
      <c r="O2512" s="156">
        <v>193.47</v>
      </c>
      <c r="P2512" s="156">
        <v>815</v>
      </c>
      <c r="Q2512" t="str">
        <f t="shared" si="39"/>
        <v>1-Residential</v>
      </c>
      <c r="R2512" s="158"/>
      <c r="S2512" t="s">
        <v>304</v>
      </c>
      <c r="U2512" s="158"/>
    </row>
    <row r="2513" spans="1:21" x14ac:dyDescent="0.3">
      <c r="A2513" s="156">
        <v>5</v>
      </c>
      <c r="B2513" s="156" t="s">
        <v>181</v>
      </c>
      <c r="C2513" s="156">
        <v>2020</v>
      </c>
      <c r="D2513" s="156">
        <v>4</v>
      </c>
      <c r="E2513" s="156" t="s">
        <v>232</v>
      </c>
      <c r="F2513" s="157">
        <v>3</v>
      </c>
      <c r="G2513" s="156" t="s">
        <v>189</v>
      </c>
      <c r="H2513" s="156">
        <v>18</v>
      </c>
      <c r="I2513" s="156" t="s">
        <v>215</v>
      </c>
      <c r="J2513" s="156" t="s">
        <v>119</v>
      </c>
      <c r="K2513" s="156" t="s">
        <v>216</v>
      </c>
      <c r="L2513" s="156">
        <v>300</v>
      </c>
      <c r="M2513" s="156" t="s">
        <v>191</v>
      </c>
      <c r="N2513" s="156">
        <v>2160</v>
      </c>
      <c r="O2513" s="156">
        <v>5247901.1100000003</v>
      </c>
      <c r="P2513" s="156">
        <v>26934915</v>
      </c>
      <c r="Q2513" t="str">
        <f t="shared" si="39"/>
        <v>4-Medium C&amp;I</v>
      </c>
      <c r="R2513" s="158"/>
      <c r="S2513" t="s">
        <v>304</v>
      </c>
      <c r="U2513" s="158"/>
    </row>
    <row r="2514" spans="1:21" x14ac:dyDescent="0.3">
      <c r="A2514" s="156">
        <v>5</v>
      </c>
      <c r="B2514" s="156" t="s">
        <v>181</v>
      </c>
      <c r="C2514" s="156">
        <v>2020</v>
      </c>
      <c r="D2514" s="156">
        <v>4</v>
      </c>
      <c r="E2514" s="156" t="s">
        <v>232</v>
      </c>
      <c r="F2514" s="157">
        <v>1</v>
      </c>
      <c r="G2514" s="156" t="s">
        <v>183</v>
      </c>
      <c r="H2514" s="156">
        <v>10</v>
      </c>
      <c r="I2514" s="156" t="s">
        <v>251</v>
      </c>
      <c r="J2514" s="156" t="s">
        <v>117</v>
      </c>
      <c r="K2514" s="156" t="s">
        <v>236</v>
      </c>
      <c r="L2514" s="156">
        <v>200</v>
      </c>
      <c r="M2514" s="156" t="s">
        <v>210</v>
      </c>
      <c r="N2514" s="156">
        <v>1060</v>
      </c>
      <c r="O2514" s="156">
        <v>85066.95</v>
      </c>
      <c r="P2514" s="156">
        <v>343807</v>
      </c>
      <c r="Q2514" t="str">
        <f t="shared" si="39"/>
        <v>3-Small C&amp;I</v>
      </c>
      <c r="R2514" s="158"/>
      <c r="S2514" t="s">
        <v>304</v>
      </c>
      <c r="U2514" s="158"/>
    </row>
    <row r="2515" spans="1:21" x14ac:dyDescent="0.3">
      <c r="A2515" s="156">
        <v>5</v>
      </c>
      <c r="B2515" s="156" t="s">
        <v>181</v>
      </c>
      <c r="C2515" s="156">
        <v>2020</v>
      </c>
      <c r="D2515" s="156">
        <v>4</v>
      </c>
      <c r="E2515" s="156" t="s">
        <v>232</v>
      </c>
      <c r="F2515" s="157">
        <v>1</v>
      </c>
      <c r="G2515" s="156" t="s">
        <v>183</v>
      </c>
      <c r="H2515" s="156">
        <v>18</v>
      </c>
      <c r="I2515" s="156" t="s">
        <v>215</v>
      </c>
      <c r="J2515" s="156" t="s">
        <v>119</v>
      </c>
      <c r="K2515" s="156" t="s">
        <v>216</v>
      </c>
      <c r="L2515" s="156">
        <v>200</v>
      </c>
      <c r="M2515" s="156" t="s">
        <v>210</v>
      </c>
      <c r="N2515" s="156">
        <v>1</v>
      </c>
      <c r="O2515" s="156">
        <v>328.27</v>
      </c>
      <c r="P2515" s="156">
        <v>1520</v>
      </c>
      <c r="Q2515" t="str">
        <f t="shared" si="39"/>
        <v>4-Medium C&amp;I</v>
      </c>
      <c r="R2515" s="158"/>
      <c r="S2515" t="s">
        <v>304</v>
      </c>
      <c r="U2515" s="158"/>
    </row>
    <row r="2516" spans="1:21" x14ac:dyDescent="0.3">
      <c r="A2516" s="156">
        <v>5</v>
      </c>
      <c r="B2516" s="156" t="s">
        <v>181</v>
      </c>
      <c r="C2516" s="156">
        <v>2020</v>
      </c>
      <c r="D2516" s="156">
        <v>4</v>
      </c>
      <c r="E2516" s="156" t="s">
        <v>232</v>
      </c>
      <c r="F2516" s="157">
        <v>3</v>
      </c>
      <c r="G2516" s="156" t="s">
        <v>189</v>
      </c>
      <c r="H2516" s="156">
        <v>8</v>
      </c>
      <c r="I2516" s="156" t="s">
        <v>248</v>
      </c>
      <c r="J2516" s="156" t="s">
        <v>126</v>
      </c>
      <c r="K2516" s="156" t="s">
        <v>249</v>
      </c>
      <c r="L2516" s="156">
        <v>300</v>
      </c>
      <c r="M2516" s="156" t="s">
        <v>191</v>
      </c>
      <c r="N2516" s="156">
        <v>375</v>
      </c>
      <c r="O2516" s="156">
        <v>23013.279999999999</v>
      </c>
      <c r="P2516" s="156">
        <v>92527</v>
      </c>
      <c r="Q2516" t="str">
        <f t="shared" si="39"/>
        <v>3-Small C&amp;I</v>
      </c>
      <c r="R2516" s="158"/>
      <c r="S2516" t="s">
        <v>304</v>
      </c>
      <c r="U2516" s="158"/>
    </row>
    <row r="2517" spans="1:21" x14ac:dyDescent="0.3">
      <c r="A2517" s="156">
        <v>5</v>
      </c>
      <c r="B2517" s="156" t="s">
        <v>181</v>
      </c>
      <c r="C2517" s="156">
        <v>2020</v>
      </c>
      <c r="D2517" s="156">
        <v>4</v>
      </c>
      <c r="E2517" s="156" t="s">
        <v>232</v>
      </c>
      <c r="F2517" s="157">
        <v>5</v>
      </c>
      <c r="G2517" s="156" t="s">
        <v>195</v>
      </c>
      <c r="H2517" s="156">
        <v>8</v>
      </c>
      <c r="I2517" s="156" t="s">
        <v>248</v>
      </c>
      <c r="J2517" s="156" t="s">
        <v>126</v>
      </c>
      <c r="K2517" s="156" t="s">
        <v>249</v>
      </c>
      <c r="L2517" s="156">
        <v>460</v>
      </c>
      <c r="M2517" s="156" t="s">
        <v>198</v>
      </c>
      <c r="N2517" s="156">
        <v>1</v>
      </c>
      <c r="O2517" s="156">
        <v>71.5</v>
      </c>
      <c r="P2517" s="156">
        <v>292</v>
      </c>
      <c r="Q2517" t="str">
        <f t="shared" si="39"/>
        <v>3-Small C&amp;I</v>
      </c>
      <c r="R2517" s="158"/>
      <c r="S2517" t="s">
        <v>304</v>
      </c>
      <c r="U2517" s="158"/>
    </row>
    <row r="2518" spans="1:21" x14ac:dyDescent="0.3">
      <c r="A2518" s="156">
        <v>5</v>
      </c>
      <c r="B2518" s="156" t="s">
        <v>181</v>
      </c>
      <c r="C2518" s="156">
        <v>2020</v>
      </c>
      <c r="D2518" s="156">
        <v>4</v>
      </c>
      <c r="E2518" s="156" t="s">
        <v>232</v>
      </c>
      <c r="F2518" s="157">
        <v>1</v>
      </c>
      <c r="G2518" s="156" t="s">
        <v>183</v>
      </c>
      <c r="H2518" s="156">
        <v>950</v>
      </c>
      <c r="I2518" s="156" t="s">
        <v>184</v>
      </c>
      <c r="J2518" s="156" t="s">
        <v>115</v>
      </c>
      <c r="K2518" s="156" t="s">
        <v>185</v>
      </c>
      <c r="L2518" s="156">
        <v>4512</v>
      </c>
      <c r="M2518" s="156" t="s">
        <v>186</v>
      </c>
      <c r="N2518" s="156">
        <v>759</v>
      </c>
      <c r="O2518" s="156">
        <v>43798.63</v>
      </c>
      <c r="P2518" s="156">
        <v>373683</v>
      </c>
      <c r="Q2518" t="str">
        <f t="shared" si="39"/>
        <v>3-Small C&amp;I</v>
      </c>
      <c r="R2518" s="158"/>
      <c r="S2518" t="s">
        <v>304</v>
      </c>
      <c r="U2518" s="158"/>
    </row>
    <row r="2519" spans="1:21" x14ac:dyDescent="0.3">
      <c r="A2519" s="156">
        <v>5</v>
      </c>
      <c r="B2519" s="156" t="s">
        <v>181</v>
      </c>
      <c r="C2519" s="156">
        <v>2020</v>
      </c>
      <c r="D2519" s="156">
        <v>4</v>
      </c>
      <c r="E2519" s="156" t="s">
        <v>232</v>
      </c>
      <c r="F2519" s="157">
        <v>10</v>
      </c>
      <c r="G2519" s="156" t="s">
        <v>238</v>
      </c>
      <c r="H2519" s="156">
        <v>950</v>
      </c>
      <c r="I2519" s="156" t="s">
        <v>184</v>
      </c>
      <c r="J2519" s="156" t="s">
        <v>115</v>
      </c>
      <c r="K2519" s="156" t="s">
        <v>185</v>
      </c>
      <c r="L2519" s="156">
        <v>4513</v>
      </c>
      <c r="M2519" s="156" t="s">
        <v>240</v>
      </c>
      <c r="N2519" s="156">
        <v>10</v>
      </c>
      <c r="O2519" s="156">
        <v>1701.45</v>
      </c>
      <c r="P2519" s="156">
        <v>16312</v>
      </c>
      <c r="Q2519" t="str">
        <f t="shared" si="39"/>
        <v>3-Small C&amp;I</v>
      </c>
      <c r="R2519" s="158"/>
      <c r="S2519" t="s">
        <v>304</v>
      </c>
      <c r="U2519" s="158"/>
    </row>
    <row r="2520" spans="1:21" x14ac:dyDescent="0.3">
      <c r="A2520" s="156">
        <v>4</v>
      </c>
      <c r="B2520" s="156" t="s">
        <v>187</v>
      </c>
      <c r="C2520" s="156">
        <v>2020</v>
      </c>
      <c r="D2520" s="156">
        <v>4</v>
      </c>
      <c r="E2520" s="156" t="s">
        <v>232</v>
      </c>
      <c r="F2520" s="157">
        <v>1</v>
      </c>
      <c r="G2520" s="156" t="s">
        <v>183</v>
      </c>
      <c r="H2520" s="156">
        <v>953</v>
      </c>
      <c r="I2520" s="156" t="s">
        <v>213</v>
      </c>
      <c r="J2520" s="156" t="s">
        <v>118</v>
      </c>
      <c r="K2520" s="156" t="s">
        <v>214</v>
      </c>
      <c r="L2520" s="156">
        <v>4512</v>
      </c>
      <c r="M2520" s="156" t="s">
        <v>186</v>
      </c>
      <c r="N2520" s="156">
        <v>1</v>
      </c>
      <c r="O2520" s="156">
        <v>11.38</v>
      </c>
      <c r="P2520" s="156">
        <v>13</v>
      </c>
      <c r="Q2520" t="str">
        <f t="shared" si="39"/>
        <v>3-Small C&amp;I</v>
      </c>
      <c r="R2520" s="158"/>
      <c r="S2520" t="s">
        <v>304</v>
      </c>
      <c r="U2520" s="158"/>
    </row>
    <row r="2521" spans="1:21" x14ac:dyDescent="0.3">
      <c r="A2521" s="156">
        <v>5</v>
      </c>
      <c r="B2521" s="156" t="s">
        <v>181</v>
      </c>
      <c r="C2521" s="156">
        <v>2020</v>
      </c>
      <c r="D2521" s="156">
        <v>4</v>
      </c>
      <c r="E2521" s="156" t="s">
        <v>232</v>
      </c>
      <c r="F2521" s="157">
        <v>3</v>
      </c>
      <c r="G2521" s="156" t="s">
        <v>189</v>
      </c>
      <c r="H2521" s="156">
        <v>20</v>
      </c>
      <c r="I2521" s="156" t="s">
        <v>300</v>
      </c>
      <c r="J2521" s="156" t="s">
        <v>128</v>
      </c>
      <c r="K2521" s="156" t="s">
        <v>205</v>
      </c>
      <c r="L2521" s="156">
        <v>300</v>
      </c>
      <c r="M2521" s="156" t="s">
        <v>191</v>
      </c>
      <c r="N2521" s="156">
        <v>74</v>
      </c>
      <c r="O2521" s="156">
        <v>163215.46</v>
      </c>
      <c r="P2521" s="156">
        <v>864098</v>
      </c>
      <c r="Q2521" t="str">
        <f t="shared" si="39"/>
        <v>4-Medium C&amp;I</v>
      </c>
      <c r="R2521" s="158"/>
      <c r="S2521" t="s">
        <v>304</v>
      </c>
      <c r="U2521" s="158"/>
    </row>
    <row r="2522" spans="1:21" x14ac:dyDescent="0.3">
      <c r="A2522" s="156">
        <v>5</v>
      </c>
      <c r="B2522" s="156" t="s">
        <v>181</v>
      </c>
      <c r="C2522" s="156">
        <v>2020</v>
      </c>
      <c r="D2522" s="156">
        <v>4</v>
      </c>
      <c r="E2522" s="156" t="s">
        <v>232</v>
      </c>
      <c r="F2522" s="157">
        <v>1</v>
      </c>
      <c r="G2522" s="156" t="s">
        <v>183</v>
      </c>
      <c r="H2522" s="156">
        <v>5</v>
      </c>
      <c r="I2522" s="156" t="s">
        <v>190</v>
      </c>
      <c r="J2522" s="156" t="s">
        <v>115</v>
      </c>
      <c r="K2522" s="156" t="s">
        <v>185</v>
      </c>
      <c r="L2522" s="156">
        <v>200</v>
      </c>
      <c r="M2522" s="156" t="s">
        <v>210</v>
      </c>
      <c r="N2522" s="156">
        <v>1334</v>
      </c>
      <c r="O2522" s="156">
        <v>-71133.38</v>
      </c>
      <c r="P2522" s="156">
        <v>610877</v>
      </c>
      <c r="Q2522" t="str">
        <f t="shared" si="39"/>
        <v>3-Small C&amp;I</v>
      </c>
      <c r="R2522" s="158"/>
      <c r="S2522" t="s">
        <v>304</v>
      </c>
      <c r="U2522" s="158"/>
    </row>
    <row r="2523" spans="1:21" x14ac:dyDescent="0.3">
      <c r="A2523" s="156">
        <v>5</v>
      </c>
      <c r="B2523" s="156" t="s">
        <v>181</v>
      </c>
      <c r="C2523" s="156">
        <v>2020</v>
      </c>
      <c r="D2523" s="156">
        <v>4</v>
      </c>
      <c r="E2523" s="156" t="s">
        <v>232</v>
      </c>
      <c r="F2523" s="157">
        <v>3</v>
      </c>
      <c r="G2523" s="156" t="s">
        <v>189</v>
      </c>
      <c r="H2523" s="156">
        <v>5</v>
      </c>
      <c r="I2523" s="156" t="s">
        <v>190</v>
      </c>
      <c r="J2523" s="156" t="s">
        <v>115</v>
      </c>
      <c r="K2523" s="156" t="s">
        <v>185</v>
      </c>
      <c r="L2523" s="156">
        <v>300</v>
      </c>
      <c r="M2523" s="156" t="s">
        <v>191</v>
      </c>
      <c r="N2523" s="156">
        <v>42751</v>
      </c>
      <c r="O2523" s="156">
        <v>289295.7</v>
      </c>
      <c r="P2523" s="156">
        <v>43373726</v>
      </c>
      <c r="Q2523" t="str">
        <f t="shared" si="39"/>
        <v>3-Small C&amp;I</v>
      </c>
      <c r="R2523" s="158"/>
      <c r="S2523" t="s">
        <v>304</v>
      </c>
      <c r="U2523" s="158"/>
    </row>
    <row r="2524" spans="1:21" x14ac:dyDescent="0.3">
      <c r="A2524" s="156">
        <v>5</v>
      </c>
      <c r="B2524" s="156" t="s">
        <v>181</v>
      </c>
      <c r="C2524" s="156">
        <v>2020</v>
      </c>
      <c r="D2524" s="156">
        <v>4</v>
      </c>
      <c r="E2524" s="156" t="s">
        <v>232</v>
      </c>
      <c r="F2524" s="157">
        <v>6</v>
      </c>
      <c r="G2524" s="156" t="s">
        <v>192</v>
      </c>
      <c r="H2524" s="156">
        <v>627</v>
      </c>
      <c r="I2524" s="156" t="s">
        <v>257</v>
      </c>
      <c r="J2524" s="156" t="s">
        <v>132</v>
      </c>
      <c r="K2524" s="156" t="s">
        <v>212</v>
      </c>
      <c r="L2524" s="156">
        <v>4562</v>
      </c>
      <c r="M2524" s="156" t="s">
        <v>211</v>
      </c>
      <c r="N2524" s="156">
        <v>3</v>
      </c>
      <c r="O2524" s="156">
        <v>943.86</v>
      </c>
      <c r="P2524" s="156">
        <v>213</v>
      </c>
      <c r="Q2524" t="str">
        <f t="shared" si="39"/>
        <v>Street</v>
      </c>
      <c r="R2524" s="158"/>
      <c r="S2524" t="s">
        <v>304</v>
      </c>
      <c r="U2524" s="158"/>
    </row>
    <row r="2525" spans="1:21" x14ac:dyDescent="0.3">
      <c r="A2525" s="156">
        <v>5</v>
      </c>
      <c r="B2525" s="156" t="s">
        <v>181</v>
      </c>
      <c r="C2525" s="156">
        <v>2020</v>
      </c>
      <c r="D2525" s="156">
        <v>4</v>
      </c>
      <c r="E2525" s="156" t="s">
        <v>232</v>
      </c>
      <c r="F2525" s="157">
        <v>10</v>
      </c>
      <c r="G2525" s="156" t="s">
        <v>238</v>
      </c>
      <c r="H2525" s="156">
        <v>903</v>
      </c>
      <c r="I2525" s="156" t="s">
        <v>239</v>
      </c>
      <c r="J2525" s="156" t="s">
        <v>121</v>
      </c>
      <c r="K2525" s="156" t="s">
        <v>230</v>
      </c>
      <c r="L2525" s="156">
        <v>4513</v>
      </c>
      <c r="M2525" s="156" t="s">
        <v>240</v>
      </c>
      <c r="N2525" s="156">
        <v>32988</v>
      </c>
      <c r="O2525" s="156">
        <v>3876547.99</v>
      </c>
      <c r="P2525" s="156">
        <v>29123130</v>
      </c>
      <c r="Q2525" t="str">
        <f t="shared" si="39"/>
        <v>1-Residential</v>
      </c>
      <c r="R2525" s="158"/>
      <c r="S2525" t="s">
        <v>304</v>
      </c>
      <c r="U2525" s="158"/>
    </row>
    <row r="2526" spans="1:21" x14ac:dyDescent="0.3">
      <c r="A2526" s="156">
        <v>5</v>
      </c>
      <c r="B2526" s="156" t="s">
        <v>181</v>
      </c>
      <c r="C2526" s="156">
        <v>2020</v>
      </c>
      <c r="D2526" s="156">
        <v>4</v>
      </c>
      <c r="E2526" s="156" t="s">
        <v>232</v>
      </c>
      <c r="F2526" s="157">
        <v>60</v>
      </c>
      <c r="G2526" s="156" t="s">
        <v>212</v>
      </c>
      <c r="H2526" s="156">
        <v>612</v>
      </c>
      <c r="I2526" s="156" t="s">
        <v>223</v>
      </c>
      <c r="J2526" s="156" t="s">
        <v>116</v>
      </c>
      <c r="K2526" s="156" t="s">
        <v>224</v>
      </c>
      <c r="L2526" s="156">
        <v>360</v>
      </c>
      <c r="M2526" s="156" t="s">
        <v>225</v>
      </c>
      <c r="N2526" s="156">
        <v>1</v>
      </c>
      <c r="O2526" s="156">
        <v>8.8800000000000008</v>
      </c>
      <c r="P2526" s="156">
        <v>8</v>
      </c>
      <c r="Q2526" t="str">
        <f t="shared" si="39"/>
        <v>3-Small C&amp;I</v>
      </c>
      <c r="R2526" s="158"/>
      <c r="S2526" t="s">
        <v>304</v>
      </c>
      <c r="U2526" s="158"/>
    </row>
    <row r="2527" spans="1:21" x14ac:dyDescent="0.3">
      <c r="A2527" s="156">
        <v>5</v>
      </c>
      <c r="B2527" s="156" t="s">
        <v>181</v>
      </c>
      <c r="C2527" s="156">
        <v>2020</v>
      </c>
      <c r="D2527" s="156">
        <v>4</v>
      </c>
      <c r="E2527" s="156" t="s">
        <v>232</v>
      </c>
      <c r="F2527" s="157">
        <v>6</v>
      </c>
      <c r="G2527" s="156" t="s">
        <v>192</v>
      </c>
      <c r="H2527" s="156">
        <v>613</v>
      </c>
      <c r="I2527" s="156" t="s">
        <v>258</v>
      </c>
      <c r="J2527" s="156" t="s">
        <v>116</v>
      </c>
      <c r="K2527" s="156" t="s">
        <v>224</v>
      </c>
      <c r="L2527" s="156">
        <v>700</v>
      </c>
      <c r="M2527" s="156" t="s">
        <v>193</v>
      </c>
      <c r="N2527" s="156">
        <v>6</v>
      </c>
      <c r="O2527" s="156">
        <v>115.94</v>
      </c>
      <c r="P2527" s="156">
        <v>350</v>
      </c>
      <c r="Q2527" t="str">
        <f t="shared" si="39"/>
        <v>3-Small C&amp;I</v>
      </c>
      <c r="R2527" s="158"/>
      <c r="S2527" t="s">
        <v>304</v>
      </c>
      <c r="U2527" s="158"/>
    </row>
    <row r="2528" spans="1:21" x14ac:dyDescent="0.3">
      <c r="A2528" s="156">
        <v>5</v>
      </c>
      <c r="B2528" s="156" t="s">
        <v>181</v>
      </c>
      <c r="C2528" s="156">
        <v>2020</v>
      </c>
      <c r="D2528" s="156">
        <v>4</v>
      </c>
      <c r="E2528" s="156" t="s">
        <v>232</v>
      </c>
      <c r="F2528" s="157">
        <v>6</v>
      </c>
      <c r="G2528" s="156" t="s">
        <v>192</v>
      </c>
      <c r="H2528" s="156">
        <v>606</v>
      </c>
      <c r="I2528" s="156" t="s">
        <v>279</v>
      </c>
      <c r="J2528" s="156" t="s">
        <v>130</v>
      </c>
      <c r="K2528" s="156" t="s">
        <v>280</v>
      </c>
      <c r="L2528" s="156">
        <v>700</v>
      </c>
      <c r="M2528" s="156" t="s">
        <v>193</v>
      </c>
      <c r="N2528" s="156">
        <v>2</v>
      </c>
      <c r="O2528" s="156">
        <v>736.03</v>
      </c>
      <c r="P2528" s="156">
        <v>1232</v>
      </c>
      <c r="Q2528" t="str">
        <f t="shared" si="39"/>
        <v>Street</v>
      </c>
      <c r="R2528" s="158"/>
      <c r="S2528" t="s">
        <v>304</v>
      </c>
      <c r="U2528" s="158"/>
    </row>
    <row r="2529" spans="1:21" x14ac:dyDescent="0.3">
      <c r="A2529" s="156">
        <v>5</v>
      </c>
      <c r="B2529" s="156" t="s">
        <v>181</v>
      </c>
      <c r="C2529" s="156">
        <v>2020</v>
      </c>
      <c r="D2529" s="156">
        <v>4</v>
      </c>
      <c r="E2529" s="156" t="s">
        <v>232</v>
      </c>
      <c r="F2529" s="157">
        <v>6</v>
      </c>
      <c r="G2529" s="156" t="s">
        <v>192</v>
      </c>
      <c r="H2529" s="156">
        <v>607</v>
      </c>
      <c r="I2529" s="156" t="s">
        <v>293</v>
      </c>
      <c r="J2529" s="156" t="s">
        <v>130</v>
      </c>
      <c r="K2529" s="156" t="s">
        <v>280</v>
      </c>
      <c r="L2529" s="156">
        <v>700</v>
      </c>
      <c r="M2529" s="156" t="s">
        <v>193</v>
      </c>
      <c r="N2529" s="156">
        <v>2</v>
      </c>
      <c r="O2529" s="156">
        <v>17808.66</v>
      </c>
      <c r="P2529" s="156">
        <v>39879</v>
      </c>
      <c r="Q2529" t="str">
        <f t="shared" si="39"/>
        <v>Street</v>
      </c>
      <c r="R2529" s="158"/>
      <c r="S2529" t="s">
        <v>304</v>
      </c>
      <c r="U2529" s="158"/>
    </row>
    <row r="2530" spans="1:21" x14ac:dyDescent="0.3">
      <c r="A2530" s="156">
        <v>5</v>
      </c>
      <c r="B2530" s="156" t="s">
        <v>181</v>
      </c>
      <c r="C2530" s="156">
        <v>2020</v>
      </c>
      <c r="D2530" s="156">
        <v>4</v>
      </c>
      <c r="E2530" s="156" t="s">
        <v>232</v>
      </c>
      <c r="F2530" s="157">
        <v>6</v>
      </c>
      <c r="G2530" s="156" t="s">
        <v>192</v>
      </c>
      <c r="H2530" s="156">
        <v>624</v>
      </c>
      <c r="I2530" s="156" t="s">
        <v>226</v>
      </c>
      <c r="J2530" s="156" t="s">
        <v>124</v>
      </c>
      <c r="K2530" s="156" t="s">
        <v>227</v>
      </c>
      <c r="L2530" s="156">
        <v>4562</v>
      </c>
      <c r="M2530" s="156" t="s">
        <v>211</v>
      </c>
      <c r="N2530" s="156">
        <v>13</v>
      </c>
      <c r="O2530" s="156">
        <v>1651.38</v>
      </c>
      <c r="P2530" s="156">
        <v>7513</v>
      </c>
      <c r="Q2530" t="str">
        <f t="shared" si="39"/>
        <v>Street</v>
      </c>
      <c r="R2530" s="158"/>
      <c r="S2530" t="s">
        <v>304</v>
      </c>
      <c r="U2530" s="158"/>
    </row>
    <row r="2531" spans="1:21" x14ac:dyDescent="0.3">
      <c r="A2531" s="156">
        <v>5</v>
      </c>
      <c r="B2531" s="156" t="s">
        <v>181</v>
      </c>
      <c r="C2531" s="156">
        <v>2020</v>
      </c>
      <c r="D2531" s="156">
        <v>4</v>
      </c>
      <c r="E2531" s="156" t="s">
        <v>232</v>
      </c>
      <c r="F2531" s="157">
        <v>10</v>
      </c>
      <c r="G2531" s="156" t="s">
        <v>238</v>
      </c>
      <c r="H2531" s="156">
        <v>905</v>
      </c>
      <c r="I2531" s="156" t="s">
        <v>272</v>
      </c>
      <c r="J2531" s="156" t="s">
        <v>122</v>
      </c>
      <c r="K2531" s="156" t="s">
        <v>242</v>
      </c>
      <c r="L2531" s="156">
        <v>4513</v>
      </c>
      <c r="M2531" s="156" t="s">
        <v>240</v>
      </c>
      <c r="N2531" s="156">
        <v>4868</v>
      </c>
      <c r="O2531" s="156">
        <v>174013.02</v>
      </c>
      <c r="P2531" s="156">
        <v>4334868</v>
      </c>
      <c r="Q2531" t="str">
        <f t="shared" si="39"/>
        <v>2-Low Income Residential</v>
      </c>
      <c r="R2531" s="158"/>
      <c r="S2531" t="s">
        <v>304</v>
      </c>
      <c r="U2531" s="158"/>
    </row>
    <row r="2532" spans="1:21" x14ac:dyDescent="0.3">
      <c r="A2532" s="156">
        <v>5</v>
      </c>
      <c r="B2532" s="156" t="s">
        <v>181</v>
      </c>
      <c r="C2532" s="156">
        <v>2020</v>
      </c>
      <c r="D2532" s="156">
        <v>4</v>
      </c>
      <c r="E2532" s="156" t="s">
        <v>232</v>
      </c>
      <c r="F2532" s="157">
        <v>1</v>
      </c>
      <c r="G2532" s="156" t="s">
        <v>183</v>
      </c>
      <c r="H2532" s="156">
        <v>905</v>
      </c>
      <c r="I2532" s="156" t="s">
        <v>272</v>
      </c>
      <c r="J2532" s="156" t="s">
        <v>122</v>
      </c>
      <c r="K2532" s="156" t="s">
        <v>242</v>
      </c>
      <c r="L2532" s="156">
        <v>4512</v>
      </c>
      <c r="M2532" s="156" t="s">
        <v>186</v>
      </c>
      <c r="N2532" s="156">
        <v>65011</v>
      </c>
      <c r="O2532" s="156">
        <v>1444868.82</v>
      </c>
      <c r="P2532" s="156">
        <v>33690531</v>
      </c>
      <c r="Q2532" t="str">
        <f t="shared" si="39"/>
        <v>2-Low Income Residential</v>
      </c>
      <c r="R2532" s="158"/>
      <c r="S2532" t="s">
        <v>304</v>
      </c>
      <c r="U2532" s="158"/>
    </row>
    <row r="2533" spans="1:21" x14ac:dyDescent="0.3">
      <c r="A2533" s="156">
        <v>5</v>
      </c>
      <c r="B2533" s="156" t="s">
        <v>181</v>
      </c>
      <c r="C2533" s="156">
        <v>2020</v>
      </c>
      <c r="D2533" s="156">
        <v>4</v>
      </c>
      <c r="E2533" s="156" t="s">
        <v>232</v>
      </c>
      <c r="F2533" s="157">
        <v>5</v>
      </c>
      <c r="G2533" s="156" t="s">
        <v>195</v>
      </c>
      <c r="H2533" s="156">
        <v>13</v>
      </c>
      <c r="I2533" s="156" t="s">
        <v>296</v>
      </c>
      <c r="J2533" s="156" t="s">
        <v>119</v>
      </c>
      <c r="K2533" s="156" t="s">
        <v>216</v>
      </c>
      <c r="L2533" s="156">
        <v>460</v>
      </c>
      <c r="M2533" s="156" t="s">
        <v>198</v>
      </c>
      <c r="N2533" s="156">
        <v>7</v>
      </c>
      <c r="O2533" s="156">
        <v>19932.939999999999</v>
      </c>
      <c r="P2533" s="156">
        <v>99300</v>
      </c>
      <c r="Q2533" t="str">
        <f t="shared" si="39"/>
        <v>4-Medium C&amp;I</v>
      </c>
      <c r="R2533" s="158"/>
      <c r="S2533" t="s">
        <v>304</v>
      </c>
      <c r="U2533" s="158"/>
    </row>
    <row r="2534" spans="1:21" x14ac:dyDescent="0.3">
      <c r="A2534" s="156">
        <v>5</v>
      </c>
      <c r="B2534" s="156" t="s">
        <v>181</v>
      </c>
      <c r="C2534" s="156">
        <v>2020</v>
      </c>
      <c r="D2534" s="156">
        <v>4</v>
      </c>
      <c r="E2534" s="156" t="s">
        <v>232</v>
      </c>
      <c r="F2534" s="157">
        <v>5</v>
      </c>
      <c r="G2534" s="156" t="s">
        <v>195</v>
      </c>
      <c r="H2534" s="156">
        <v>950</v>
      </c>
      <c r="I2534" s="156" t="s">
        <v>184</v>
      </c>
      <c r="J2534" s="156" t="s">
        <v>115</v>
      </c>
      <c r="K2534" s="156" t="s">
        <v>185</v>
      </c>
      <c r="L2534" s="156">
        <v>4552</v>
      </c>
      <c r="M2534" s="156" t="s">
        <v>276</v>
      </c>
      <c r="N2534" s="156">
        <v>1359</v>
      </c>
      <c r="O2534" s="156">
        <v>349086.39</v>
      </c>
      <c r="P2534" s="156">
        <v>3439011</v>
      </c>
      <c r="Q2534" t="str">
        <f t="shared" si="39"/>
        <v>3-Small C&amp;I</v>
      </c>
      <c r="R2534" s="158"/>
      <c r="S2534" t="s">
        <v>304</v>
      </c>
      <c r="U2534" s="158"/>
    </row>
    <row r="2535" spans="1:21" x14ac:dyDescent="0.3">
      <c r="A2535" s="156">
        <v>5</v>
      </c>
      <c r="B2535" s="156" t="s">
        <v>181</v>
      </c>
      <c r="C2535" s="156">
        <v>2020</v>
      </c>
      <c r="D2535" s="156">
        <v>4</v>
      </c>
      <c r="E2535" s="156" t="s">
        <v>232</v>
      </c>
      <c r="F2535" s="157">
        <v>79</v>
      </c>
      <c r="G2535" s="156" t="s">
        <v>212</v>
      </c>
      <c r="H2535" s="156">
        <v>950</v>
      </c>
      <c r="I2535" s="156" t="s">
        <v>184</v>
      </c>
      <c r="J2535" s="156" t="s">
        <v>115</v>
      </c>
      <c r="K2535" s="156" t="s">
        <v>185</v>
      </c>
      <c r="L2535" s="156">
        <v>4579</v>
      </c>
      <c r="M2535" s="156" t="s">
        <v>221</v>
      </c>
      <c r="N2535" s="156">
        <v>84</v>
      </c>
      <c r="O2535" s="156">
        <v>10811.25</v>
      </c>
      <c r="P2535" s="156">
        <v>102365</v>
      </c>
      <c r="Q2535" t="str">
        <f t="shared" si="39"/>
        <v>3-Small C&amp;I</v>
      </c>
      <c r="R2535" s="158"/>
      <c r="S2535" t="s">
        <v>304</v>
      </c>
      <c r="U2535" s="158"/>
    </row>
    <row r="2536" spans="1:21" x14ac:dyDescent="0.3">
      <c r="A2536" s="156">
        <v>4</v>
      </c>
      <c r="B2536" s="156" t="s">
        <v>187</v>
      </c>
      <c r="C2536" s="156">
        <v>2020</v>
      </c>
      <c r="D2536" s="156">
        <v>4</v>
      </c>
      <c r="E2536" s="156" t="s">
        <v>232</v>
      </c>
      <c r="F2536" s="157">
        <v>3</v>
      </c>
      <c r="G2536" s="156" t="s">
        <v>189</v>
      </c>
      <c r="H2536" s="156">
        <v>10</v>
      </c>
      <c r="I2536" s="156" t="s">
        <v>251</v>
      </c>
      <c r="J2536" s="156" t="s">
        <v>118</v>
      </c>
      <c r="K2536" s="156" t="s">
        <v>214</v>
      </c>
      <c r="L2536" s="156">
        <v>300</v>
      </c>
      <c r="M2536" s="156" t="s">
        <v>191</v>
      </c>
      <c r="N2536" s="156">
        <v>20</v>
      </c>
      <c r="O2536" s="156">
        <v>1409.21</v>
      </c>
      <c r="P2536" s="156">
        <v>5310</v>
      </c>
      <c r="Q2536" t="str">
        <f t="shared" si="39"/>
        <v>3-Small C&amp;I</v>
      </c>
      <c r="R2536" s="158"/>
      <c r="S2536" t="s">
        <v>304</v>
      </c>
      <c r="U2536" s="158"/>
    </row>
    <row r="2537" spans="1:21" x14ac:dyDescent="0.3">
      <c r="A2537" s="156">
        <v>4</v>
      </c>
      <c r="B2537" s="156" t="s">
        <v>187</v>
      </c>
      <c r="C2537" s="156">
        <v>2020</v>
      </c>
      <c r="D2537" s="156">
        <v>4</v>
      </c>
      <c r="E2537" s="156" t="s">
        <v>232</v>
      </c>
      <c r="F2537" s="157">
        <v>3</v>
      </c>
      <c r="G2537" s="156" t="s">
        <v>189</v>
      </c>
      <c r="H2537" s="156">
        <v>15</v>
      </c>
      <c r="I2537" s="156" t="s">
        <v>252</v>
      </c>
      <c r="J2537" s="156" t="s">
        <v>118</v>
      </c>
      <c r="K2537" s="156" t="s">
        <v>214</v>
      </c>
      <c r="L2537" s="156">
        <v>300</v>
      </c>
      <c r="M2537" s="156" t="s">
        <v>191</v>
      </c>
      <c r="N2537" s="156">
        <v>1</v>
      </c>
      <c r="O2537" s="156">
        <v>10.210000000000001</v>
      </c>
      <c r="P2537" s="156">
        <v>1</v>
      </c>
      <c r="Q2537" t="str">
        <f t="shared" si="39"/>
        <v>3-Small C&amp;I</v>
      </c>
      <c r="R2537" s="158"/>
      <c r="S2537" t="s">
        <v>304</v>
      </c>
      <c r="U2537" s="158"/>
    </row>
    <row r="2538" spans="1:21" x14ac:dyDescent="0.3">
      <c r="A2538" s="156">
        <v>5</v>
      </c>
      <c r="B2538" s="156" t="s">
        <v>181</v>
      </c>
      <c r="C2538" s="156">
        <v>2020</v>
      </c>
      <c r="D2538" s="156">
        <v>4</v>
      </c>
      <c r="E2538" s="156" t="s">
        <v>232</v>
      </c>
      <c r="F2538" s="157">
        <v>77</v>
      </c>
      <c r="G2538" s="156" t="s">
        <v>212</v>
      </c>
      <c r="H2538" s="156">
        <v>18</v>
      </c>
      <c r="I2538" s="156" t="s">
        <v>215</v>
      </c>
      <c r="J2538" s="156" t="s">
        <v>119</v>
      </c>
      <c r="K2538" s="156" t="s">
        <v>216</v>
      </c>
      <c r="L2538" s="156">
        <v>1577</v>
      </c>
      <c r="M2538" s="156" t="s">
        <v>233</v>
      </c>
      <c r="N2538" s="156">
        <v>1</v>
      </c>
      <c r="O2538" s="156">
        <v>1517.22</v>
      </c>
      <c r="P2538" s="156">
        <v>7800</v>
      </c>
      <c r="Q2538" t="str">
        <f t="shared" si="39"/>
        <v>4-Medium C&amp;I</v>
      </c>
      <c r="R2538" s="158"/>
      <c r="S2538" t="s">
        <v>304</v>
      </c>
      <c r="U2538" s="158"/>
    </row>
    <row r="2539" spans="1:21" x14ac:dyDescent="0.3">
      <c r="A2539" s="156">
        <v>4</v>
      </c>
      <c r="B2539" s="156" t="s">
        <v>187</v>
      </c>
      <c r="C2539" s="156">
        <v>2020</v>
      </c>
      <c r="D2539" s="156">
        <v>4</v>
      </c>
      <c r="E2539" s="156" t="s">
        <v>232</v>
      </c>
      <c r="F2539" s="157">
        <v>3</v>
      </c>
      <c r="G2539" s="156" t="s">
        <v>189</v>
      </c>
      <c r="H2539" s="156">
        <v>5</v>
      </c>
      <c r="I2539" s="156" t="s">
        <v>190</v>
      </c>
      <c r="J2539" s="156" t="s">
        <v>115</v>
      </c>
      <c r="K2539" s="156" t="s">
        <v>185</v>
      </c>
      <c r="L2539" s="156">
        <v>300</v>
      </c>
      <c r="M2539" s="156" t="s">
        <v>191</v>
      </c>
      <c r="N2539" s="156">
        <v>171</v>
      </c>
      <c r="O2539" s="156">
        <v>25846.37</v>
      </c>
      <c r="P2539" s="156">
        <v>106015</v>
      </c>
      <c r="Q2539" t="str">
        <f t="shared" si="39"/>
        <v>3-Small C&amp;I</v>
      </c>
      <c r="R2539" s="158"/>
      <c r="S2539" t="s">
        <v>304</v>
      </c>
      <c r="U2539" s="158"/>
    </row>
    <row r="2540" spans="1:21" x14ac:dyDescent="0.3">
      <c r="A2540" s="156">
        <v>5</v>
      </c>
      <c r="B2540" s="156" t="s">
        <v>181</v>
      </c>
      <c r="C2540" s="156">
        <v>2020</v>
      </c>
      <c r="D2540" s="156">
        <v>4</v>
      </c>
      <c r="E2540" s="156" t="s">
        <v>232</v>
      </c>
      <c r="F2540" s="157">
        <v>3</v>
      </c>
      <c r="G2540" s="156" t="s">
        <v>189</v>
      </c>
      <c r="H2540" s="156">
        <v>621</v>
      </c>
      <c r="I2540" s="156" t="s">
        <v>259</v>
      </c>
      <c r="J2540" s="156" t="s">
        <v>116</v>
      </c>
      <c r="K2540" s="156" t="s">
        <v>224</v>
      </c>
      <c r="L2540" s="156">
        <v>4532</v>
      </c>
      <c r="M2540" s="156" t="s">
        <v>200</v>
      </c>
      <c r="N2540" s="156">
        <v>6</v>
      </c>
      <c r="O2540" s="156">
        <v>488.05</v>
      </c>
      <c r="P2540" s="156">
        <v>4553</v>
      </c>
      <c r="Q2540" t="str">
        <f t="shared" si="39"/>
        <v>3-Small C&amp;I</v>
      </c>
      <c r="R2540" s="158"/>
      <c r="S2540" t="s">
        <v>304</v>
      </c>
      <c r="U2540" s="158"/>
    </row>
    <row r="2541" spans="1:21" x14ac:dyDescent="0.3">
      <c r="A2541" s="156">
        <v>5</v>
      </c>
      <c r="B2541" s="156" t="s">
        <v>181</v>
      </c>
      <c r="C2541" s="156">
        <v>2020</v>
      </c>
      <c r="D2541" s="156">
        <v>4</v>
      </c>
      <c r="E2541" s="156" t="s">
        <v>232</v>
      </c>
      <c r="F2541" s="157">
        <v>6</v>
      </c>
      <c r="G2541" s="156" t="s">
        <v>192</v>
      </c>
      <c r="H2541" s="156">
        <v>621</v>
      </c>
      <c r="I2541" s="156" t="s">
        <v>259</v>
      </c>
      <c r="J2541" s="156" t="s">
        <v>116</v>
      </c>
      <c r="K2541" s="156" t="s">
        <v>224</v>
      </c>
      <c r="L2541" s="156">
        <v>4562</v>
      </c>
      <c r="M2541" s="156" t="s">
        <v>211</v>
      </c>
      <c r="N2541" s="156">
        <v>10</v>
      </c>
      <c r="O2541" s="156">
        <v>197.96</v>
      </c>
      <c r="P2541" s="156">
        <v>1259</v>
      </c>
      <c r="Q2541" t="str">
        <f t="shared" si="39"/>
        <v>3-Small C&amp;I</v>
      </c>
      <c r="R2541" s="158"/>
      <c r="S2541" t="s">
        <v>304</v>
      </c>
      <c r="U2541" s="158"/>
    </row>
    <row r="2542" spans="1:21" x14ac:dyDescent="0.3">
      <c r="A2542" s="156">
        <v>5</v>
      </c>
      <c r="B2542" s="156" t="s">
        <v>181</v>
      </c>
      <c r="C2542" s="156">
        <v>2020</v>
      </c>
      <c r="D2542" s="156">
        <v>4</v>
      </c>
      <c r="E2542" s="156" t="s">
        <v>232</v>
      </c>
      <c r="F2542" s="157">
        <v>10</v>
      </c>
      <c r="G2542" s="156" t="s">
        <v>238</v>
      </c>
      <c r="H2542" s="156">
        <v>602</v>
      </c>
      <c r="I2542" s="156" t="s">
        <v>246</v>
      </c>
      <c r="J2542" s="156" t="s">
        <v>125</v>
      </c>
      <c r="K2542" s="156" t="s">
        <v>197</v>
      </c>
      <c r="L2542" s="156">
        <v>207</v>
      </c>
      <c r="M2542" s="156" t="s">
        <v>243</v>
      </c>
      <c r="N2542" s="156">
        <v>2</v>
      </c>
      <c r="O2542" s="156">
        <v>71.12</v>
      </c>
      <c r="P2542" s="156">
        <v>131</v>
      </c>
      <c r="Q2542" t="str">
        <f t="shared" si="39"/>
        <v>Street</v>
      </c>
      <c r="R2542" s="158"/>
      <c r="S2542" t="s">
        <v>304</v>
      </c>
      <c r="U2542" s="158"/>
    </row>
    <row r="2543" spans="1:21" x14ac:dyDescent="0.3">
      <c r="A2543" s="156">
        <v>5</v>
      </c>
      <c r="B2543" s="156" t="s">
        <v>181</v>
      </c>
      <c r="C2543" s="156">
        <v>2020</v>
      </c>
      <c r="D2543" s="156">
        <v>4</v>
      </c>
      <c r="E2543" s="156" t="s">
        <v>232</v>
      </c>
      <c r="F2543" s="157">
        <v>60</v>
      </c>
      <c r="G2543" s="156" t="s">
        <v>212</v>
      </c>
      <c r="H2543" s="156">
        <v>615</v>
      </c>
      <c r="I2543" s="156" t="s">
        <v>292</v>
      </c>
      <c r="J2543" s="156" t="s">
        <v>123</v>
      </c>
      <c r="K2543" s="156" t="s">
        <v>261</v>
      </c>
      <c r="L2543" s="156">
        <v>4563</v>
      </c>
      <c r="M2543" s="156" t="s">
        <v>228</v>
      </c>
      <c r="N2543" s="156">
        <v>39</v>
      </c>
      <c r="O2543" s="156">
        <v>4842.2299999999996</v>
      </c>
      <c r="P2543" s="156">
        <v>9590</v>
      </c>
      <c r="Q2543" t="str">
        <f t="shared" si="39"/>
        <v>Street</v>
      </c>
      <c r="R2543" s="158"/>
      <c r="S2543" t="s">
        <v>304</v>
      </c>
      <c r="U2543" s="158"/>
    </row>
    <row r="2544" spans="1:21" x14ac:dyDescent="0.3">
      <c r="A2544" s="156">
        <v>5</v>
      </c>
      <c r="B2544" s="156" t="s">
        <v>181</v>
      </c>
      <c r="C2544" s="156">
        <v>2020</v>
      </c>
      <c r="D2544" s="156">
        <v>4</v>
      </c>
      <c r="E2544" s="156" t="s">
        <v>232</v>
      </c>
      <c r="F2544" s="157">
        <v>60</v>
      </c>
      <c r="G2544" s="156" t="s">
        <v>212</v>
      </c>
      <c r="H2544" s="156">
        <v>624</v>
      </c>
      <c r="I2544" s="156" t="s">
        <v>226</v>
      </c>
      <c r="J2544" s="156" t="s">
        <v>124</v>
      </c>
      <c r="K2544" s="156" t="s">
        <v>227</v>
      </c>
      <c r="L2544" s="156">
        <v>4563</v>
      </c>
      <c r="M2544" s="156" t="s">
        <v>228</v>
      </c>
      <c r="N2544" s="156">
        <v>2</v>
      </c>
      <c r="O2544" s="156">
        <v>42.86</v>
      </c>
      <c r="P2544" s="156">
        <v>232</v>
      </c>
      <c r="Q2544" t="str">
        <f t="shared" si="39"/>
        <v>Street</v>
      </c>
      <c r="R2544" s="158"/>
      <c r="S2544" t="s">
        <v>304</v>
      </c>
      <c r="U2544" s="158"/>
    </row>
    <row r="2545" spans="1:21" x14ac:dyDescent="0.3">
      <c r="A2545" s="156">
        <v>5</v>
      </c>
      <c r="B2545" s="156" t="s">
        <v>181</v>
      </c>
      <c r="C2545" s="156">
        <v>2020</v>
      </c>
      <c r="D2545" s="156">
        <v>4</v>
      </c>
      <c r="E2545" s="156" t="s">
        <v>232</v>
      </c>
      <c r="F2545" s="157">
        <v>10</v>
      </c>
      <c r="G2545" s="156" t="s">
        <v>238</v>
      </c>
      <c r="H2545" s="156">
        <v>6</v>
      </c>
      <c r="I2545" s="156" t="s">
        <v>256</v>
      </c>
      <c r="J2545" s="156" t="s">
        <v>122</v>
      </c>
      <c r="K2545" s="156" t="s">
        <v>242</v>
      </c>
      <c r="L2545" s="156">
        <v>207</v>
      </c>
      <c r="M2545" s="156" t="s">
        <v>243</v>
      </c>
      <c r="N2545" s="156">
        <v>5098</v>
      </c>
      <c r="O2545" s="156">
        <v>799502.02</v>
      </c>
      <c r="P2545" s="156">
        <v>4513004</v>
      </c>
      <c r="Q2545" t="str">
        <f t="shared" si="39"/>
        <v>2-Low Income Residential</v>
      </c>
      <c r="R2545" s="158"/>
      <c r="S2545" t="s">
        <v>304</v>
      </c>
      <c r="U2545" s="158"/>
    </row>
    <row r="2546" spans="1:21" x14ac:dyDescent="0.3">
      <c r="A2546" s="156">
        <v>4</v>
      </c>
      <c r="B2546" s="156" t="s">
        <v>187</v>
      </c>
      <c r="C2546" s="156">
        <v>2020</v>
      </c>
      <c r="D2546" s="156">
        <v>4</v>
      </c>
      <c r="E2546" s="156" t="s">
        <v>232</v>
      </c>
      <c r="F2546" s="157">
        <v>1</v>
      </c>
      <c r="G2546" s="156" t="s">
        <v>183</v>
      </c>
      <c r="H2546" s="156">
        <v>905</v>
      </c>
      <c r="I2546" s="156" t="s">
        <v>272</v>
      </c>
      <c r="J2546" s="156" t="s">
        <v>122</v>
      </c>
      <c r="K2546" s="156" t="s">
        <v>242</v>
      </c>
      <c r="L2546" s="156">
        <v>4512</v>
      </c>
      <c r="M2546" s="156" t="s">
        <v>186</v>
      </c>
      <c r="N2546" s="156">
        <v>109</v>
      </c>
      <c r="O2546" s="156">
        <v>4985.3900000000003</v>
      </c>
      <c r="P2546" s="156">
        <v>94506</v>
      </c>
      <c r="Q2546" t="str">
        <f t="shared" si="39"/>
        <v>2-Low Income Residential</v>
      </c>
      <c r="R2546" s="158"/>
      <c r="S2546" t="s">
        <v>304</v>
      </c>
      <c r="U2546" s="158"/>
    </row>
    <row r="2547" spans="1:21" x14ac:dyDescent="0.3">
      <c r="A2547" s="156">
        <v>5</v>
      </c>
      <c r="B2547" s="156" t="s">
        <v>181</v>
      </c>
      <c r="C2547" s="156">
        <v>2020</v>
      </c>
      <c r="D2547" s="156">
        <v>4</v>
      </c>
      <c r="E2547" s="156" t="s">
        <v>232</v>
      </c>
      <c r="F2547" s="157">
        <v>10</v>
      </c>
      <c r="G2547" s="156" t="s">
        <v>238</v>
      </c>
      <c r="H2547" s="156">
        <v>1</v>
      </c>
      <c r="I2547" s="156" t="s">
        <v>229</v>
      </c>
      <c r="J2547" s="156" t="s">
        <v>121</v>
      </c>
      <c r="K2547" s="156" t="s">
        <v>230</v>
      </c>
      <c r="L2547" s="156">
        <v>207</v>
      </c>
      <c r="M2547" s="156" t="s">
        <v>243</v>
      </c>
      <c r="N2547" s="156">
        <v>37044</v>
      </c>
      <c r="O2547" s="156">
        <v>7900811.8200000003</v>
      </c>
      <c r="P2547" s="156">
        <v>28872194</v>
      </c>
      <c r="Q2547" t="str">
        <f t="shared" si="39"/>
        <v>1-Residential</v>
      </c>
      <c r="R2547" s="158"/>
      <c r="S2547" t="s">
        <v>304</v>
      </c>
      <c r="U2547" s="158"/>
    </row>
    <row r="2548" spans="1:21" x14ac:dyDescent="0.3">
      <c r="A2548" s="156">
        <v>5</v>
      </c>
      <c r="B2548" s="156" t="s">
        <v>181</v>
      </c>
      <c r="C2548" s="156">
        <v>2020</v>
      </c>
      <c r="D2548" s="156">
        <v>4</v>
      </c>
      <c r="E2548" s="156" t="s">
        <v>232</v>
      </c>
      <c r="F2548" s="157">
        <v>60</v>
      </c>
      <c r="G2548" s="156" t="s">
        <v>212</v>
      </c>
      <c r="H2548" s="156">
        <v>601</v>
      </c>
      <c r="I2548" s="156" t="s">
        <v>260</v>
      </c>
      <c r="J2548" s="156" t="s">
        <v>123</v>
      </c>
      <c r="K2548" s="156" t="s">
        <v>261</v>
      </c>
      <c r="L2548" s="156">
        <v>360</v>
      </c>
      <c r="M2548" s="156" t="s">
        <v>225</v>
      </c>
      <c r="N2548" s="156">
        <v>46</v>
      </c>
      <c r="O2548" s="156">
        <v>1261.17</v>
      </c>
      <c r="P2548" s="156">
        <v>2018</v>
      </c>
      <c r="Q2548" t="str">
        <f t="shared" si="39"/>
        <v>Street</v>
      </c>
      <c r="R2548" s="158"/>
      <c r="S2548" t="s">
        <v>304</v>
      </c>
      <c r="U2548" s="158"/>
    </row>
    <row r="2549" spans="1:21" x14ac:dyDescent="0.3">
      <c r="A2549" s="156">
        <v>5</v>
      </c>
      <c r="B2549" s="156" t="s">
        <v>181</v>
      </c>
      <c r="C2549" s="156">
        <v>2020</v>
      </c>
      <c r="D2549" s="156">
        <v>4</v>
      </c>
      <c r="E2549" s="156" t="s">
        <v>232</v>
      </c>
      <c r="F2549" s="157">
        <v>3</v>
      </c>
      <c r="G2549" s="156" t="s">
        <v>189</v>
      </c>
      <c r="H2549" s="156">
        <v>954</v>
      </c>
      <c r="I2549" s="156" t="s">
        <v>237</v>
      </c>
      <c r="J2549" s="156" t="s">
        <v>119</v>
      </c>
      <c r="K2549" s="156" t="s">
        <v>216</v>
      </c>
      <c r="L2549" s="156">
        <v>4532</v>
      </c>
      <c r="M2549" s="156" t="s">
        <v>200</v>
      </c>
      <c r="N2549" s="156">
        <v>8039</v>
      </c>
      <c r="O2549" s="156">
        <v>11351076.75</v>
      </c>
      <c r="P2549" s="156">
        <v>134938235</v>
      </c>
      <c r="Q2549" t="str">
        <f t="shared" si="39"/>
        <v>4-Medium C&amp;I</v>
      </c>
      <c r="R2549" s="158"/>
      <c r="S2549" t="s">
        <v>304</v>
      </c>
      <c r="U2549" s="158"/>
    </row>
    <row r="2550" spans="1:21" x14ac:dyDescent="0.3">
      <c r="A2550" s="156">
        <v>4</v>
      </c>
      <c r="B2550" s="156" t="s">
        <v>187</v>
      </c>
      <c r="C2550" s="156">
        <v>2020</v>
      </c>
      <c r="D2550" s="156">
        <v>4</v>
      </c>
      <c r="E2550" s="156" t="s">
        <v>232</v>
      </c>
      <c r="F2550" s="157">
        <v>3</v>
      </c>
      <c r="G2550" s="156" t="s">
        <v>189</v>
      </c>
      <c r="H2550" s="156">
        <v>953</v>
      </c>
      <c r="I2550" s="156" t="s">
        <v>213</v>
      </c>
      <c r="J2550" s="156" t="s">
        <v>118</v>
      </c>
      <c r="K2550" s="156" t="s">
        <v>214</v>
      </c>
      <c r="L2550" s="156">
        <v>4532</v>
      </c>
      <c r="M2550" s="156" t="s">
        <v>200</v>
      </c>
      <c r="N2550" s="156">
        <v>49</v>
      </c>
      <c r="O2550" s="156">
        <v>3000.3</v>
      </c>
      <c r="P2550" s="156">
        <v>23669</v>
      </c>
      <c r="Q2550" t="str">
        <f t="shared" si="39"/>
        <v>3-Small C&amp;I</v>
      </c>
      <c r="R2550" s="158"/>
      <c r="S2550" t="s">
        <v>304</v>
      </c>
      <c r="U2550" s="158"/>
    </row>
    <row r="2551" spans="1:21" x14ac:dyDescent="0.3">
      <c r="A2551" s="156">
        <v>5</v>
      </c>
      <c r="B2551" s="156" t="s">
        <v>181</v>
      </c>
      <c r="C2551" s="156">
        <v>2020</v>
      </c>
      <c r="D2551" s="156">
        <v>4</v>
      </c>
      <c r="E2551" s="156" t="s">
        <v>232</v>
      </c>
      <c r="F2551" s="157">
        <v>77</v>
      </c>
      <c r="G2551" s="156" t="s">
        <v>212</v>
      </c>
      <c r="H2551" s="156">
        <v>5</v>
      </c>
      <c r="I2551" s="156" t="s">
        <v>190</v>
      </c>
      <c r="J2551" s="156" t="s">
        <v>115</v>
      </c>
      <c r="K2551" s="156" t="s">
        <v>185</v>
      </c>
      <c r="L2551" s="156">
        <v>1577</v>
      </c>
      <c r="M2551" s="156" t="s">
        <v>233</v>
      </c>
      <c r="N2551" s="156">
        <v>2</v>
      </c>
      <c r="O2551" s="156">
        <v>1141.6099999999999</v>
      </c>
      <c r="P2551" s="156">
        <v>5116</v>
      </c>
      <c r="Q2551" t="str">
        <f t="shared" si="39"/>
        <v>3-Small C&amp;I</v>
      </c>
      <c r="R2551" s="158"/>
      <c r="S2551" t="s">
        <v>304</v>
      </c>
      <c r="U2551" s="158"/>
    </row>
    <row r="2552" spans="1:21" x14ac:dyDescent="0.3">
      <c r="A2552" s="156">
        <v>4</v>
      </c>
      <c r="B2552" s="156" t="s">
        <v>187</v>
      </c>
      <c r="C2552" s="156">
        <v>2020</v>
      </c>
      <c r="D2552" s="156">
        <v>4</v>
      </c>
      <c r="E2552" s="156" t="s">
        <v>232</v>
      </c>
      <c r="F2552" s="157">
        <v>1</v>
      </c>
      <c r="G2552" s="156" t="s">
        <v>183</v>
      </c>
      <c r="H2552" s="156">
        <v>950</v>
      </c>
      <c r="I2552" s="156" t="s">
        <v>184</v>
      </c>
      <c r="J2552" s="156" t="s">
        <v>115</v>
      </c>
      <c r="K2552" s="156" t="s">
        <v>185</v>
      </c>
      <c r="L2552" s="156">
        <v>4512</v>
      </c>
      <c r="M2552" s="156" t="s">
        <v>186</v>
      </c>
      <c r="N2552" s="156">
        <v>32</v>
      </c>
      <c r="O2552" s="156">
        <v>1535</v>
      </c>
      <c r="P2552" s="156">
        <v>17013</v>
      </c>
      <c r="Q2552" t="str">
        <f t="shared" si="39"/>
        <v>3-Small C&amp;I</v>
      </c>
      <c r="R2552" s="158"/>
      <c r="S2552" t="s">
        <v>304</v>
      </c>
      <c r="U2552" s="158"/>
    </row>
    <row r="2553" spans="1:21" x14ac:dyDescent="0.3">
      <c r="A2553" s="156">
        <v>5</v>
      </c>
      <c r="B2553" s="156" t="s">
        <v>181</v>
      </c>
      <c r="C2553" s="156">
        <v>2020</v>
      </c>
      <c r="D2553" s="156">
        <v>4</v>
      </c>
      <c r="E2553" s="156" t="s">
        <v>232</v>
      </c>
      <c r="F2553" s="157">
        <v>3</v>
      </c>
      <c r="G2553" s="156" t="s">
        <v>189</v>
      </c>
      <c r="H2553" s="156">
        <v>15</v>
      </c>
      <c r="I2553" s="156" t="s">
        <v>252</v>
      </c>
      <c r="J2553" s="156" t="s">
        <v>118</v>
      </c>
      <c r="K2553" s="156" t="s">
        <v>214</v>
      </c>
      <c r="L2553" s="156">
        <v>300</v>
      </c>
      <c r="M2553" s="156" t="s">
        <v>191</v>
      </c>
      <c r="N2553" s="156">
        <v>95</v>
      </c>
      <c r="O2553" s="156">
        <v>5190.62</v>
      </c>
      <c r="P2553" s="156">
        <v>20710</v>
      </c>
      <c r="Q2553" t="str">
        <f t="shared" si="39"/>
        <v>3-Small C&amp;I</v>
      </c>
      <c r="R2553" s="158"/>
      <c r="S2553" t="s">
        <v>304</v>
      </c>
      <c r="U2553" s="158"/>
    </row>
    <row r="2554" spans="1:21" x14ac:dyDescent="0.3">
      <c r="A2554" s="156">
        <v>5</v>
      </c>
      <c r="B2554" s="156" t="s">
        <v>181</v>
      </c>
      <c r="C2554" s="156">
        <v>2020</v>
      </c>
      <c r="D2554" s="156">
        <v>4</v>
      </c>
      <c r="E2554" s="156" t="s">
        <v>232</v>
      </c>
      <c r="F2554" s="157">
        <v>5</v>
      </c>
      <c r="G2554" s="156" t="s">
        <v>195</v>
      </c>
      <c r="H2554" s="156">
        <v>616</v>
      </c>
      <c r="I2554" s="156" t="s">
        <v>199</v>
      </c>
      <c r="J2554" s="156" t="s">
        <v>125</v>
      </c>
      <c r="K2554" s="156" t="s">
        <v>197</v>
      </c>
      <c r="L2554" s="156">
        <v>4552</v>
      </c>
      <c r="M2554" s="156" t="s">
        <v>276</v>
      </c>
      <c r="N2554" s="156">
        <v>107</v>
      </c>
      <c r="O2554" s="156">
        <v>15009.59</v>
      </c>
      <c r="P2554" s="156">
        <v>54700</v>
      </c>
      <c r="Q2554" t="str">
        <f t="shared" si="39"/>
        <v>Street</v>
      </c>
      <c r="R2554" s="158"/>
      <c r="S2554" t="s">
        <v>304</v>
      </c>
      <c r="U2554" s="158"/>
    </row>
    <row r="2555" spans="1:21" x14ac:dyDescent="0.3">
      <c r="A2555" s="156">
        <v>5</v>
      </c>
      <c r="B2555" s="156" t="s">
        <v>181</v>
      </c>
      <c r="C2555" s="156">
        <v>2020</v>
      </c>
      <c r="D2555" s="156">
        <v>4</v>
      </c>
      <c r="E2555" s="156" t="s">
        <v>232</v>
      </c>
      <c r="F2555" s="157">
        <v>75</v>
      </c>
      <c r="G2555" s="156" t="s">
        <v>212</v>
      </c>
      <c r="H2555" s="156">
        <v>18</v>
      </c>
      <c r="I2555" s="156" t="s">
        <v>215</v>
      </c>
      <c r="J2555" s="156" t="s">
        <v>119</v>
      </c>
      <c r="K2555" s="156" t="s">
        <v>216</v>
      </c>
      <c r="L2555" s="156">
        <v>1575</v>
      </c>
      <c r="M2555" s="156" t="s">
        <v>218</v>
      </c>
      <c r="N2555" s="156">
        <v>2</v>
      </c>
      <c r="O2555" s="156">
        <v>7841.07</v>
      </c>
      <c r="P2555" s="156">
        <v>41160</v>
      </c>
      <c r="Q2555" t="str">
        <f t="shared" si="39"/>
        <v>4-Medium C&amp;I</v>
      </c>
      <c r="R2555" s="158"/>
      <c r="S2555" t="s">
        <v>304</v>
      </c>
      <c r="U2555" s="158"/>
    </row>
    <row r="2556" spans="1:21" x14ac:dyDescent="0.3">
      <c r="A2556" s="156">
        <v>5</v>
      </c>
      <c r="B2556" s="156" t="s">
        <v>181</v>
      </c>
      <c r="C2556" s="156">
        <v>2020</v>
      </c>
      <c r="D2556" s="156">
        <v>4</v>
      </c>
      <c r="E2556" s="156" t="s">
        <v>232</v>
      </c>
      <c r="F2556" s="157">
        <v>79</v>
      </c>
      <c r="G2556" s="156" t="s">
        <v>212</v>
      </c>
      <c r="H2556" s="156">
        <v>954</v>
      </c>
      <c r="I2556" s="156" t="s">
        <v>237</v>
      </c>
      <c r="J2556" s="156" t="s">
        <v>119</v>
      </c>
      <c r="K2556" s="156" t="s">
        <v>216</v>
      </c>
      <c r="L2556" s="156">
        <v>4579</v>
      </c>
      <c r="M2556" s="156" t="s">
        <v>221</v>
      </c>
      <c r="N2556" s="156">
        <v>5</v>
      </c>
      <c r="O2556" s="156">
        <v>6776.5</v>
      </c>
      <c r="P2556" s="156">
        <v>66960</v>
      </c>
      <c r="Q2556" t="str">
        <f t="shared" si="39"/>
        <v>4-Medium C&amp;I</v>
      </c>
      <c r="R2556" s="158"/>
      <c r="S2556" t="s">
        <v>304</v>
      </c>
      <c r="U2556" s="158"/>
    </row>
    <row r="2557" spans="1:21" x14ac:dyDescent="0.3">
      <c r="A2557" s="156">
        <v>5</v>
      </c>
      <c r="B2557" s="156" t="s">
        <v>181</v>
      </c>
      <c r="C2557" s="156">
        <v>2020</v>
      </c>
      <c r="D2557" s="156">
        <v>4</v>
      </c>
      <c r="E2557" s="156" t="s">
        <v>232</v>
      </c>
      <c r="F2557" s="157">
        <v>5</v>
      </c>
      <c r="G2557" s="156" t="s">
        <v>195</v>
      </c>
      <c r="H2557" s="156">
        <v>710</v>
      </c>
      <c r="I2557" s="156" t="s">
        <v>220</v>
      </c>
      <c r="J2557" s="156" t="s">
        <v>207</v>
      </c>
      <c r="K2557" s="156" t="s">
        <v>208</v>
      </c>
      <c r="L2557" s="156">
        <v>4552</v>
      </c>
      <c r="M2557" s="156" t="s">
        <v>276</v>
      </c>
      <c r="N2557" s="156">
        <v>660</v>
      </c>
      <c r="O2557" s="156">
        <v>10461590.050000001</v>
      </c>
      <c r="P2557" s="156">
        <v>171728132</v>
      </c>
      <c r="Q2557" t="str">
        <f t="shared" si="39"/>
        <v>5-Large C&amp;I</v>
      </c>
      <c r="R2557" s="158"/>
      <c r="S2557" t="s">
        <v>304</v>
      </c>
      <c r="U2557" s="158"/>
    </row>
    <row r="2558" spans="1:21" x14ac:dyDescent="0.3">
      <c r="A2558" s="156">
        <v>5</v>
      </c>
      <c r="B2558" s="156" t="s">
        <v>181</v>
      </c>
      <c r="C2558" s="156">
        <v>2020</v>
      </c>
      <c r="D2558" s="156">
        <v>4</v>
      </c>
      <c r="E2558" s="156" t="s">
        <v>232</v>
      </c>
      <c r="F2558" s="157">
        <v>1</v>
      </c>
      <c r="G2558" s="156" t="s">
        <v>183</v>
      </c>
      <c r="H2558" s="156">
        <v>602</v>
      </c>
      <c r="I2558" s="156" t="s">
        <v>246</v>
      </c>
      <c r="J2558" s="156" t="s">
        <v>125</v>
      </c>
      <c r="K2558" s="156" t="s">
        <v>197</v>
      </c>
      <c r="L2558" s="156">
        <v>200</v>
      </c>
      <c r="M2558" s="156" t="s">
        <v>210</v>
      </c>
      <c r="N2558" s="156">
        <v>182</v>
      </c>
      <c r="O2558" s="156">
        <v>7649.18</v>
      </c>
      <c r="P2558" s="156">
        <v>15906</v>
      </c>
      <c r="Q2558" t="str">
        <f t="shared" si="39"/>
        <v>Street</v>
      </c>
      <c r="R2558" s="158"/>
      <c r="S2558" t="s">
        <v>304</v>
      </c>
      <c r="U2558" s="158"/>
    </row>
    <row r="2559" spans="1:21" x14ac:dyDescent="0.3">
      <c r="A2559" s="156">
        <v>5</v>
      </c>
      <c r="B2559" s="156" t="s">
        <v>181</v>
      </c>
      <c r="C2559" s="156">
        <v>2020</v>
      </c>
      <c r="D2559" s="156">
        <v>4</v>
      </c>
      <c r="E2559" s="156" t="s">
        <v>232</v>
      </c>
      <c r="F2559" s="157">
        <v>6</v>
      </c>
      <c r="G2559" s="156" t="s">
        <v>192</v>
      </c>
      <c r="H2559" s="156">
        <v>612</v>
      </c>
      <c r="I2559" s="156" t="s">
        <v>223</v>
      </c>
      <c r="J2559" s="156" t="s">
        <v>116</v>
      </c>
      <c r="K2559" s="156" t="s">
        <v>224</v>
      </c>
      <c r="L2559" s="156">
        <v>700</v>
      </c>
      <c r="M2559" s="156" t="s">
        <v>193</v>
      </c>
      <c r="N2559" s="156">
        <v>2</v>
      </c>
      <c r="O2559" s="156">
        <v>66.52</v>
      </c>
      <c r="P2559" s="156">
        <v>235</v>
      </c>
      <c r="Q2559" t="str">
        <f t="shared" si="39"/>
        <v>3-Small C&amp;I</v>
      </c>
      <c r="R2559" s="158"/>
      <c r="S2559" t="s">
        <v>304</v>
      </c>
      <c r="U2559" s="158"/>
    </row>
    <row r="2560" spans="1:21" x14ac:dyDescent="0.3">
      <c r="A2560" s="156">
        <v>4</v>
      </c>
      <c r="B2560" s="156" t="s">
        <v>187</v>
      </c>
      <c r="C2560" s="156">
        <v>2020</v>
      </c>
      <c r="D2560" s="156">
        <v>4</v>
      </c>
      <c r="E2560" s="156" t="s">
        <v>232</v>
      </c>
      <c r="F2560" s="157">
        <v>6</v>
      </c>
      <c r="G2560" s="156" t="s">
        <v>192</v>
      </c>
      <c r="H2560" s="156">
        <v>615</v>
      </c>
      <c r="I2560" s="156" t="s">
        <v>292</v>
      </c>
      <c r="J2560" s="156" t="s">
        <v>123</v>
      </c>
      <c r="K2560" s="156" t="s">
        <v>261</v>
      </c>
      <c r="L2560" s="156">
        <v>4562</v>
      </c>
      <c r="M2560" s="156" t="s">
        <v>211</v>
      </c>
      <c r="N2560" s="156">
        <v>1</v>
      </c>
      <c r="O2560" s="156">
        <v>5942.01</v>
      </c>
      <c r="P2560" s="156">
        <v>14071</v>
      </c>
      <c r="Q2560" t="str">
        <f t="shared" si="39"/>
        <v>Street</v>
      </c>
      <c r="R2560" s="158"/>
      <c r="S2560" t="s">
        <v>304</v>
      </c>
      <c r="U2560" s="158"/>
    </row>
    <row r="2561" spans="1:21" x14ac:dyDescent="0.3">
      <c r="A2561" s="156">
        <v>4</v>
      </c>
      <c r="B2561" s="156" t="s">
        <v>187</v>
      </c>
      <c r="C2561" s="156">
        <v>2020</v>
      </c>
      <c r="D2561" s="156">
        <v>4</v>
      </c>
      <c r="E2561" s="156" t="s">
        <v>232</v>
      </c>
      <c r="F2561" s="157">
        <v>60</v>
      </c>
      <c r="G2561" s="156" t="s">
        <v>212</v>
      </c>
      <c r="H2561" s="156">
        <v>615</v>
      </c>
      <c r="I2561" s="156" t="s">
        <v>292</v>
      </c>
      <c r="J2561" s="156" t="s">
        <v>123</v>
      </c>
      <c r="K2561" s="156" t="s">
        <v>261</v>
      </c>
      <c r="L2561" s="156">
        <v>4563</v>
      </c>
      <c r="M2561" s="156" t="s">
        <v>228</v>
      </c>
      <c r="N2561" s="156">
        <v>1</v>
      </c>
      <c r="O2561" s="156">
        <v>11.27</v>
      </c>
      <c r="P2561" s="156">
        <v>27</v>
      </c>
      <c r="Q2561" t="str">
        <f t="shared" si="39"/>
        <v>Street</v>
      </c>
      <c r="R2561" s="158"/>
      <c r="S2561" t="s">
        <v>304</v>
      </c>
      <c r="U2561" s="158"/>
    </row>
    <row r="2562" spans="1:21" x14ac:dyDescent="0.3">
      <c r="A2562" s="156">
        <v>5</v>
      </c>
      <c r="B2562" s="156" t="s">
        <v>181</v>
      </c>
      <c r="C2562" s="156">
        <v>2020</v>
      </c>
      <c r="D2562" s="156">
        <v>4</v>
      </c>
      <c r="E2562" s="156" t="s">
        <v>232</v>
      </c>
      <c r="F2562" s="157">
        <v>6</v>
      </c>
      <c r="G2562" s="156" t="s">
        <v>192</v>
      </c>
      <c r="H2562" s="156">
        <v>617</v>
      </c>
      <c r="I2562" s="156" t="s">
        <v>287</v>
      </c>
      <c r="J2562" s="156" t="s">
        <v>288</v>
      </c>
      <c r="K2562" s="156" t="s">
        <v>289</v>
      </c>
      <c r="L2562" s="156">
        <v>4562</v>
      </c>
      <c r="M2562" s="156" t="s">
        <v>211</v>
      </c>
      <c r="N2562" s="156">
        <v>7</v>
      </c>
      <c r="O2562" s="156">
        <v>12277.31</v>
      </c>
      <c r="P2562" s="156">
        <v>47942</v>
      </c>
      <c r="Q2562" t="str">
        <f t="shared" ref="Q2562:Q2625" si="40">VLOOKUP(J2562,S:T,2,FALSE)</f>
        <v>Street</v>
      </c>
      <c r="R2562" s="158"/>
      <c r="S2562" t="s">
        <v>304</v>
      </c>
      <c r="U2562" s="158"/>
    </row>
    <row r="2563" spans="1:21" x14ac:dyDescent="0.3">
      <c r="A2563" s="156">
        <v>5</v>
      </c>
      <c r="B2563" s="156" t="s">
        <v>181</v>
      </c>
      <c r="C2563" s="156">
        <v>2020</v>
      </c>
      <c r="D2563" s="156">
        <v>4</v>
      </c>
      <c r="E2563" s="156" t="s">
        <v>232</v>
      </c>
      <c r="F2563" s="157">
        <v>6</v>
      </c>
      <c r="G2563" s="156" t="s">
        <v>192</v>
      </c>
      <c r="H2563" s="156">
        <v>618</v>
      </c>
      <c r="I2563" s="156" t="s">
        <v>294</v>
      </c>
      <c r="J2563" s="156" t="s">
        <v>130</v>
      </c>
      <c r="K2563" s="156" t="s">
        <v>280</v>
      </c>
      <c r="L2563" s="156">
        <v>4562</v>
      </c>
      <c r="M2563" s="156" t="s">
        <v>211</v>
      </c>
      <c r="N2563" s="156">
        <v>7</v>
      </c>
      <c r="O2563" s="156">
        <v>2140.34</v>
      </c>
      <c r="P2563" s="156">
        <v>6357</v>
      </c>
      <c r="Q2563" t="str">
        <f t="shared" si="40"/>
        <v>Street</v>
      </c>
      <c r="R2563" s="158"/>
      <c r="S2563" t="s">
        <v>304</v>
      </c>
      <c r="U2563" s="158"/>
    </row>
    <row r="2564" spans="1:21" x14ac:dyDescent="0.3">
      <c r="A2564" s="156">
        <v>5</v>
      </c>
      <c r="B2564" s="156" t="s">
        <v>181</v>
      </c>
      <c r="C2564" s="156">
        <v>2020</v>
      </c>
      <c r="D2564" s="156">
        <v>4</v>
      </c>
      <c r="E2564" s="156" t="s">
        <v>232</v>
      </c>
      <c r="F2564" s="157">
        <v>6</v>
      </c>
      <c r="G2564" s="156" t="s">
        <v>192</v>
      </c>
      <c r="H2564" s="156">
        <v>623</v>
      </c>
      <c r="I2564" s="156" t="s">
        <v>295</v>
      </c>
      <c r="J2564" s="156" t="s">
        <v>124</v>
      </c>
      <c r="K2564" s="156" t="s">
        <v>227</v>
      </c>
      <c r="L2564" s="156">
        <v>700</v>
      </c>
      <c r="M2564" s="156" t="s">
        <v>193</v>
      </c>
      <c r="N2564" s="156">
        <v>1</v>
      </c>
      <c r="O2564" s="156">
        <v>1489.68</v>
      </c>
      <c r="P2564" s="156">
        <v>5272</v>
      </c>
      <c r="Q2564" t="str">
        <f t="shared" si="40"/>
        <v>Street</v>
      </c>
      <c r="R2564" s="158"/>
      <c r="S2564" t="s">
        <v>304</v>
      </c>
      <c r="U2564" s="158"/>
    </row>
    <row r="2565" spans="1:21" x14ac:dyDescent="0.3">
      <c r="A2565" s="156">
        <v>4</v>
      </c>
      <c r="B2565" s="156" t="s">
        <v>187</v>
      </c>
      <c r="C2565" s="156">
        <v>2020</v>
      </c>
      <c r="D2565" s="156">
        <v>4</v>
      </c>
      <c r="E2565" s="156" t="s">
        <v>232</v>
      </c>
      <c r="F2565" s="157">
        <v>60</v>
      </c>
      <c r="G2565" s="156" t="s">
        <v>212</v>
      </c>
      <c r="H2565" s="156">
        <v>624</v>
      </c>
      <c r="I2565" s="156" t="s">
        <v>226</v>
      </c>
      <c r="J2565" s="156" t="s">
        <v>124</v>
      </c>
      <c r="K2565" s="156" t="s">
        <v>227</v>
      </c>
      <c r="L2565" s="156">
        <v>4563</v>
      </c>
      <c r="M2565" s="156" t="s">
        <v>228</v>
      </c>
      <c r="N2565" s="156">
        <v>2</v>
      </c>
      <c r="O2565" s="156">
        <v>28.67</v>
      </c>
      <c r="P2565" s="156">
        <v>121</v>
      </c>
      <c r="Q2565" t="str">
        <f t="shared" si="40"/>
        <v>Street</v>
      </c>
      <c r="R2565" s="158"/>
      <c r="S2565" t="s">
        <v>304</v>
      </c>
      <c r="U2565" s="158"/>
    </row>
    <row r="2566" spans="1:21" x14ac:dyDescent="0.3">
      <c r="A2566" s="156">
        <v>5</v>
      </c>
      <c r="B2566" s="156" t="s">
        <v>181</v>
      </c>
      <c r="C2566" s="156">
        <v>2020</v>
      </c>
      <c r="D2566" s="156">
        <v>4</v>
      </c>
      <c r="E2566" s="156" t="s">
        <v>232</v>
      </c>
      <c r="F2566" s="157">
        <v>6</v>
      </c>
      <c r="G2566" s="156" t="s">
        <v>192</v>
      </c>
      <c r="H2566" s="156">
        <v>616</v>
      </c>
      <c r="I2566" s="156" t="s">
        <v>199</v>
      </c>
      <c r="J2566" s="156" t="s">
        <v>125</v>
      </c>
      <c r="K2566" s="156" t="s">
        <v>197</v>
      </c>
      <c r="L2566" s="156">
        <v>4562</v>
      </c>
      <c r="M2566" s="156" t="s">
        <v>211</v>
      </c>
      <c r="N2566" s="156">
        <v>919</v>
      </c>
      <c r="O2566" s="156">
        <v>66902.73</v>
      </c>
      <c r="P2566" s="156">
        <v>229608</v>
      </c>
      <c r="Q2566" t="str">
        <f t="shared" si="40"/>
        <v>Street</v>
      </c>
      <c r="R2566" s="158"/>
      <c r="S2566" t="s">
        <v>304</v>
      </c>
      <c r="U2566" s="158"/>
    </row>
    <row r="2567" spans="1:21" x14ac:dyDescent="0.3">
      <c r="A2567" s="156">
        <v>4</v>
      </c>
      <c r="B2567" s="156" t="s">
        <v>187</v>
      </c>
      <c r="C2567" s="156">
        <v>2020</v>
      </c>
      <c r="D2567" s="156">
        <v>4</v>
      </c>
      <c r="E2567" s="156" t="s">
        <v>232</v>
      </c>
      <c r="F2567" s="157">
        <v>3</v>
      </c>
      <c r="G2567" s="156" t="s">
        <v>189</v>
      </c>
      <c r="H2567" s="156">
        <v>701</v>
      </c>
      <c r="I2567" s="156" t="s">
        <v>206</v>
      </c>
      <c r="J2567" s="156" t="s">
        <v>207</v>
      </c>
      <c r="K2567" s="156" t="s">
        <v>208</v>
      </c>
      <c r="L2567" s="156">
        <v>300</v>
      </c>
      <c r="M2567" s="156" t="s">
        <v>191</v>
      </c>
      <c r="N2567" s="156">
        <v>2</v>
      </c>
      <c r="O2567" s="156">
        <v>41887.300000000003</v>
      </c>
      <c r="P2567" s="156">
        <v>132300</v>
      </c>
      <c r="Q2567" t="str">
        <f t="shared" si="40"/>
        <v>5-Large C&amp;I</v>
      </c>
      <c r="R2567" s="158"/>
      <c r="S2567" t="s">
        <v>304</v>
      </c>
      <c r="U2567" s="158"/>
    </row>
    <row r="2568" spans="1:21" x14ac:dyDescent="0.3">
      <c r="A2568" s="156">
        <v>5</v>
      </c>
      <c r="B2568" s="156" t="s">
        <v>181</v>
      </c>
      <c r="C2568" s="156">
        <v>2020</v>
      </c>
      <c r="D2568" s="156">
        <v>4</v>
      </c>
      <c r="E2568" s="156" t="s">
        <v>232</v>
      </c>
      <c r="F2568" s="157">
        <v>10</v>
      </c>
      <c r="G2568" s="156" t="s">
        <v>238</v>
      </c>
      <c r="H2568" s="156">
        <v>7</v>
      </c>
      <c r="I2568" s="156" t="s">
        <v>241</v>
      </c>
      <c r="J2568" s="156" t="s">
        <v>122</v>
      </c>
      <c r="K2568" s="156" t="s">
        <v>242</v>
      </c>
      <c r="L2568" s="156">
        <v>207</v>
      </c>
      <c r="M2568" s="156" t="s">
        <v>243</v>
      </c>
      <c r="N2568" s="156">
        <v>8</v>
      </c>
      <c r="O2568" s="156">
        <v>1083.1300000000001</v>
      </c>
      <c r="P2568" s="156">
        <v>6412</v>
      </c>
      <c r="Q2568" t="str">
        <f t="shared" si="40"/>
        <v>2-Low Income Residential</v>
      </c>
      <c r="R2568" s="158"/>
      <c r="S2568" t="s">
        <v>304</v>
      </c>
      <c r="U2568" s="158"/>
    </row>
    <row r="2569" spans="1:21" x14ac:dyDescent="0.3">
      <c r="A2569" s="156">
        <v>4</v>
      </c>
      <c r="B2569" s="156" t="s">
        <v>187</v>
      </c>
      <c r="C2569" s="156">
        <v>2020</v>
      </c>
      <c r="D2569" s="156">
        <v>4</v>
      </c>
      <c r="E2569" s="156" t="s">
        <v>232</v>
      </c>
      <c r="F2569" s="157">
        <v>1</v>
      </c>
      <c r="G2569" s="156" t="s">
        <v>183</v>
      </c>
      <c r="H2569" s="156">
        <v>6</v>
      </c>
      <c r="I2569" s="156" t="s">
        <v>256</v>
      </c>
      <c r="J2569" s="156" t="s">
        <v>122</v>
      </c>
      <c r="K2569" s="156" t="s">
        <v>242</v>
      </c>
      <c r="L2569" s="156">
        <v>200</v>
      </c>
      <c r="M2569" s="156" t="s">
        <v>210</v>
      </c>
      <c r="N2569" s="156">
        <v>25</v>
      </c>
      <c r="O2569" s="156">
        <v>3325.32</v>
      </c>
      <c r="P2569" s="156">
        <v>18420</v>
      </c>
      <c r="Q2569" t="str">
        <f t="shared" si="40"/>
        <v>2-Low Income Residential</v>
      </c>
      <c r="R2569" s="158"/>
      <c r="S2569" t="s">
        <v>304</v>
      </c>
      <c r="U2569" s="158"/>
    </row>
    <row r="2570" spans="1:21" x14ac:dyDescent="0.3">
      <c r="A2570" s="156">
        <v>5</v>
      </c>
      <c r="B2570" s="156" t="s">
        <v>181</v>
      </c>
      <c r="C2570" s="156">
        <v>2020</v>
      </c>
      <c r="D2570" s="156">
        <v>4</v>
      </c>
      <c r="E2570" s="156" t="s">
        <v>232</v>
      </c>
      <c r="F2570" s="157">
        <v>5</v>
      </c>
      <c r="G2570" s="156" t="s">
        <v>195</v>
      </c>
      <c r="H2570" s="156">
        <v>18</v>
      </c>
      <c r="I2570" s="156" t="s">
        <v>215</v>
      </c>
      <c r="J2570" s="156" t="s">
        <v>119</v>
      </c>
      <c r="K2570" s="156" t="s">
        <v>216</v>
      </c>
      <c r="L2570" s="156">
        <v>460</v>
      </c>
      <c r="M2570" s="156" t="s">
        <v>198</v>
      </c>
      <c r="N2570" s="156">
        <v>189</v>
      </c>
      <c r="O2570" s="156">
        <v>625272.14</v>
      </c>
      <c r="P2570" s="156">
        <v>3109925</v>
      </c>
      <c r="Q2570" t="str">
        <f t="shared" si="40"/>
        <v>4-Medium C&amp;I</v>
      </c>
      <c r="R2570" s="158"/>
      <c r="S2570" t="s">
        <v>304</v>
      </c>
      <c r="U2570" s="158"/>
    </row>
    <row r="2571" spans="1:21" x14ac:dyDescent="0.3">
      <c r="A2571" s="156">
        <v>4</v>
      </c>
      <c r="B2571" s="156" t="s">
        <v>187</v>
      </c>
      <c r="C2571" s="156">
        <v>2020</v>
      </c>
      <c r="D2571" s="156">
        <v>4</v>
      </c>
      <c r="E2571" s="156" t="s">
        <v>232</v>
      </c>
      <c r="F2571" s="157">
        <v>3</v>
      </c>
      <c r="G2571" s="156" t="s">
        <v>189</v>
      </c>
      <c r="H2571" s="156">
        <v>954</v>
      </c>
      <c r="I2571" s="156" t="s">
        <v>237</v>
      </c>
      <c r="J2571" s="156" t="s">
        <v>119</v>
      </c>
      <c r="K2571" s="156" t="s">
        <v>216</v>
      </c>
      <c r="L2571" s="156">
        <v>4532</v>
      </c>
      <c r="M2571" s="156" t="s">
        <v>200</v>
      </c>
      <c r="N2571" s="156">
        <v>74</v>
      </c>
      <c r="O2571" s="156">
        <v>110667.95</v>
      </c>
      <c r="P2571" s="156">
        <v>1161264</v>
      </c>
      <c r="Q2571" t="str">
        <f t="shared" si="40"/>
        <v>4-Medium C&amp;I</v>
      </c>
      <c r="R2571" s="158"/>
      <c r="S2571" t="s">
        <v>304</v>
      </c>
      <c r="U2571" s="158"/>
    </row>
    <row r="2572" spans="1:21" x14ac:dyDescent="0.3">
      <c r="A2572" s="156">
        <v>5</v>
      </c>
      <c r="B2572" s="156" t="s">
        <v>181</v>
      </c>
      <c r="C2572" s="156">
        <v>2020</v>
      </c>
      <c r="D2572" s="156">
        <v>4</v>
      </c>
      <c r="E2572" s="156" t="s">
        <v>232</v>
      </c>
      <c r="F2572" s="157">
        <v>3</v>
      </c>
      <c r="G2572" s="156" t="s">
        <v>189</v>
      </c>
      <c r="H2572" s="156">
        <v>10</v>
      </c>
      <c r="I2572" s="156" t="s">
        <v>251</v>
      </c>
      <c r="J2572" s="156" t="s">
        <v>117</v>
      </c>
      <c r="K2572" s="156" t="s">
        <v>236</v>
      </c>
      <c r="L2572" s="156">
        <v>300</v>
      </c>
      <c r="M2572" s="156" t="s">
        <v>191</v>
      </c>
      <c r="N2572" s="156">
        <v>19916</v>
      </c>
      <c r="O2572" s="156">
        <v>1358928.53</v>
      </c>
      <c r="P2572" s="156">
        <v>6940721</v>
      </c>
      <c r="Q2572" t="str">
        <f t="shared" si="40"/>
        <v>3-Small C&amp;I</v>
      </c>
      <c r="R2572" s="158"/>
      <c r="S2572" t="s">
        <v>304</v>
      </c>
      <c r="U2572" s="158"/>
    </row>
    <row r="2573" spans="1:21" x14ac:dyDescent="0.3">
      <c r="A2573" s="156">
        <v>4</v>
      </c>
      <c r="B2573" s="156" t="s">
        <v>187</v>
      </c>
      <c r="C2573" s="156">
        <v>2020</v>
      </c>
      <c r="D2573" s="156">
        <v>4</v>
      </c>
      <c r="E2573" s="156" t="s">
        <v>232</v>
      </c>
      <c r="F2573" s="157">
        <v>3</v>
      </c>
      <c r="G2573" s="156" t="s">
        <v>189</v>
      </c>
      <c r="H2573" s="156">
        <v>9</v>
      </c>
      <c r="I2573" s="156" t="s">
        <v>275</v>
      </c>
      <c r="J2573" s="156" t="s">
        <v>117</v>
      </c>
      <c r="K2573" s="156" t="s">
        <v>236</v>
      </c>
      <c r="L2573" s="156">
        <v>300</v>
      </c>
      <c r="M2573" s="156" t="s">
        <v>191</v>
      </c>
      <c r="N2573" s="156">
        <v>2</v>
      </c>
      <c r="O2573" s="156">
        <v>255.1</v>
      </c>
      <c r="P2573" s="156">
        <v>1035</v>
      </c>
      <c r="Q2573" t="str">
        <f t="shared" si="40"/>
        <v>3-Small C&amp;I</v>
      </c>
      <c r="R2573" s="158"/>
      <c r="S2573" t="s">
        <v>304</v>
      </c>
      <c r="U2573" s="158"/>
    </row>
    <row r="2574" spans="1:21" x14ac:dyDescent="0.3">
      <c r="A2574" s="156">
        <v>5</v>
      </c>
      <c r="B2574" s="156" t="s">
        <v>181</v>
      </c>
      <c r="C2574" s="156">
        <v>2020</v>
      </c>
      <c r="D2574" s="156">
        <v>4</v>
      </c>
      <c r="E2574" s="156" t="s">
        <v>232</v>
      </c>
      <c r="F2574" s="157">
        <v>3</v>
      </c>
      <c r="G2574" s="156" t="s">
        <v>189</v>
      </c>
      <c r="H2574" s="156">
        <v>951</v>
      </c>
      <c r="I2574" s="156" t="s">
        <v>250</v>
      </c>
      <c r="J2574" s="156" t="s">
        <v>126</v>
      </c>
      <c r="K2574" s="156" t="s">
        <v>249</v>
      </c>
      <c r="L2574" s="156">
        <v>4532</v>
      </c>
      <c r="M2574" s="156" t="s">
        <v>200</v>
      </c>
      <c r="N2574" s="156">
        <v>1229</v>
      </c>
      <c r="O2574" s="156">
        <v>49749.61</v>
      </c>
      <c r="P2574" s="156">
        <v>417757</v>
      </c>
      <c r="Q2574" t="str">
        <f t="shared" si="40"/>
        <v>3-Small C&amp;I</v>
      </c>
      <c r="R2574" s="158"/>
      <c r="S2574" t="s">
        <v>304</v>
      </c>
      <c r="U2574" s="158"/>
    </row>
    <row r="2575" spans="1:21" x14ac:dyDescent="0.3">
      <c r="A2575" s="156">
        <v>4</v>
      </c>
      <c r="B2575" s="156" t="s">
        <v>187</v>
      </c>
      <c r="C2575" s="156">
        <v>2020</v>
      </c>
      <c r="D2575" s="156">
        <v>4</v>
      </c>
      <c r="E2575" s="156" t="s">
        <v>232</v>
      </c>
      <c r="F2575" s="157">
        <v>3</v>
      </c>
      <c r="G2575" s="156" t="s">
        <v>189</v>
      </c>
      <c r="H2575" s="156">
        <v>951</v>
      </c>
      <c r="I2575" s="156" t="s">
        <v>250</v>
      </c>
      <c r="J2575" s="156" t="s">
        <v>126</v>
      </c>
      <c r="K2575" s="156" t="s">
        <v>249</v>
      </c>
      <c r="L2575" s="156">
        <v>4532</v>
      </c>
      <c r="M2575" s="156" t="s">
        <v>200</v>
      </c>
      <c r="N2575" s="156">
        <v>6</v>
      </c>
      <c r="O2575" s="156">
        <v>187.95</v>
      </c>
      <c r="P2575" s="156">
        <v>1366</v>
      </c>
      <c r="Q2575" t="str">
        <f t="shared" si="40"/>
        <v>3-Small C&amp;I</v>
      </c>
      <c r="R2575" s="158"/>
      <c r="S2575" t="s">
        <v>304</v>
      </c>
      <c r="U2575" s="158"/>
    </row>
    <row r="2576" spans="1:21" x14ac:dyDescent="0.3">
      <c r="A2576" s="156">
        <v>4</v>
      </c>
      <c r="B2576" s="156" t="s">
        <v>187</v>
      </c>
      <c r="C2576" s="156">
        <v>2020</v>
      </c>
      <c r="D2576" s="156">
        <v>4</v>
      </c>
      <c r="E2576" s="156" t="s">
        <v>232</v>
      </c>
      <c r="F2576" s="157">
        <v>5</v>
      </c>
      <c r="G2576" s="156" t="s">
        <v>195</v>
      </c>
      <c r="H2576" s="156">
        <v>950</v>
      </c>
      <c r="I2576" s="156" t="s">
        <v>184</v>
      </c>
      <c r="J2576" s="156" t="s">
        <v>115</v>
      </c>
      <c r="K2576" s="156" t="s">
        <v>185</v>
      </c>
      <c r="L2576" s="156">
        <v>4552</v>
      </c>
      <c r="M2576" s="156" t="s">
        <v>276</v>
      </c>
      <c r="N2576" s="156">
        <v>2</v>
      </c>
      <c r="O2576" s="156">
        <v>34.25</v>
      </c>
      <c r="P2576" s="156">
        <v>153</v>
      </c>
      <c r="Q2576" t="str">
        <f t="shared" si="40"/>
        <v>3-Small C&amp;I</v>
      </c>
      <c r="R2576" s="158"/>
      <c r="S2576" t="s">
        <v>304</v>
      </c>
      <c r="U2576" s="158"/>
    </row>
    <row r="2577" spans="1:21" x14ac:dyDescent="0.3">
      <c r="A2577" s="156">
        <v>5</v>
      </c>
      <c r="B2577" s="156" t="s">
        <v>181</v>
      </c>
      <c r="C2577" s="156">
        <v>2020</v>
      </c>
      <c r="D2577" s="156">
        <v>4</v>
      </c>
      <c r="E2577" s="156" t="s">
        <v>232</v>
      </c>
      <c r="F2577" s="157">
        <v>6</v>
      </c>
      <c r="G2577" s="156" t="s">
        <v>192</v>
      </c>
      <c r="H2577" s="156">
        <v>950</v>
      </c>
      <c r="I2577" s="156" t="s">
        <v>184</v>
      </c>
      <c r="J2577" s="156" t="s">
        <v>115</v>
      </c>
      <c r="K2577" s="156" t="s">
        <v>185</v>
      </c>
      <c r="L2577" s="156">
        <v>4562</v>
      </c>
      <c r="M2577" s="156" t="s">
        <v>211</v>
      </c>
      <c r="N2577" s="156">
        <v>30</v>
      </c>
      <c r="O2577" s="156">
        <v>874.44</v>
      </c>
      <c r="P2577" s="156">
        <v>5963</v>
      </c>
      <c r="Q2577" t="str">
        <f t="shared" si="40"/>
        <v>3-Small C&amp;I</v>
      </c>
      <c r="R2577" s="158"/>
      <c r="S2577" t="s">
        <v>304</v>
      </c>
      <c r="U2577" s="158"/>
    </row>
    <row r="2578" spans="1:21" x14ac:dyDescent="0.3">
      <c r="A2578" s="156">
        <v>5</v>
      </c>
      <c r="B2578" s="156" t="s">
        <v>181</v>
      </c>
      <c r="C2578" s="156">
        <v>2020</v>
      </c>
      <c r="D2578" s="156">
        <v>4</v>
      </c>
      <c r="E2578" s="156" t="s">
        <v>232</v>
      </c>
      <c r="F2578" s="157">
        <v>79</v>
      </c>
      <c r="G2578" s="156" t="s">
        <v>212</v>
      </c>
      <c r="H2578" s="156">
        <v>5</v>
      </c>
      <c r="I2578" s="156" t="s">
        <v>190</v>
      </c>
      <c r="J2578" s="156" t="s">
        <v>115</v>
      </c>
      <c r="K2578" s="156" t="s">
        <v>185</v>
      </c>
      <c r="L2578" s="156">
        <v>1579</v>
      </c>
      <c r="M2578" s="156" t="s">
        <v>271</v>
      </c>
      <c r="N2578" s="156">
        <v>1</v>
      </c>
      <c r="O2578" s="156">
        <v>9.64</v>
      </c>
      <c r="P2578" s="156">
        <v>0</v>
      </c>
      <c r="Q2578" t="str">
        <f t="shared" si="40"/>
        <v>3-Small C&amp;I</v>
      </c>
      <c r="R2578" s="158"/>
      <c r="S2578" t="s">
        <v>304</v>
      </c>
      <c r="U2578" s="158"/>
    </row>
    <row r="2579" spans="1:21" x14ac:dyDescent="0.3">
      <c r="A2579" s="156">
        <v>5</v>
      </c>
      <c r="B2579" s="156" t="s">
        <v>181</v>
      </c>
      <c r="C2579" s="156">
        <v>2020</v>
      </c>
      <c r="D2579" s="156">
        <v>4</v>
      </c>
      <c r="E2579" s="156" t="s">
        <v>232</v>
      </c>
      <c r="F2579" s="157">
        <v>6</v>
      </c>
      <c r="G2579" s="156" t="s">
        <v>192</v>
      </c>
      <c r="H2579" s="156">
        <v>603</v>
      </c>
      <c r="I2579" s="156" t="s">
        <v>196</v>
      </c>
      <c r="J2579" s="156" t="s">
        <v>125</v>
      </c>
      <c r="K2579" s="156" t="s">
        <v>197</v>
      </c>
      <c r="L2579" s="156">
        <v>700</v>
      </c>
      <c r="M2579" s="156" t="s">
        <v>193</v>
      </c>
      <c r="N2579" s="156">
        <v>628</v>
      </c>
      <c r="O2579" s="156">
        <v>49787.3</v>
      </c>
      <c r="P2579" s="156">
        <v>125675</v>
      </c>
      <c r="Q2579" t="str">
        <f t="shared" si="40"/>
        <v>Street</v>
      </c>
      <c r="R2579" s="158"/>
      <c r="S2579" t="s">
        <v>304</v>
      </c>
      <c r="U2579" s="158"/>
    </row>
    <row r="2580" spans="1:21" x14ac:dyDescent="0.3">
      <c r="A2580" s="156">
        <v>4</v>
      </c>
      <c r="B2580" s="156" t="s">
        <v>187</v>
      </c>
      <c r="C2580" s="156">
        <v>2020</v>
      </c>
      <c r="D2580" s="156">
        <v>4</v>
      </c>
      <c r="E2580" s="156" t="s">
        <v>232</v>
      </c>
      <c r="F2580" s="157">
        <v>1</v>
      </c>
      <c r="G2580" s="156" t="s">
        <v>183</v>
      </c>
      <c r="H2580" s="156">
        <v>5</v>
      </c>
      <c r="I2580" s="156" t="s">
        <v>190</v>
      </c>
      <c r="J2580" s="156" t="s">
        <v>115</v>
      </c>
      <c r="K2580" s="156" t="s">
        <v>185</v>
      </c>
      <c r="L2580" s="156">
        <v>200</v>
      </c>
      <c r="M2580" s="156" t="s">
        <v>210</v>
      </c>
      <c r="N2580" s="156">
        <v>12</v>
      </c>
      <c r="O2580" s="156">
        <v>1068.77</v>
      </c>
      <c r="P2580" s="156">
        <v>4117</v>
      </c>
      <c r="Q2580" t="str">
        <f t="shared" si="40"/>
        <v>3-Small C&amp;I</v>
      </c>
      <c r="R2580" s="158"/>
      <c r="S2580" t="s">
        <v>304</v>
      </c>
      <c r="U2580" s="158"/>
    </row>
    <row r="2581" spans="1:21" x14ac:dyDescent="0.3">
      <c r="A2581" s="156">
        <v>5</v>
      </c>
      <c r="B2581" s="156" t="s">
        <v>181</v>
      </c>
      <c r="C2581" s="156">
        <v>2020</v>
      </c>
      <c r="D2581" s="156">
        <v>4</v>
      </c>
      <c r="E2581" s="156" t="s">
        <v>232</v>
      </c>
      <c r="F2581" s="157">
        <v>1</v>
      </c>
      <c r="G2581" s="156" t="s">
        <v>183</v>
      </c>
      <c r="H2581" s="156">
        <v>11</v>
      </c>
      <c r="I2581" s="156" t="s">
        <v>283</v>
      </c>
      <c r="J2581" s="156" t="s">
        <v>115</v>
      </c>
      <c r="K2581" s="156" t="s">
        <v>185</v>
      </c>
      <c r="L2581" s="156">
        <v>200</v>
      </c>
      <c r="M2581" s="156" t="s">
        <v>210</v>
      </c>
      <c r="N2581" s="156">
        <v>10</v>
      </c>
      <c r="O2581" s="156">
        <v>-19806.75</v>
      </c>
      <c r="P2581" s="156">
        <v>47189</v>
      </c>
      <c r="Q2581" t="str">
        <f t="shared" si="40"/>
        <v>3-Small C&amp;I</v>
      </c>
      <c r="R2581" s="158"/>
      <c r="S2581" t="s">
        <v>304</v>
      </c>
      <c r="U2581" s="158"/>
    </row>
    <row r="2582" spans="1:21" x14ac:dyDescent="0.3">
      <c r="A2582" s="156">
        <v>5</v>
      </c>
      <c r="B2582" s="156" t="s">
        <v>181</v>
      </c>
      <c r="C2582" s="156">
        <v>2020</v>
      </c>
      <c r="D2582" s="156">
        <v>4</v>
      </c>
      <c r="E2582" s="156" t="s">
        <v>232</v>
      </c>
      <c r="F2582" s="157">
        <v>6</v>
      </c>
      <c r="G2582" s="156" t="s">
        <v>192</v>
      </c>
      <c r="H2582" s="156">
        <v>625</v>
      </c>
      <c r="I2582" s="156" t="s">
        <v>286</v>
      </c>
      <c r="J2582" s="156" t="s">
        <v>132</v>
      </c>
      <c r="K2582" s="156" t="s">
        <v>212</v>
      </c>
      <c r="L2582" s="156">
        <v>700</v>
      </c>
      <c r="M2582" s="156" t="s">
        <v>193</v>
      </c>
      <c r="N2582" s="156">
        <v>1</v>
      </c>
      <c r="O2582" s="156">
        <v>19.34</v>
      </c>
      <c r="P2582" s="156">
        <v>19</v>
      </c>
      <c r="Q2582" t="str">
        <f t="shared" si="40"/>
        <v>Street</v>
      </c>
      <c r="R2582" s="158"/>
      <c r="S2582" t="s">
        <v>304</v>
      </c>
      <c r="U2582" s="158"/>
    </row>
    <row r="2583" spans="1:21" x14ac:dyDescent="0.3">
      <c r="A2583" s="156">
        <v>4</v>
      </c>
      <c r="B2583" s="156" t="s">
        <v>187</v>
      </c>
      <c r="C2583" s="156">
        <v>2020</v>
      </c>
      <c r="D2583" s="156">
        <v>4</v>
      </c>
      <c r="E2583" s="156" t="s">
        <v>232</v>
      </c>
      <c r="F2583" s="157">
        <v>3</v>
      </c>
      <c r="G2583" s="156" t="s">
        <v>189</v>
      </c>
      <c r="H2583" s="156">
        <v>1</v>
      </c>
      <c r="I2583" s="156" t="s">
        <v>229</v>
      </c>
      <c r="J2583" s="156" t="s">
        <v>121</v>
      </c>
      <c r="K2583" s="156" t="s">
        <v>230</v>
      </c>
      <c r="L2583" s="156">
        <v>300</v>
      </c>
      <c r="M2583" s="156" t="s">
        <v>191</v>
      </c>
      <c r="N2583" s="156">
        <v>20</v>
      </c>
      <c r="O2583" s="156">
        <v>1673.12</v>
      </c>
      <c r="P2583" s="156">
        <v>5666</v>
      </c>
      <c r="Q2583" t="str">
        <f t="shared" si="40"/>
        <v>1-Residential</v>
      </c>
      <c r="R2583" s="158"/>
      <c r="S2583" t="s">
        <v>304</v>
      </c>
      <c r="U2583" s="158"/>
    </row>
    <row r="2584" spans="1:21" x14ac:dyDescent="0.3">
      <c r="A2584" s="156">
        <v>5</v>
      </c>
      <c r="B2584" s="156" t="s">
        <v>181</v>
      </c>
      <c r="C2584" s="156">
        <v>2020</v>
      </c>
      <c r="D2584" s="156">
        <v>4</v>
      </c>
      <c r="E2584" s="156" t="s">
        <v>232</v>
      </c>
      <c r="F2584" s="157">
        <v>3</v>
      </c>
      <c r="G2584" s="156" t="s">
        <v>189</v>
      </c>
      <c r="H2584" s="156">
        <v>2</v>
      </c>
      <c r="I2584" s="156" t="s">
        <v>264</v>
      </c>
      <c r="J2584" s="156" t="s">
        <v>121</v>
      </c>
      <c r="K2584" s="156" t="s">
        <v>230</v>
      </c>
      <c r="L2584" s="156">
        <v>300</v>
      </c>
      <c r="M2584" s="156" t="s">
        <v>191</v>
      </c>
      <c r="N2584" s="156">
        <v>2</v>
      </c>
      <c r="O2584" s="156">
        <v>151.96</v>
      </c>
      <c r="P2584" s="156">
        <v>515</v>
      </c>
      <c r="Q2584" t="str">
        <f t="shared" si="40"/>
        <v>1-Residential</v>
      </c>
      <c r="R2584" s="158"/>
      <c r="S2584" t="s">
        <v>304</v>
      </c>
      <c r="U2584" s="158"/>
    </row>
    <row r="2585" spans="1:21" x14ac:dyDescent="0.3">
      <c r="A2585" s="156">
        <v>5</v>
      </c>
      <c r="B2585" s="156" t="s">
        <v>181</v>
      </c>
      <c r="C2585" s="156">
        <v>2020</v>
      </c>
      <c r="D2585" s="156">
        <v>4</v>
      </c>
      <c r="E2585" s="156" t="s">
        <v>232</v>
      </c>
      <c r="F2585" s="157">
        <v>3</v>
      </c>
      <c r="G2585" s="156" t="s">
        <v>189</v>
      </c>
      <c r="H2585" s="156">
        <v>603</v>
      </c>
      <c r="I2585" s="156" t="s">
        <v>196</v>
      </c>
      <c r="J2585" s="156" t="s">
        <v>125</v>
      </c>
      <c r="K2585" s="156" t="s">
        <v>197</v>
      </c>
      <c r="L2585" s="156">
        <v>300</v>
      </c>
      <c r="M2585" s="156" t="s">
        <v>191</v>
      </c>
      <c r="N2585" s="156">
        <v>1818</v>
      </c>
      <c r="O2585" s="156">
        <v>168299.73</v>
      </c>
      <c r="P2585" s="156">
        <v>445315</v>
      </c>
      <c r="Q2585" t="str">
        <f t="shared" si="40"/>
        <v>Street</v>
      </c>
      <c r="R2585" s="158"/>
      <c r="S2585" t="s">
        <v>304</v>
      </c>
      <c r="U2585" s="158"/>
    </row>
    <row r="2586" spans="1:21" x14ac:dyDescent="0.3">
      <c r="A2586" s="156">
        <v>4</v>
      </c>
      <c r="B2586" s="156" t="s">
        <v>187</v>
      </c>
      <c r="C2586" s="156">
        <v>2020</v>
      </c>
      <c r="D2586" s="156">
        <v>4</v>
      </c>
      <c r="E2586" s="156" t="s">
        <v>232</v>
      </c>
      <c r="F2586" s="157">
        <v>3</v>
      </c>
      <c r="G2586" s="156" t="s">
        <v>189</v>
      </c>
      <c r="H2586" s="156">
        <v>710</v>
      </c>
      <c r="I2586" s="156" t="s">
        <v>220</v>
      </c>
      <c r="J2586" s="156" t="s">
        <v>207</v>
      </c>
      <c r="K2586" s="156" t="s">
        <v>208</v>
      </c>
      <c r="L2586" s="156">
        <v>4532</v>
      </c>
      <c r="M2586" s="156" t="s">
        <v>200</v>
      </c>
      <c r="N2586" s="156">
        <v>10</v>
      </c>
      <c r="O2586" s="156">
        <v>162018.45000000001</v>
      </c>
      <c r="P2586" s="156">
        <v>1868793</v>
      </c>
      <c r="Q2586" t="str">
        <f t="shared" si="40"/>
        <v>5-Large C&amp;I</v>
      </c>
      <c r="R2586" s="158"/>
      <c r="S2586" t="s">
        <v>304</v>
      </c>
      <c r="U2586" s="158"/>
    </row>
    <row r="2587" spans="1:21" x14ac:dyDescent="0.3">
      <c r="A2587" s="156">
        <v>4</v>
      </c>
      <c r="B2587" s="156" t="s">
        <v>187</v>
      </c>
      <c r="C2587" s="156">
        <v>2020</v>
      </c>
      <c r="D2587" s="156">
        <v>4</v>
      </c>
      <c r="E2587" s="156" t="s">
        <v>232</v>
      </c>
      <c r="F2587" s="157">
        <v>3</v>
      </c>
      <c r="G2587" s="156" t="s">
        <v>189</v>
      </c>
      <c r="H2587" s="156">
        <v>621</v>
      </c>
      <c r="I2587" s="156" t="s">
        <v>259</v>
      </c>
      <c r="J2587" s="156" t="s">
        <v>116</v>
      </c>
      <c r="K2587" s="156" t="s">
        <v>224</v>
      </c>
      <c r="L2587" s="156">
        <v>4532</v>
      </c>
      <c r="M2587" s="156" t="s">
        <v>200</v>
      </c>
      <c r="N2587" s="156">
        <v>8</v>
      </c>
      <c r="O2587" s="156">
        <v>188.63</v>
      </c>
      <c r="P2587" s="156">
        <v>1221</v>
      </c>
      <c r="Q2587" t="str">
        <f t="shared" si="40"/>
        <v>3-Small C&amp;I</v>
      </c>
      <c r="R2587" s="158"/>
      <c r="S2587" t="s">
        <v>304</v>
      </c>
      <c r="U2587" s="158"/>
    </row>
    <row r="2588" spans="1:21" x14ac:dyDescent="0.3">
      <c r="A2588" s="156">
        <v>5</v>
      </c>
      <c r="B2588" s="156" t="s">
        <v>181</v>
      </c>
      <c r="C2588" s="156">
        <v>2020</v>
      </c>
      <c r="D2588" s="156">
        <v>4</v>
      </c>
      <c r="E2588" s="156" t="s">
        <v>232</v>
      </c>
      <c r="F2588" s="157">
        <v>60</v>
      </c>
      <c r="G2588" s="156" t="s">
        <v>212</v>
      </c>
      <c r="H2588" s="156">
        <v>623</v>
      </c>
      <c r="I2588" s="156" t="s">
        <v>295</v>
      </c>
      <c r="J2588" s="156" t="s">
        <v>124</v>
      </c>
      <c r="K2588" s="156" t="s">
        <v>227</v>
      </c>
      <c r="L2588" s="156">
        <v>360</v>
      </c>
      <c r="M2588" s="156" t="s">
        <v>225</v>
      </c>
      <c r="N2588" s="156">
        <v>3</v>
      </c>
      <c r="O2588" s="156">
        <v>57.96</v>
      </c>
      <c r="P2588" s="156">
        <v>171</v>
      </c>
      <c r="Q2588" t="str">
        <f t="shared" si="40"/>
        <v>Street</v>
      </c>
      <c r="R2588" s="158"/>
      <c r="S2588" t="s">
        <v>304</v>
      </c>
      <c r="U2588" s="158"/>
    </row>
    <row r="2589" spans="1:21" x14ac:dyDescent="0.3">
      <c r="A2589" s="156">
        <v>5</v>
      </c>
      <c r="B2589" s="156" t="s">
        <v>181</v>
      </c>
      <c r="C2589" s="156">
        <v>2020</v>
      </c>
      <c r="D2589" s="156">
        <v>4</v>
      </c>
      <c r="E2589" s="156" t="s">
        <v>232</v>
      </c>
      <c r="F2589" s="157">
        <v>5</v>
      </c>
      <c r="G2589" s="156" t="s">
        <v>195</v>
      </c>
      <c r="H2589" s="156">
        <v>602</v>
      </c>
      <c r="I2589" s="156" t="s">
        <v>246</v>
      </c>
      <c r="J2589" s="156" t="s">
        <v>125</v>
      </c>
      <c r="K2589" s="156" t="s">
        <v>197</v>
      </c>
      <c r="L2589" s="156">
        <v>460</v>
      </c>
      <c r="M2589" s="156" t="s">
        <v>198</v>
      </c>
      <c r="N2589" s="156">
        <v>29</v>
      </c>
      <c r="O2589" s="156">
        <v>4333.62</v>
      </c>
      <c r="P2589" s="156">
        <v>11182</v>
      </c>
      <c r="Q2589" t="str">
        <f t="shared" si="40"/>
        <v>Street</v>
      </c>
      <c r="R2589" s="158"/>
      <c r="S2589" t="s">
        <v>304</v>
      </c>
      <c r="U2589" s="158"/>
    </row>
    <row r="2590" spans="1:21" x14ac:dyDescent="0.3">
      <c r="A2590" s="156">
        <v>4</v>
      </c>
      <c r="B2590" s="156" t="s">
        <v>187</v>
      </c>
      <c r="C2590" s="156">
        <v>2020</v>
      </c>
      <c r="D2590" s="156">
        <v>4</v>
      </c>
      <c r="E2590" s="156" t="s">
        <v>232</v>
      </c>
      <c r="F2590" s="157">
        <v>10</v>
      </c>
      <c r="G2590" s="156" t="s">
        <v>238</v>
      </c>
      <c r="H2590" s="156">
        <v>905</v>
      </c>
      <c r="I2590" s="156" t="s">
        <v>272</v>
      </c>
      <c r="J2590" s="156" t="s">
        <v>122</v>
      </c>
      <c r="K2590" s="156" t="s">
        <v>242</v>
      </c>
      <c r="L2590" s="156">
        <v>4513</v>
      </c>
      <c r="M2590" s="156" t="s">
        <v>240</v>
      </c>
      <c r="N2590" s="156">
        <v>5</v>
      </c>
      <c r="O2590" s="156">
        <v>303.29000000000002</v>
      </c>
      <c r="P2590" s="156">
        <v>5533</v>
      </c>
      <c r="Q2590" t="str">
        <f t="shared" si="40"/>
        <v>2-Low Income Residential</v>
      </c>
      <c r="R2590" s="158"/>
      <c r="S2590" t="s">
        <v>304</v>
      </c>
      <c r="U2590" s="158"/>
    </row>
    <row r="2591" spans="1:21" x14ac:dyDescent="0.3">
      <c r="A2591" s="156">
        <v>4</v>
      </c>
      <c r="B2591" s="156" t="s">
        <v>187</v>
      </c>
      <c r="C2591" s="156">
        <v>2020</v>
      </c>
      <c r="D2591" s="156">
        <v>4</v>
      </c>
      <c r="E2591" s="156" t="s">
        <v>232</v>
      </c>
      <c r="F2591" s="157">
        <v>5</v>
      </c>
      <c r="G2591" s="156" t="s">
        <v>195</v>
      </c>
      <c r="H2591" s="156">
        <v>710</v>
      </c>
      <c r="I2591" s="156" t="s">
        <v>220</v>
      </c>
      <c r="J2591" s="156" t="s">
        <v>207</v>
      </c>
      <c r="K2591" s="156" t="s">
        <v>208</v>
      </c>
      <c r="L2591" s="156">
        <v>4552</v>
      </c>
      <c r="M2591" s="156" t="s">
        <v>276</v>
      </c>
      <c r="N2591" s="156">
        <v>1</v>
      </c>
      <c r="O2591" s="156">
        <v>-1765.47</v>
      </c>
      <c r="P2591" s="156">
        <v>0</v>
      </c>
      <c r="Q2591" t="str">
        <f t="shared" si="40"/>
        <v>5-Large C&amp;I</v>
      </c>
      <c r="R2591" s="158"/>
      <c r="S2591" t="s">
        <v>304</v>
      </c>
      <c r="U2591" s="158"/>
    </row>
    <row r="2592" spans="1:21" x14ac:dyDescent="0.3">
      <c r="A2592" s="156">
        <v>5</v>
      </c>
      <c r="B2592" s="156" t="s">
        <v>181</v>
      </c>
      <c r="C2592" s="156">
        <v>2020</v>
      </c>
      <c r="D2592" s="156">
        <v>4</v>
      </c>
      <c r="E2592" s="156" t="s">
        <v>232</v>
      </c>
      <c r="F2592" s="157">
        <v>10</v>
      </c>
      <c r="G2592" s="156" t="s">
        <v>238</v>
      </c>
      <c r="H2592" s="156">
        <v>2</v>
      </c>
      <c r="I2592" s="156" t="s">
        <v>264</v>
      </c>
      <c r="J2592" s="156" t="s">
        <v>121</v>
      </c>
      <c r="K2592" s="156" t="s">
        <v>230</v>
      </c>
      <c r="L2592" s="156">
        <v>207</v>
      </c>
      <c r="M2592" s="156" t="s">
        <v>243</v>
      </c>
      <c r="N2592" s="156">
        <v>24</v>
      </c>
      <c r="O2592" s="156">
        <v>5771.21</v>
      </c>
      <c r="P2592" s="156">
        <v>22281</v>
      </c>
      <c r="Q2592" t="str">
        <f t="shared" si="40"/>
        <v>1-Residential</v>
      </c>
      <c r="R2592" s="158"/>
      <c r="S2592" t="s">
        <v>304</v>
      </c>
      <c r="U2592" s="158"/>
    </row>
    <row r="2593" spans="1:21" x14ac:dyDescent="0.3">
      <c r="A2593" s="156">
        <v>5</v>
      </c>
      <c r="B2593" s="156" t="s">
        <v>181</v>
      </c>
      <c r="C2593" s="156">
        <v>2020</v>
      </c>
      <c r="D2593" s="156">
        <v>4</v>
      </c>
      <c r="E2593" s="156" t="s">
        <v>232</v>
      </c>
      <c r="F2593" s="157">
        <v>5</v>
      </c>
      <c r="G2593" s="156" t="s">
        <v>195</v>
      </c>
      <c r="H2593" s="156">
        <v>700</v>
      </c>
      <c r="I2593" s="156" t="s">
        <v>273</v>
      </c>
      <c r="J2593" s="156" t="s">
        <v>207</v>
      </c>
      <c r="K2593" s="156" t="s">
        <v>208</v>
      </c>
      <c r="L2593" s="156">
        <v>460</v>
      </c>
      <c r="M2593" s="156" t="s">
        <v>198</v>
      </c>
      <c r="N2593" s="156">
        <v>4</v>
      </c>
      <c r="O2593" s="156">
        <v>103166.29</v>
      </c>
      <c r="P2593" s="156">
        <v>590500</v>
      </c>
      <c r="Q2593" t="str">
        <f t="shared" si="40"/>
        <v>5-Large C&amp;I</v>
      </c>
      <c r="R2593" s="158"/>
      <c r="S2593" t="s">
        <v>304</v>
      </c>
      <c r="U2593" s="158"/>
    </row>
    <row r="2594" spans="1:21" x14ac:dyDescent="0.3">
      <c r="A2594" s="156">
        <v>5</v>
      </c>
      <c r="B2594" s="156" t="s">
        <v>181</v>
      </c>
      <c r="C2594" s="156">
        <v>2020</v>
      </c>
      <c r="D2594" s="156">
        <v>4</v>
      </c>
      <c r="E2594" s="156" t="s">
        <v>232</v>
      </c>
      <c r="F2594" s="157">
        <v>5</v>
      </c>
      <c r="G2594" s="156" t="s">
        <v>195</v>
      </c>
      <c r="H2594" s="156">
        <v>701</v>
      </c>
      <c r="I2594" s="156" t="s">
        <v>206</v>
      </c>
      <c r="J2594" s="156" t="s">
        <v>207</v>
      </c>
      <c r="K2594" s="156" t="s">
        <v>208</v>
      </c>
      <c r="L2594" s="156">
        <v>460</v>
      </c>
      <c r="M2594" s="156" t="s">
        <v>198</v>
      </c>
      <c r="N2594" s="156">
        <v>75</v>
      </c>
      <c r="O2594" s="156">
        <v>1127603.1200000001</v>
      </c>
      <c r="P2594" s="156">
        <v>6280024</v>
      </c>
      <c r="Q2594" t="str">
        <f t="shared" si="40"/>
        <v>5-Large C&amp;I</v>
      </c>
      <c r="R2594" s="158"/>
      <c r="S2594" t="s">
        <v>304</v>
      </c>
      <c r="U2594" s="158"/>
    </row>
    <row r="2595" spans="1:21" x14ac:dyDescent="0.3">
      <c r="A2595" s="156">
        <v>5</v>
      </c>
      <c r="B2595" s="156" t="s">
        <v>181</v>
      </c>
      <c r="C2595" s="156">
        <v>2020</v>
      </c>
      <c r="D2595" s="156">
        <v>4</v>
      </c>
      <c r="E2595" s="156" t="s">
        <v>232</v>
      </c>
      <c r="F2595" s="157">
        <v>3</v>
      </c>
      <c r="G2595" s="156" t="s">
        <v>189</v>
      </c>
      <c r="H2595" s="156">
        <v>950</v>
      </c>
      <c r="I2595" s="156" t="s">
        <v>184</v>
      </c>
      <c r="J2595" s="156" t="s">
        <v>115</v>
      </c>
      <c r="K2595" s="156" t="s">
        <v>185</v>
      </c>
      <c r="L2595" s="156">
        <v>4532</v>
      </c>
      <c r="M2595" s="156" t="s">
        <v>200</v>
      </c>
      <c r="N2595" s="156">
        <v>60908</v>
      </c>
      <c r="O2595" s="156">
        <v>3397339.58</v>
      </c>
      <c r="P2595" s="156">
        <v>82235844</v>
      </c>
      <c r="Q2595" t="str">
        <f t="shared" si="40"/>
        <v>3-Small C&amp;I</v>
      </c>
      <c r="R2595" s="158"/>
      <c r="S2595" t="s">
        <v>304</v>
      </c>
      <c r="U2595" s="158"/>
    </row>
    <row r="2596" spans="1:21" x14ac:dyDescent="0.3">
      <c r="A2596" s="156">
        <v>5</v>
      </c>
      <c r="B2596" s="156" t="s">
        <v>181</v>
      </c>
      <c r="C2596" s="156">
        <v>2020</v>
      </c>
      <c r="D2596" s="156">
        <v>4</v>
      </c>
      <c r="E2596" s="156" t="s">
        <v>232</v>
      </c>
      <c r="F2596" s="157">
        <v>75</v>
      </c>
      <c r="G2596" s="156" t="s">
        <v>212</v>
      </c>
      <c r="H2596" s="156">
        <v>5</v>
      </c>
      <c r="I2596" s="156" t="s">
        <v>190</v>
      </c>
      <c r="J2596" s="156" t="s">
        <v>115</v>
      </c>
      <c r="K2596" s="156" t="s">
        <v>185</v>
      </c>
      <c r="L2596" s="156">
        <v>1575</v>
      </c>
      <c r="M2596" s="156" t="s">
        <v>218</v>
      </c>
      <c r="N2596" s="156">
        <v>5</v>
      </c>
      <c r="O2596" s="156">
        <v>2229.1799999999998</v>
      </c>
      <c r="P2596" s="156">
        <v>9940</v>
      </c>
      <c r="Q2596" t="str">
        <f t="shared" si="40"/>
        <v>3-Small C&amp;I</v>
      </c>
      <c r="R2596" s="158"/>
      <c r="S2596" t="s">
        <v>304</v>
      </c>
      <c r="U2596" s="158"/>
    </row>
    <row r="2597" spans="1:21" x14ac:dyDescent="0.3">
      <c r="A2597" s="156">
        <v>4</v>
      </c>
      <c r="B2597" s="156" t="s">
        <v>187</v>
      </c>
      <c r="C2597" s="156">
        <v>2020</v>
      </c>
      <c r="D2597" s="156">
        <v>4</v>
      </c>
      <c r="E2597" s="156" t="s">
        <v>232</v>
      </c>
      <c r="F2597" s="157">
        <v>1</v>
      </c>
      <c r="G2597" s="156" t="s">
        <v>183</v>
      </c>
      <c r="H2597" s="156">
        <v>10</v>
      </c>
      <c r="I2597" s="156" t="s">
        <v>251</v>
      </c>
      <c r="J2597" s="156" t="s">
        <v>118</v>
      </c>
      <c r="K2597" s="156" t="s">
        <v>214</v>
      </c>
      <c r="L2597" s="156">
        <v>200</v>
      </c>
      <c r="M2597" s="156" t="s">
        <v>210</v>
      </c>
      <c r="N2597" s="156">
        <v>3</v>
      </c>
      <c r="O2597" s="156">
        <v>572.79999999999995</v>
      </c>
      <c r="P2597" s="156">
        <v>2378</v>
      </c>
      <c r="Q2597" t="str">
        <f t="shared" si="40"/>
        <v>3-Small C&amp;I</v>
      </c>
      <c r="R2597" s="158"/>
      <c r="S2597" t="s">
        <v>304</v>
      </c>
      <c r="U2597" s="158"/>
    </row>
    <row r="2598" spans="1:21" x14ac:dyDescent="0.3">
      <c r="A2598" s="156">
        <v>5</v>
      </c>
      <c r="B2598" s="156" t="s">
        <v>181</v>
      </c>
      <c r="C2598" s="156">
        <v>2020</v>
      </c>
      <c r="D2598" s="156">
        <v>4</v>
      </c>
      <c r="E2598" s="156" t="s">
        <v>232</v>
      </c>
      <c r="F2598" s="157">
        <v>10</v>
      </c>
      <c r="G2598" s="156" t="s">
        <v>238</v>
      </c>
      <c r="H2598" s="156">
        <v>616</v>
      </c>
      <c r="I2598" s="156" t="s">
        <v>199</v>
      </c>
      <c r="J2598" s="156" t="s">
        <v>125</v>
      </c>
      <c r="K2598" s="156" t="s">
        <v>197</v>
      </c>
      <c r="L2598" s="156">
        <v>4513</v>
      </c>
      <c r="M2598" s="156" t="s">
        <v>240</v>
      </c>
      <c r="N2598" s="156">
        <v>3</v>
      </c>
      <c r="O2598" s="156">
        <v>88.89</v>
      </c>
      <c r="P2598" s="156">
        <v>337</v>
      </c>
      <c r="Q2598" t="str">
        <f t="shared" si="40"/>
        <v>Street</v>
      </c>
      <c r="R2598" s="158"/>
      <c r="S2598" t="s">
        <v>304</v>
      </c>
      <c r="U2598" s="158"/>
    </row>
    <row r="2599" spans="1:21" x14ac:dyDescent="0.3">
      <c r="A2599" s="156">
        <v>4</v>
      </c>
      <c r="B2599" s="156" t="s">
        <v>187</v>
      </c>
      <c r="C2599" s="156">
        <v>2020</v>
      </c>
      <c r="D2599" s="156">
        <v>4</v>
      </c>
      <c r="E2599" s="156" t="s">
        <v>232</v>
      </c>
      <c r="F2599" s="157">
        <v>1</v>
      </c>
      <c r="G2599" s="156" t="s">
        <v>183</v>
      </c>
      <c r="H2599" s="156">
        <v>2</v>
      </c>
      <c r="I2599" s="156" t="s">
        <v>264</v>
      </c>
      <c r="J2599" s="156" t="s">
        <v>121</v>
      </c>
      <c r="K2599" s="156" t="s">
        <v>230</v>
      </c>
      <c r="L2599" s="156">
        <v>200</v>
      </c>
      <c r="M2599" s="156" t="s">
        <v>210</v>
      </c>
      <c r="N2599" s="156">
        <v>1</v>
      </c>
      <c r="O2599" s="156">
        <v>844.99</v>
      </c>
      <c r="P2599" s="156">
        <v>3322</v>
      </c>
      <c r="Q2599" t="str">
        <f t="shared" si="40"/>
        <v>1-Residential</v>
      </c>
      <c r="R2599" s="158"/>
      <c r="S2599" t="s">
        <v>304</v>
      </c>
      <c r="U2599" s="158"/>
    </row>
    <row r="2600" spans="1:21" x14ac:dyDescent="0.3">
      <c r="A2600" s="156">
        <v>5</v>
      </c>
      <c r="B2600" s="156" t="s">
        <v>181</v>
      </c>
      <c r="C2600" s="156">
        <v>2020</v>
      </c>
      <c r="D2600" s="156">
        <v>4</v>
      </c>
      <c r="E2600" s="156" t="s">
        <v>232</v>
      </c>
      <c r="F2600" s="157">
        <v>1</v>
      </c>
      <c r="G2600" s="156" t="s">
        <v>183</v>
      </c>
      <c r="H2600" s="156">
        <v>301</v>
      </c>
      <c r="I2600" s="156" t="s">
        <v>247</v>
      </c>
      <c r="J2600" s="156" t="s">
        <v>121</v>
      </c>
      <c r="K2600" s="156" t="s">
        <v>230</v>
      </c>
      <c r="L2600" s="156">
        <v>200</v>
      </c>
      <c r="M2600" s="156" t="s">
        <v>210</v>
      </c>
      <c r="N2600" s="156">
        <v>2</v>
      </c>
      <c r="O2600" s="156">
        <v>32.979999999999997</v>
      </c>
      <c r="P2600" s="156">
        <v>130</v>
      </c>
      <c r="Q2600" t="str">
        <f t="shared" si="40"/>
        <v>1-Residential</v>
      </c>
      <c r="R2600" s="158"/>
      <c r="S2600" t="s">
        <v>304</v>
      </c>
      <c r="U2600" s="158"/>
    </row>
    <row r="2601" spans="1:21" x14ac:dyDescent="0.3">
      <c r="A2601" s="156">
        <v>5</v>
      </c>
      <c r="B2601" s="156" t="s">
        <v>181</v>
      </c>
      <c r="C2601" s="156">
        <v>2020</v>
      </c>
      <c r="D2601" s="156">
        <v>4</v>
      </c>
      <c r="E2601" s="156" t="s">
        <v>232</v>
      </c>
      <c r="F2601" s="157">
        <v>75</v>
      </c>
      <c r="G2601" s="156" t="s">
        <v>212</v>
      </c>
      <c r="H2601" s="156">
        <v>13</v>
      </c>
      <c r="I2601" s="156" t="s">
        <v>296</v>
      </c>
      <c r="J2601" s="156" t="s">
        <v>119</v>
      </c>
      <c r="K2601" s="156" t="s">
        <v>216</v>
      </c>
      <c r="L2601" s="156">
        <v>1575</v>
      </c>
      <c r="M2601" s="156" t="s">
        <v>218</v>
      </c>
      <c r="N2601" s="156">
        <v>1</v>
      </c>
      <c r="O2601" s="156">
        <v>981.69</v>
      </c>
      <c r="P2601" s="156">
        <v>4690</v>
      </c>
      <c r="Q2601" t="str">
        <f t="shared" si="40"/>
        <v>4-Medium C&amp;I</v>
      </c>
      <c r="R2601" s="158"/>
      <c r="S2601" t="s">
        <v>304</v>
      </c>
      <c r="U2601" s="158"/>
    </row>
    <row r="2602" spans="1:21" x14ac:dyDescent="0.3">
      <c r="A2602" s="156">
        <v>5</v>
      </c>
      <c r="B2602" s="156" t="s">
        <v>181</v>
      </c>
      <c r="C2602" s="156">
        <v>2020</v>
      </c>
      <c r="D2602" s="156">
        <v>4</v>
      </c>
      <c r="E2602" s="156" t="s">
        <v>232</v>
      </c>
      <c r="F2602" s="157">
        <v>3</v>
      </c>
      <c r="G2602" s="156" t="s">
        <v>189</v>
      </c>
      <c r="H2602" s="156">
        <v>16</v>
      </c>
      <c r="I2602" s="156" t="s">
        <v>281</v>
      </c>
      <c r="J2602" s="156" t="s">
        <v>127</v>
      </c>
      <c r="K2602" s="156" t="s">
        <v>263</v>
      </c>
      <c r="L2602" s="156">
        <v>300</v>
      </c>
      <c r="M2602" s="156" t="s">
        <v>191</v>
      </c>
      <c r="N2602" s="156">
        <v>1</v>
      </c>
      <c r="O2602" s="156">
        <v>2152.1799999999998</v>
      </c>
      <c r="P2602" s="156">
        <v>10800</v>
      </c>
      <c r="Q2602" t="str">
        <f t="shared" si="40"/>
        <v>4-Medium C&amp;I</v>
      </c>
      <c r="R2602" s="158"/>
      <c r="S2602" t="s">
        <v>304</v>
      </c>
      <c r="U2602" s="158"/>
    </row>
    <row r="2603" spans="1:21" x14ac:dyDescent="0.3">
      <c r="A2603" s="156">
        <v>5</v>
      </c>
      <c r="B2603" s="156" t="s">
        <v>181</v>
      </c>
      <c r="C2603" s="156">
        <v>2020</v>
      </c>
      <c r="D2603" s="156">
        <v>4</v>
      </c>
      <c r="E2603" s="156" t="s">
        <v>232</v>
      </c>
      <c r="F2603" s="157">
        <v>3</v>
      </c>
      <c r="G2603" s="156" t="s">
        <v>189</v>
      </c>
      <c r="H2603" s="156">
        <v>17</v>
      </c>
      <c r="I2603" s="156" t="s">
        <v>204</v>
      </c>
      <c r="J2603" s="156" t="s">
        <v>128</v>
      </c>
      <c r="K2603" s="156" t="s">
        <v>205</v>
      </c>
      <c r="L2603" s="156">
        <v>300</v>
      </c>
      <c r="M2603" s="156" t="s">
        <v>191</v>
      </c>
      <c r="N2603" s="156">
        <v>2</v>
      </c>
      <c r="O2603" s="156">
        <v>2441.9699999999998</v>
      </c>
      <c r="P2603" s="156">
        <v>11720</v>
      </c>
      <c r="Q2603" t="str">
        <f t="shared" si="40"/>
        <v>4-Medium C&amp;I</v>
      </c>
      <c r="R2603" s="158"/>
      <c r="S2603" t="s">
        <v>304</v>
      </c>
      <c r="U2603" s="158"/>
    </row>
    <row r="2604" spans="1:21" x14ac:dyDescent="0.3">
      <c r="A2604" s="156">
        <v>5</v>
      </c>
      <c r="B2604" s="156" t="s">
        <v>181</v>
      </c>
      <c r="C2604" s="156">
        <v>2020</v>
      </c>
      <c r="D2604" s="156">
        <v>4</v>
      </c>
      <c r="E2604" s="156" t="s">
        <v>232</v>
      </c>
      <c r="F2604" s="157">
        <v>6</v>
      </c>
      <c r="G2604" s="156" t="s">
        <v>192</v>
      </c>
      <c r="H2604" s="156">
        <v>626</v>
      </c>
      <c r="I2604" s="156" t="s">
        <v>268</v>
      </c>
      <c r="J2604" s="156" t="s">
        <v>132</v>
      </c>
      <c r="K2604" s="156" t="s">
        <v>212</v>
      </c>
      <c r="L2604" s="156">
        <v>700</v>
      </c>
      <c r="M2604" s="156" t="s">
        <v>193</v>
      </c>
      <c r="N2604" s="156">
        <v>4</v>
      </c>
      <c r="O2604" s="156">
        <v>2163.3200000000002</v>
      </c>
      <c r="P2604" s="156">
        <v>577</v>
      </c>
      <c r="Q2604" t="str">
        <f t="shared" si="40"/>
        <v>Street</v>
      </c>
      <c r="R2604" s="158"/>
      <c r="S2604" t="s">
        <v>304</v>
      </c>
      <c r="U2604" s="158"/>
    </row>
    <row r="2605" spans="1:21" x14ac:dyDescent="0.3">
      <c r="A2605" s="156">
        <v>5</v>
      </c>
      <c r="B2605" s="156" t="s">
        <v>181</v>
      </c>
      <c r="C2605" s="156">
        <v>2020</v>
      </c>
      <c r="D2605" s="156">
        <v>4</v>
      </c>
      <c r="E2605" s="156" t="s">
        <v>232</v>
      </c>
      <c r="F2605" s="157">
        <v>1</v>
      </c>
      <c r="G2605" s="156" t="s">
        <v>183</v>
      </c>
      <c r="H2605" s="156">
        <v>903</v>
      </c>
      <c r="I2605" s="156" t="s">
        <v>239</v>
      </c>
      <c r="J2605" s="156" t="s">
        <v>121</v>
      </c>
      <c r="K2605" s="156" t="s">
        <v>230</v>
      </c>
      <c r="L2605" s="156">
        <v>4512</v>
      </c>
      <c r="M2605" s="156" t="s">
        <v>186</v>
      </c>
      <c r="N2605" s="156">
        <v>461112</v>
      </c>
      <c r="O2605" s="156">
        <v>33441796.609999999</v>
      </c>
      <c r="P2605" s="156">
        <v>244277591</v>
      </c>
      <c r="Q2605" t="str">
        <f t="shared" si="40"/>
        <v>1-Residential</v>
      </c>
      <c r="R2605" s="158"/>
      <c r="S2605" t="s">
        <v>304</v>
      </c>
      <c r="U2605" s="158"/>
    </row>
    <row r="2606" spans="1:21" x14ac:dyDescent="0.3">
      <c r="A2606" s="156">
        <v>5</v>
      </c>
      <c r="B2606" s="156" t="s">
        <v>181</v>
      </c>
      <c r="C2606" s="156">
        <v>2020</v>
      </c>
      <c r="D2606" s="156">
        <v>4</v>
      </c>
      <c r="E2606" s="156" t="s">
        <v>232</v>
      </c>
      <c r="F2606" s="157">
        <v>3</v>
      </c>
      <c r="G2606" s="156" t="s">
        <v>189</v>
      </c>
      <c r="H2606" s="156">
        <v>602</v>
      </c>
      <c r="I2606" s="156" t="s">
        <v>246</v>
      </c>
      <c r="J2606" s="156" t="s">
        <v>125</v>
      </c>
      <c r="K2606" s="156" t="s">
        <v>197</v>
      </c>
      <c r="L2606" s="156">
        <v>300</v>
      </c>
      <c r="M2606" s="156" t="s">
        <v>191</v>
      </c>
      <c r="N2606" s="156">
        <v>914</v>
      </c>
      <c r="O2606" s="156">
        <v>103911.79</v>
      </c>
      <c r="P2606" s="156">
        <v>256118</v>
      </c>
      <c r="Q2606" t="str">
        <f t="shared" si="40"/>
        <v>Street</v>
      </c>
      <c r="R2606" s="158"/>
      <c r="S2606" t="s">
        <v>304</v>
      </c>
      <c r="U2606" s="158"/>
    </row>
    <row r="2607" spans="1:21" x14ac:dyDescent="0.3">
      <c r="A2607" s="156">
        <v>5</v>
      </c>
      <c r="B2607" s="156" t="s">
        <v>181</v>
      </c>
      <c r="C2607" s="156">
        <v>2020</v>
      </c>
      <c r="D2607" s="156">
        <v>4</v>
      </c>
      <c r="E2607" s="156" t="s">
        <v>232</v>
      </c>
      <c r="F2607" s="157">
        <v>6</v>
      </c>
      <c r="G2607" s="156" t="s">
        <v>192</v>
      </c>
      <c r="H2607" s="156">
        <v>602</v>
      </c>
      <c r="I2607" s="156" t="s">
        <v>246</v>
      </c>
      <c r="J2607" s="156" t="s">
        <v>125</v>
      </c>
      <c r="K2607" s="156" t="s">
        <v>197</v>
      </c>
      <c r="L2607" s="156">
        <v>700</v>
      </c>
      <c r="M2607" s="156" t="s">
        <v>193</v>
      </c>
      <c r="N2607" s="156">
        <v>321</v>
      </c>
      <c r="O2607" s="156">
        <v>30050</v>
      </c>
      <c r="P2607" s="156">
        <v>73268</v>
      </c>
      <c r="Q2607" t="str">
        <f t="shared" si="40"/>
        <v>Street</v>
      </c>
      <c r="R2607" s="158"/>
      <c r="S2607" t="s">
        <v>304</v>
      </c>
      <c r="U2607" s="158"/>
    </row>
    <row r="2608" spans="1:21" x14ac:dyDescent="0.3">
      <c r="A2608" s="156">
        <v>5</v>
      </c>
      <c r="B2608" s="156" t="s">
        <v>181</v>
      </c>
      <c r="C2608" s="156">
        <v>2020</v>
      </c>
      <c r="D2608" s="156">
        <v>4</v>
      </c>
      <c r="E2608" s="156" t="s">
        <v>232</v>
      </c>
      <c r="F2608" s="157">
        <v>6</v>
      </c>
      <c r="G2608" s="156" t="s">
        <v>192</v>
      </c>
      <c r="H2608" s="156">
        <v>609</v>
      </c>
      <c r="I2608" s="156" t="s">
        <v>298</v>
      </c>
      <c r="J2608" s="156" t="s">
        <v>278</v>
      </c>
      <c r="K2608" s="156" t="s">
        <v>212</v>
      </c>
      <c r="L2608" s="156">
        <v>700</v>
      </c>
      <c r="M2608" s="156" t="s">
        <v>193</v>
      </c>
      <c r="N2608" s="156">
        <v>14</v>
      </c>
      <c r="O2608" s="156">
        <v>7149.78</v>
      </c>
      <c r="P2608" s="156">
        <v>30570</v>
      </c>
      <c r="Q2608" t="str">
        <f t="shared" si="40"/>
        <v>Street</v>
      </c>
      <c r="R2608" s="158"/>
      <c r="S2608" t="s">
        <v>304</v>
      </c>
      <c r="U2608" s="158"/>
    </row>
    <row r="2609" spans="1:21" x14ac:dyDescent="0.3">
      <c r="A2609" s="156">
        <v>5</v>
      </c>
      <c r="B2609" s="156" t="s">
        <v>181</v>
      </c>
      <c r="C2609" s="156">
        <v>2020</v>
      </c>
      <c r="D2609" s="156">
        <v>4</v>
      </c>
      <c r="E2609" s="156" t="s">
        <v>232</v>
      </c>
      <c r="F2609" s="157">
        <v>1</v>
      </c>
      <c r="G2609" s="156" t="s">
        <v>183</v>
      </c>
      <c r="H2609" s="156">
        <v>1</v>
      </c>
      <c r="I2609" s="156" t="s">
        <v>229</v>
      </c>
      <c r="J2609" s="156" t="s">
        <v>121</v>
      </c>
      <c r="K2609" s="156" t="s">
        <v>230</v>
      </c>
      <c r="L2609" s="156">
        <v>200</v>
      </c>
      <c r="M2609" s="156" t="s">
        <v>210</v>
      </c>
      <c r="N2609" s="156">
        <v>500596</v>
      </c>
      <c r="O2609" s="156">
        <v>70142828.640000001</v>
      </c>
      <c r="P2609" s="156">
        <v>252939055</v>
      </c>
      <c r="Q2609" t="str">
        <f t="shared" si="40"/>
        <v>1-Residential</v>
      </c>
      <c r="R2609" s="158"/>
      <c r="S2609" t="s">
        <v>304</v>
      </c>
      <c r="U2609" s="158"/>
    </row>
    <row r="2610" spans="1:21" x14ac:dyDescent="0.3">
      <c r="A2610" s="156">
        <v>4</v>
      </c>
      <c r="B2610" s="156" t="s">
        <v>187</v>
      </c>
      <c r="C2610" s="156">
        <v>2020</v>
      </c>
      <c r="D2610" s="156">
        <v>4</v>
      </c>
      <c r="E2610" s="156" t="s">
        <v>232</v>
      </c>
      <c r="F2610" s="157">
        <v>3</v>
      </c>
      <c r="G2610" s="156" t="s">
        <v>189</v>
      </c>
      <c r="H2610" s="156">
        <v>18</v>
      </c>
      <c r="I2610" s="156" t="s">
        <v>215</v>
      </c>
      <c r="J2610" s="156" t="s">
        <v>119</v>
      </c>
      <c r="K2610" s="156" t="s">
        <v>216</v>
      </c>
      <c r="L2610" s="156">
        <v>300</v>
      </c>
      <c r="M2610" s="156" t="s">
        <v>191</v>
      </c>
      <c r="N2610" s="156">
        <v>3</v>
      </c>
      <c r="O2610" s="156">
        <v>1383.6</v>
      </c>
      <c r="P2610" s="156">
        <v>6091</v>
      </c>
      <c r="Q2610" t="str">
        <f t="shared" si="40"/>
        <v>4-Medium C&amp;I</v>
      </c>
      <c r="R2610" s="158"/>
      <c r="S2610" t="s">
        <v>304</v>
      </c>
      <c r="U2610" s="158"/>
    </row>
    <row r="2611" spans="1:21" x14ac:dyDescent="0.3">
      <c r="A2611" s="156">
        <v>5</v>
      </c>
      <c r="B2611" s="156" t="s">
        <v>181</v>
      </c>
      <c r="C2611" s="156">
        <v>2020</v>
      </c>
      <c r="D2611" s="156">
        <v>4</v>
      </c>
      <c r="E2611" s="156" t="s">
        <v>232</v>
      </c>
      <c r="F2611" s="157">
        <v>3</v>
      </c>
      <c r="G2611" s="156" t="s">
        <v>189</v>
      </c>
      <c r="H2611" s="156">
        <v>955</v>
      </c>
      <c r="I2611" s="156" t="s">
        <v>282</v>
      </c>
      <c r="J2611" s="156" t="s">
        <v>119</v>
      </c>
      <c r="K2611" s="156" t="s">
        <v>216</v>
      </c>
      <c r="L2611" s="156">
        <v>4532</v>
      </c>
      <c r="M2611" s="156" t="s">
        <v>200</v>
      </c>
      <c r="N2611" s="156">
        <v>361</v>
      </c>
      <c r="O2611" s="156">
        <v>633501</v>
      </c>
      <c r="P2611" s="156">
        <v>7877360</v>
      </c>
      <c r="Q2611" t="str">
        <f t="shared" si="40"/>
        <v>4-Medium C&amp;I</v>
      </c>
      <c r="R2611" s="158"/>
      <c r="S2611" t="s">
        <v>304</v>
      </c>
      <c r="U2611" s="158"/>
    </row>
    <row r="2612" spans="1:21" x14ac:dyDescent="0.3">
      <c r="A2612" s="156">
        <v>5</v>
      </c>
      <c r="B2612" s="156" t="s">
        <v>181</v>
      </c>
      <c r="C2612" s="156">
        <v>2020</v>
      </c>
      <c r="D2612" s="156">
        <v>4</v>
      </c>
      <c r="E2612" s="156" t="s">
        <v>232</v>
      </c>
      <c r="F2612" s="157">
        <v>3</v>
      </c>
      <c r="G2612" s="156" t="s">
        <v>189</v>
      </c>
      <c r="H2612" s="156">
        <v>956</v>
      </c>
      <c r="I2612" s="156" t="s">
        <v>285</v>
      </c>
      <c r="J2612" s="156" t="s">
        <v>119</v>
      </c>
      <c r="K2612" s="156" t="s">
        <v>216</v>
      </c>
      <c r="L2612" s="156">
        <v>4532</v>
      </c>
      <c r="M2612" s="156" t="s">
        <v>200</v>
      </c>
      <c r="N2612" s="156">
        <v>223</v>
      </c>
      <c r="O2612" s="156">
        <v>340329.08</v>
      </c>
      <c r="P2612" s="156">
        <v>4204211</v>
      </c>
      <c r="Q2612" t="str">
        <f t="shared" si="40"/>
        <v>4-Medium C&amp;I</v>
      </c>
      <c r="R2612" s="158"/>
      <c r="S2612" t="s">
        <v>304</v>
      </c>
      <c r="U2612" s="158"/>
    </row>
    <row r="2613" spans="1:21" x14ac:dyDescent="0.3">
      <c r="A2613" s="156">
        <v>5</v>
      </c>
      <c r="B2613" s="156" t="s">
        <v>181</v>
      </c>
      <c r="C2613" s="156">
        <v>2020</v>
      </c>
      <c r="D2613" s="156">
        <v>4</v>
      </c>
      <c r="E2613" s="156" t="s">
        <v>232</v>
      </c>
      <c r="F2613" s="157">
        <v>3</v>
      </c>
      <c r="G2613" s="156" t="s">
        <v>189</v>
      </c>
      <c r="H2613" s="156">
        <v>13</v>
      </c>
      <c r="I2613" s="156" t="s">
        <v>296</v>
      </c>
      <c r="J2613" s="156" t="s">
        <v>119</v>
      </c>
      <c r="K2613" s="156" t="s">
        <v>216</v>
      </c>
      <c r="L2613" s="156">
        <v>300</v>
      </c>
      <c r="M2613" s="156" t="s">
        <v>191</v>
      </c>
      <c r="N2613" s="156">
        <v>102</v>
      </c>
      <c r="O2613" s="156">
        <v>238258.78</v>
      </c>
      <c r="P2613" s="156">
        <v>1161828</v>
      </c>
      <c r="Q2613" t="str">
        <f t="shared" si="40"/>
        <v>4-Medium C&amp;I</v>
      </c>
      <c r="R2613" s="158"/>
      <c r="S2613" t="s">
        <v>304</v>
      </c>
      <c r="U2613" s="158"/>
    </row>
    <row r="2614" spans="1:21" x14ac:dyDescent="0.3">
      <c r="A2614" s="156">
        <v>5</v>
      </c>
      <c r="B2614" s="156" t="s">
        <v>181</v>
      </c>
      <c r="C2614" s="156">
        <v>2020</v>
      </c>
      <c r="D2614" s="156">
        <v>4</v>
      </c>
      <c r="E2614" s="156" t="s">
        <v>232</v>
      </c>
      <c r="F2614" s="157">
        <v>79</v>
      </c>
      <c r="G2614" s="156" t="s">
        <v>212</v>
      </c>
      <c r="H2614" s="156">
        <v>951</v>
      </c>
      <c r="I2614" s="156" t="s">
        <v>250</v>
      </c>
      <c r="J2614" s="156" t="s">
        <v>126</v>
      </c>
      <c r="K2614" s="156" t="s">
        <v>249</v>
      </c>
      <c r="L2614" s="156">
        <v>4579</v>
      </c>
      <c r="M2614" s="156" t="s">
        <v>221</v>
      </c>
      <c r="N2614" s="156">
        <v>7</v>
      </c>
      <c r="O2614" s="156">
        <v>328.03</v>
      </c>
      <c r="P2614" s="156">
        <v>2844</v>
      </c>
      <c r="Q2614" t="str">
        <f t="shared" si="40"/>
        <v>3-Small C&amp;I</v>
      </c>
      <c r="R2614" s="158"/>
      <c r="S2614" t="s">
        <v>304</v>
      </c>
      <c r="U2614" s="158"/>
    </row>
    <row r="2615" spans="1:21" x14ac:dyDescent="0.3">
      <c r="A2615" s="156">
        <v>4</v>
      </c>
      <c r="B2615" s="156" t="s">
        <v>187</v>
      </c>
      <c r="C2615" s="156">
        <v>2020</v>
      </c>
      <c r="D2615" s="156">
        <v>4</v>
      </c>
      <c r="E2615" s="156" t="s">
        <v>232</v>
      </c>
      <c r="F2615" s="157">
        <v>3</v>
      </c>
      <c r="G2615" s="156" t="s">
        <v>189</v>
      </c>
      <c r="H2615" s="156">
        <v>950</v>
      </c>
      <c r="I2615" s="156" t="s">
        <v>184</v>
      </c>
      <c r="J2615" s="156" t="s">
        <v>115</v>
      </c>
      <c r="K2615" s="156" t="s">
        <v>185</v>
      </c>
      <c r="L2615" s="156">
        <v>4532</v>
      </c>
      <c r="M2615" s="156" t="s">
        <v>200</v>
      </c>
      <c r="N2615" s="156">
        <v>1260</v>
      </c>
      <c r="O2615" s="156">
        <v>155112.85999999999</v>
      </c>
      <c r="P2615" s="156">
        <v>1371110</v>
      </c>
      <c r="Q2615" t="str">
        <f t="shared" si="40"/>
        <v>3-Small C&amp;I</v>
      </c>
      <c r="R2615" s="158"/>
      <c r="S2615" t="s">
        <v>304</v>
      </c>
      <c r="U2615" s="158"/>
    </row>
    <row r="2616" spans="1:21" x14ac:dyDescent="0.3">
      <c r="A2616" s="156">
        <v>5</v>
      </c>
      <c r="B2616" s="156" t="s">
        <v>181</v>
      </c>
      <c r="C2616" s="156">
        <v>2020</v>
      </c>
      <c r="D2616" s="156">
        <v>4</v>
      </c>
      <c r="E2616" s="156" t="s">
        <v>232</v>
      </c>
      <c r="F2616" s="157">
        <v>3</v>
      </c>
      <c r="G2616" s="156" t="s">
        <v>189</v>
      </c>
      <c r="H2616" s="156">
        <v>953</v>
      </c>
      <c r="I2616" s="156" t="s">
        <v>213</v>
      </c>
      <c r="J2616" s="156" t="s">
        <v>118</v>
      </c>
      <c r="K2616" s="156" t="s">
        <v>214</v>
      </c>
      <c r="L2616" s="156">
        <v>4532</v>
      </c>
      <c r="M2616" s="156" t="s">
        <v>200</v>
      </c>
      <c r="N2616" s="156">
        <v>19477</v>
      </c>
      <c r="O2616" s="156">
        <v>927432.32</v>
      </c>
      <c r="P2616" s="156">
        <v>9291034</v>
      </c>
      <c r="Q2616" t="str">
        <f t="shared" si="40"/>
        <v>3-Small C&amp;I</v>
      </c>
      <c r="R2616" s="158"/>
      <c r="S2616" t="s">
        <v>304</v>
      </c>
      <c r="U2616" s="158"/>
    </row>
    <row r="2617" spans="1:21" x14ac:dyDescent="0.3">
      <c r="A2617" s="156">
        <v>5</v>
      </c>
      <c r="B2617" s="156" t="s">
        <v>181</v>
      </c>
      <c r="C2617" s="156">
        <v>2020</v>
      </c>
      <c r="D2617" s="156">
        <v>4</v>
      </c>
      <c r="E2617" s="156" t="s">
        <v>232</v>
      </c>
      <c r="F2617" s="157">
        <v>6</v>
      </c>
      <c r="G2617" s="156" t="s">
        <v>192</v>
      </c>
      <c r="H2617" s="156">
        <v>5</v>
      </c>
      <c r="I2617" s="156" t="s">
        <v>190</v>
      </c>
      <c r="J2617" s="156" t="s">
        <v>115</v>
      </c>
      <c r="K2617" s="156" t="s">
        <v>185</v>
      </c>
      <c r="L2617" s="156">
        <v>700</v>
      </c>
      <c r="M2617" s="156" t="s">
        <v>193</v>
      </c>
      <c r="N2617" s="156">
        <v>6</v>
      </c>
      <c r="O2617" s="156">
        <v>509.51</v>
      </c>
      <c r="P2617" s="156">
        <v>2052</v>
      </c>
      <c r="Q2617" t="str">
        <f t="shared" si="40"/>
        <v>3-Small C&amp;I</v>
      </c>
      <c r="R2617" s="158"/>
      <c r="S2617" t="s">
        <v>304</v>
      </c>
      <c r="U2617" s="158"/>
    </row>
    <row r="2618" spans="1:21" x14ac:dyDescent="0.3">
      <c r="A2618" s="156">
        <v>5</v>
      </c>
      <c r="B2618" s="156" t="s">
        <v>181</v>
      </c>
      <c r="C2618" s="156">
        <v>2020</v>
      </c>
      <c r="D2618" s="156">
        <v>4</v>
      </c>
      <c r="E2618" s="156" t="s">
        <v>232</v>
      </c>
      <c r="F2618" s="157">
        <v>1</v>
      </c>
      <c r="G2618" s="156" t="s">
        <v>183</v>
      </c>
      <c r="H2618" s="156">
        <v>953</v>
      </c>
      <c r="I2618" s="156" t="s">
        <v>213</v>
      </c>
      <c r="J2618" s="156" t="s">
        <v>118</v>
      </c>
      <c r="K2618" s="156" t="s">
        <v>214</v>
      </c>
      <c r="L2618" s="156">
        <v>4512</v>
      </c>
      <c r="M2618" s="156" t="s">
        <v>186</v>
      </c>
      <c r="N2618" s="156">
        <v>746</v>
      </c>
      <c r="O2618" s="156">
        <v>29495.78</v>
      </c>
      <c r="P2618" s="156">
        <v>229123</v>
      </c>
      <c r="Q2618" t="str">
        <f t="shared" si="40"/>
        <v>3-Small C&amp;I</v>
      </c>
      <c r="R2618" s="158"/>
      <c r="S2618" t="s">
        <v>304</v>
      </c>
      <c r="U2618" s="158"/>
    </row>
    <row r="2619" spans="1:21" x14ac:dyDescent="0.3">
      <c r="A2619" s="156">
        <v>5</v>
      </c>
      <c r="B2619" s="156" t="s">
        <v>181</v>
      </c>
      <c r="C2619" s="156">
        <v>2020</v>
      </c>
      <c r="D2619" s="156">
        <v>4</v>
      </c>
      <c r="E2619" s="156" t="s">
        <v>232</v>
      </c>
      <c r="F2619" s="157">
        <v>1</v>
      </c>
      <c r="G2619" s="156" t="s">
        <v>183</v>
      </c>
      <c r="H2619" s="156">
        <v>616</v>
      </c>
      <c r="I2619" s="156" t="s">
        <v>199</v>
      </c>
      <c r="J2619" s="156" t="s">
        <v>125</v>
      </c>
      <c r="K2619" s="156" t="s">
        <v>197</v>
      </c>
      <c r="L2619" s="156">
        <v>4512</v>
      </c>
      <c r="M2619" s="156" t="s">
        <v>186</v>
      </c>
      <c r="N2619" s="156">
        <v>617</v>
      </c>
      <c r="O2619" s="156">
        <v>22288.62</v>
      </c>
      <c r="P2619" s="156">
        <v>62907</v>
      </c>
      <c r="Q2619" t="str">
        <f t="shared" si="40"/>
        <v>Street</v>
      </c>
      <c r="R2619" s="158"/>
      <c r="S2619" t="s">
        <v>304</v>
      </c>
      <c r="U2619" s="158"/>
    </row>
    <row r="2620" spans="1:21" x14ac:dyDescent="0.3">
      <c r="A2620" s="156">
        <v>5</v>
      </c>
      <c r="B2620" s="156" t="s">
        <v>181</v>
      </c>
      <c r="C2620" s="156">
        <v>2020</v>
      </c>
      <c r="D2620" s="156">
        <v>4</v>
      </c>
      <c r="E2620" s="156" t="s">
        <v>232</v>
      </c>
      <c r="F2620" s="157">
        <v>3</v>
      </c>
      <c r="G2620" s="156" t="s">
        <v>189</v>
      </c>
      <c r="H2620" s="156">
        <v>19</v>
      </c>
      <c r="I2620" s="156" t="s">
        <v>262</v>
      </c>
      <c r="J2620" s="156" t="s">
        <v>127</v>
      </c>
      <c r="K2620" s="156" t="s">
        <v>263</v>
      </c>
      <c r="L2620" s="156">
        <v>300</v>
      </c>
      <c r="M2620" s="156" t="s">
        <v>191</v>
      </c>
      <c r="N2620" s="156">
        <v>46</v>
      </c>
      <c r="O2620" s="156">
        <v>171507.41</v>
      </c>
      <c r="P2620" s="156">
        <v>908987</v>
      </c>
      <c r="Q2620" t="str">
        <f t="shared" si="40"/>
        <v>4-Medium C&amp;I</v>
      </c>
      <c r="R2620" s="158"/>
      <c r="S2620" t="s">
        <v>304</v>
      </c>
      <c r="U2620" s="158"/>
    </row>
    <row r="2621" spans="1:21" x14ac:dyDescent="0.3">
      <c r="A2621" s="156">
        <v>5</v>
      </c>
      <c r="B2621" s="156" t="s">
        <v>181</v>
      </c>
      <c r="C2621" s="156">
        <v>2020</v>
      </c>
      <c r="D2621" s="156">
        <v>4</v>
      </c>
      <c r="E2621" s="156" t="s">
        <v>232</v>
      </c>
      <c r="F2621" s="157">
        <v>10</v>
      </c>
      <c r="G2621" s="156" t="s">
        <v>238</v>
      </c>
      <c r="H2621" s="156">
        <v>5</v>
      </c>
      <c r="I2621" s="156" t="s">
        <v>190</v>
      </c>
      <c r="J2621" s="156" t="s">
        <v>115</v>
      </c>
      <c r="K2621" s="156" t="s">
        <v>185</v>
      </c>
      <c r="L2621" s="156">
        <v>207</v>
      </c>
      <c r="M2621" s="156" t="s">
        <v>243</v>
      </c>
      <c r="N2621" s="156">
        <v>17</v>
      </c>
      <c r="O2621" s="156">
        <v>3451.21</v>
      </c>
      <c r="P2621" s="156">
        <v>14982</v>
      </c>
      <c r="Q2621" t="str">
        <f t="shared" si="40"/>
        <v>3-Small C&amp;I</v>
      </c>
      <c r="R2621" s="158"/>
      <c r="S2621" t="s">
        <v>304</v>
      </c>
      <c r="U2621" s="158"/>
    </row>
    <row r="2622" spans="1:21" x14ac:dyDescent="0.3">
      <c r="A2622" s="156">
        <v>5</v>
      </c>
      <c r="B2622" s="156" t="s">
        <v>181</v>
      </c>
      <c r="C2622" s="156">
        <v>2020</v>
      </c>
      <c r="D2622" s="156">
        <v>5</v>
      </c>
      <c r="E2622" s="156" t="s">
        <v>222</v>
      </c>
      <c r="F2622" s="157">
        <v>10</v>
      </c>
      <c r="G2622" s="156" t="s">
        <v>238</v>
      </c>
      <c r="H2622" s="156">
        <v>6</v>
      </c>
      <c r="I2622" s="156" t="s">
        <v>256</v>
      </c>
      <c r="J2622" s="156" t="s">
        <v>122</v>
      </c>
      <c r="K2622" s="156" t="s">
        <v>242</v>
      </c>
      <c r="L2622" s="156">
        <v>207</v>
      </c>
      <c r="M2622" s="156" t="s">
        <v>243</v>
      </c>
      <c r="N2622" s="156">
        <v>5215</v>
      </c>
      <c r="O2622" s="156">
        <v>597941.38</v>
      </c>
      <c r="P2622" s="156">
        <v>3582960</v>
      </c>
      <c r="Q2622" t="str">
        <f t="shared" si="40"/>
        <v>2-Low Income Residential</v>
      </c>
      <c r="R2622" s="158"/>
      <c r="S2622" t="s">
        <v>304</v>
      </c>
      <c r="U2622" s="158"/>
    </row>
    <row r="2623" spans="1:21" x14ac:dyDescent="0.3">
      <c r="A2623" s="156">
        <v>5</v>
      </c>
      <c r="B2623" s="156" t="s">
        <v>181</v>
      </c>
      <c r="C2623" s="156">
        <v>2020</v>
      </c>
      <c r="D2623" s="156">
        <v>5</v>
      </c>
      <c r="E2623" s="156" t="s">
        <v>222</v>
      </c>
      <c r="F2623" s="157">
        <v>5</v>
      </c>
      <c r="G2623" s="156" t="s">
        <v>195</v>
      </c>
      <c r="H2623" s="156">
        <v>602</v>
      </c>
      <c r="I2623" s="156" t="s">
        <v>246</v>
      </c>
      <c r="J2623" s="156" t="s">
        <v>125</v>
      </c>
      <c r="K2623" s="156" t="s">
        <v>197</v>
      </c>
      <c r="L2623" s="156">
        <v>460</v>
      </c>
      <c r="M2623" s="156" t="s">
        <v>198</v>
      </c>
      <c r="N2623" s="156">
        <v>27</v>
      </c>
      <c r="O2623" s="156">
        <v>3162.77</v>
      </c>
      <c r="P2623" s="156">
        <v>8252</v>
      </c>
      <c r="Q2623" t="str">
        <f t="shared" si="40"/>
        <v>Street</v>
      </c>
      <c r="R2623" s="158"/>
      <c r="S2623" t="s">
        <v>304</v>
      </c>
      <c r="U2623" s="158"/>
    </row>
    <row r="2624" spans="1:21" x14ac:dyDescent="0.3">
      <c r="A2624" s="156">
        <v>4</v>
      </c>
      <c r="B2624" s="156" t="s">
        <v>187</v>
      </c>
      <c r="C2624" s="156">
        <v>2020</v>
      </c>
      <c r="D2624" s="156">
        <v>5</v>
      </c>
      <c r="E2624" s="156" t="s">
        <v>222</v>
      </c>
      <c r="F2624" s="157">
        <v>6</v>
      </c>
      <c r="G2624" s="156" t="s">
        <v>192</v>
      </c>
      <c r="H2624" s="156">
        <v>615</v>
      </c>
      <c r="I2624" s="156" t="s">
        <v>292</v>
      </c>
      <c r="J2624" s="156" t="s">
        <v>123</v>
      </c>
      <c r="K2624" s="156" t="s">
        <v>261</v>
      </c>
      <c r="L2624" s="156">
        <v>4562</v>
      </c>
      <c r="M2624" s="156" t="s">
        <v>211</v>
      </c>
      <c r="N2624" s="156">
        <v>1</v>
      </c>
      <c r="O2624" s="156">
        <v>5414.86</v>
      </c>
      <c r="P2624" s="156">
        <v>11546</v>
      </c>
      <c r="Q2624" t="str">
        <f t="shared" si="40"/>
        <v>Street</v>
      </c>
      <c r="R2624" s="158"/>
      <c r="S2624" t="s">
        <v>304</v>
      </c>
      <c r="U2624" s="158"/>
    </row>
    <row r="2625" spans="1:21" x14ac:dyDescent="0.3">
      <c r="A2625" s="156">
        <v>5</v>
      </c>
      <c r="B2625" s="156" t="s">
        <v>181</v>
      </c>
      <c r="C2625" s="156">
        <v>2020</v>
      </c>
      <c r="D2625" s="156">
        <v>5</v>
      </c>
      <c r="E2625" s="156" t="s">
        <v>222</v>
      </c>
      <c r="F2625" s="157">
        <v>6</v>
      </c>
      <c r="G2625" s="156" t="s">
        <v>192</v>
      </c>
      <c r="H2625" s="156">
        <v>606</v>
      </c>
      <c r="I2625" s="156" t="s">
        <v>279</v>
      </c>
      <c r="J2625" s="156" t="s">
        <v>130</v>
      </c>
      <c r="K2625" s="156" t="s">
        <v>280</v>
      </c>
      <c r="L2625" s="156">
        <v>700</v>
      </c>
      <c r="M2625" s="156" t="s">
        <v>193</v>
      </c>
      <c r="N2625" s="156">
        <v>2</v>
      </c>
      <c r="O2625" s="156">
        <v>629.29</v>
      </c>
      <c r="P2625" s="156">
        <v>1011</v>
      </c>
      <c r="Q2625" t="str">
        <f t="shared" si="40"/>
        <v>Street</v>
      </c>
      <c r="R2625" s="158"/>
      <c r="S2625" t="s">
        <v>304</v>
      </c>
      <c r="U2625" s="158"/>
    </row>
    <row r="2626" spans="1:21" x14ac:dyDescent="0.3">
      <c r="A2626" s="156">
        <v>5</v>
      </c>
      <c r="B2626" s="156" t="s">
        <v>181</v>
      </c>
      <c r="C2626" s="156">
        <v>2020</v>
      </c>
      <c r="D2626" s="156">
        <v>5</v>
      </c>
      <c r="E2626" s="156" t="s">
        <v>222</v>
      </c>
      <c r="F2626" s="157">
        <v>5</v>
      </c>
      <c r="G2626" s="156" t="s">
        <v>195</v>
      </c>
      <c r="H2626" s="156">
        <v>701</v>
      </c>
      <c r="I2626" s="156" t="s">
        <v>206</v>
      </c>
      <c r="J2626" s="156" t="s">
        <v>207</v>
      </c>
      <c r="K2626" s="156" t="s">
        <v>208</v>
      </c>
      <c r="L2626" s="156">
        <v>460</v>
      </c>
      <c r="M2626" s="156" t="s">
        <v>198</v>
      </c>
      <c r="N2626" s="156">
        <v>80</v>
      </c>
      <c r="O2626" s="156">
        <v>1037491.71</v>
      </c>
      <c r="P2626" s="156">
        <v>6226831</v>
      </c>
      <c r="Q2626" t="str">
        <f t="shared" ref="Q2626:Q2689" si="41">VLOOKUP(J2626,S:T,2,FALSE)</f>
        <v>5-Large C&amp;I</v>
      </c>
      <c r="R2626" s="158"/>
      <c r="S2626" t="s">
        <v>304</v>
      </c>
      <c r="U2626" s="158"/>
    </row>
    <row r="2627" spans="1:21" x14ac:dyDescent="0.3">
      <c r="A2627" s="156">
        <v>5</v>
      </c>
      <c r="B2627" s="156" t="s">
        <v>181</v>
      </c>
      <c r="C2627" s="156">
        <v>2020</v>
      </c>
      <c r="D2627" s="156">
        <v>5</v>
      </c>
      <c r="E2627" s="156" t="s">
        <v>222</v>
      </c>
      <c r="F2627" s="157">
        <v>60</v>
      </c>
      <c r="G2627" s="156" t="s">
        <v>212</v>
      </c>
      <c r="H2627" s="156">
        <v>600</v>
      </c>
      <c r="I2627" s="156" t="s">
        <v>266</v>
      </c>
      <c r="J2627" s="156" t="s">
        <v>123</v>
      </c>
      <c r="K2627" s="156" t="s">
        <v>261</v>
      </c>
      <c r="L2627" s="156">
        <v>360</v>
      </c>
      <c r="M2627" s="156" t="s">
        <v>225</v>
      </c>
      <c r="N2627" s="156">
        <v>9</v>
      </c>
      <c r="O2627" s="156">
        <v>3638.12</v>
      </c>
      <c r="P2627" s="156">
        <v>3746</v>
      </c>
      <c r="Q2627" t="str">
        <f t="shared" si="41"/>
        <v>Street</v>
      </c>
      <c r="R2627" s="158"/>
      <c r="S2627" t="s">
        <v>304</v>
      </c>
      <c r="U2627" s="158"/>
    </row>
    <row r="2628" spans="1:21" x14ac:dyDescent="0.3">
      <c r="A2628" s="156">
        <v>5</v>
      </c>
      <c r="B2628" s="156" t="s">
        <v>181</v>
      </c>
      <c r="C2628" s="156">
        <v>2020</v>
      </c>
      <c r="D2628" s="156">
        <v>5</v>
      </c>
      <c r="E2628" s="156" t="s">
        <v>222</v>
      </c>
      <c r="F2628" s="157">
        <v>3</v>
      </c>
      <c r="G2628" s="156" t="s">
        <v>189</v>
      </c>
      <c r="H2628" s="156">
        <v>1</v>
      </c>
      <c r="I2628" s="156" t="s">
        <v>229</v>
      </c>
      <c r="J2628" s="156" t="s">
        <v>121</v>
      </c>
      <c r="K2628" s="156" t="s">
        <v>230</v>
      </c>
      <c r="L2628" s="156">
        <v>300</v>
      </c>
      <c r="M2628" s="156" t="s">
        <v>191</v>
      </c>
      <c r="N2628" s="156">
        <v>1200</v>
      </c>
      <c r="O2628" s="156">
        <v>232708.8</v>
      </c>
      <c r="P2628" s="156">
        <v>900691</v>
      </c>
      <c r="Q2628" t="str">
        <f t="shared" si="41"/>
        <v>1-Residential</v>
      </c>
      <c r="R2628" s="158"/>
      <c r="S2628" t="s">
        <v>304</v>
      </c>
      <c r="U2628" s="158"/>
    </row>
    <row r="2629" spans="1:21" x14ac:dyDescent="0.3">
      <c r="A2629" s="156">
        <v>5</v>
      </c>
      <c r="B2629" s="156" t="s">
        <v>181</v>
      </c>
      <c r="C2629" s="156">
        <v>2020</v>
      </c>
      <c r="D2629" s="156">
        <v>5</v>
      </c>
      <c r="E2629" s="156" t="s">
        <v>222</v>
      </c>
      <c r="F2629" s="157">
        <v>79</v>
      </c>
      <c r="G2629" s="156" t="s">
        <v>212</v>
      </c>
      <c r="H2629" s="156">
        <v>710</v>
      </c>
      <c r="I2629" s="156" t="s">
        <v>220</v>
      </c>
      <c r="J2629" s="156" t="s">
        <v>207</v>
      </c>
      <c r="K2629" s="156" t="s">
        <v>208</v>
      </c>
      <c r="L2629" s="156">
        <v>4579</v>
      </c>
      <c r="M2629" s="156" t="s">
        <v>221</v>
      </c>
      <c r="N2629" s="156">
        <v>1</v>
      </c>
      <c r="O2629" s="156">
        <v>2994.97</v>
      </c>
      <c r="P2629" s="156">
        <v>49962</v>
      </c>
      <c r="Q2629" t="str">
        <f t="shared" si="41"/>
        <v>5-Large C&amp;I</v>
      </c>
      <c r="R2629" s="158"/>
      <c r="S2629" t="s">
        <v>304</v>
      </c>
      <c r="U2629" s="158"/>
    </row>
    <row r="2630" spans="1:21" x14ac:dyDescent="0.3">
      <c r="A2630" s="156">
        <v>5</v>
      </c>
      <c r="B2630" s="156" t="s">
        <v>181</v>
      </c>
      <c r="C2630" s="156">
        <v>2020</v>
      </c>
      <c r="D2630" s="156">
        <v>5</v>
      </c>
      <c r="E2630" s="156" t="s">
        <v>222</v>
      </c>
      <c r="F2630" s="157">
        <v>3</v>
      </c>
      <c r="G2630" s="156" t="s">
        <v>189</v>
      </c>
      <c r="H2630" s="156">
        <v>954</v>
      </c>
      <c r="I2630" s="156" t="s">
        <v>237</v>
      </c>
      <c r="J2630" s="156" t="s">
        <v>119</v>
      </c>
      <c r="K2630" s="156" t="s">
        <v>216</v>
      </c>
      <c r="L2630" s="156">
        <v>4532</v>
      </c>
      <c r="M2630" s="156" t="s">
        <v>200</v>
      </c>
      <c r="N2630" s="156">
        <v>8091</v>
      </c>
      <c r="O2630" s="156">
        <v>10423806.26</v>
      </c>
      <c r="P2630" s="156">
        <v>120186138</v>
      </c>
      <c r="Q2630" t="str">
        <f t="shared" si="41"/>
        <v>4-Medium C&amp;I</v>
      </c>
      <c r="R2630" s="158"/>
      <c r="S2630" t="s">
        <v>304</v>
      </c>
      <c r="U2630" s="158"/>
    </row>
    <row r="2631" spans="1:21" x14ac:dyDescent="0.3">
      <c r="A2631" s="156">
        <v>5</v>
      </c>
      <c r="B2631" s="156" t="s">
        <v>181</v>
      </c>
      <c r="C2631" s="156">
        <v>2020</v>
      </c>
      <c r="D2631" s="156">
        <v>5</v>
      </c>
      <c r="E2631" s="156" t="s">
        <v>222</v>
      </c>
      <c r="F2631" s="157">
        <v>3</v>
      </c>
      <c r="G2631" s="156" t="s">
        <v>189</v>
      </c>
      <c r="H2631" s="156">
        <v>10</v>
      </c>
      <c r="I2631" s="156" t="s">
        <v>251</v>
      </c>
      <c r="J2631" s="156" t="s">
        <v>117</v>
      </c>
      <c r="K2631" s="156" t="s">
        <v>236</v>
      </c>
      <c r="L2631" s="156">
        <v>300</v>
      </c>
      <c r="M2631" s="156" t="s">
        <v>191</v>
      </c>
      <c r="N2631" s="156">
        <v>20247</v>
      </c>
      <c r="O2631" s="156">
        <v>1111499.26</v>
      </c>
      <c r="P2631" s="156">
        <v>6125617</v>
      </c>
      <c r="Q2631" t="str">
        <f t="shared" si="41"/>
        <v>3-Small C&amp;I</v>
      </c>
      <c r="R2631" s="158"/>
      <c r="S2631" t="s">
        <v>304</v>
      </c>
      <c r="U2631" s="158"/>
    </row>
    <row r="2632" spans="1:21" x14ac:dyDescent="0.3">
      <c r="A2632" s="156">
        <v>4</v>
      </c>
      <c r="B2632" s="156" t="s">
        <v>187</v>
      </c>
      <c r="C2632" s="156">
        <v>2020</v>
      </c>
      <c r="D2632" s="156">
        <v>5</v>
      </c>
      <c r="E2632" s="156" t="s">
        <v>222</v>
      </c>
      <c r="F2632" s="157">
        <v>3</v>
      </c>
      <c r="G2632" s="156" t="s">
        <v>189</v>
      </c>
      <c r="H2632" s="156">
        <v>951</v>
      </c>
      <c r="I2632" s="156" t="s">
        <v>250</v>
      </c>
      <c r="J2632" s="156" t="s">
        <v>126</v>
      </c>
      <c r="K2632" s="156" t="s">
        <v>249</v>
      </c>
      <c r="L2632" s="156">
        <v>4532</v>
      </c>
      <c r="M2632" s="156" t="s">
        <v>200</v>
      </c>
      <c r="N2632" s="156">
        <v>6</v>
      </c>
      <c r="O2632" s="156">
        <v>188.95</v>
      </c>
      <c r="P2632" s="156">
        <v>1366</v>
      </c>
      <c r="Q2632" t="str">
        <f t="shared" si="41"/>
        <v>3-Small C&amp;I</v>
      </c>
      <c r="R2632" s="158"/>
      <c r="S2632" t="s">
        <v>304</v>
      </c>
      <c r="U2632" s="158"/>
    </row>
    <row r="2633" spans="1:21" x14ac:dyDescent="0.3">
      <c r="A2633" s="156">
        <v>5</v>
      </c>
      <c r="B2633" s="156" t="s">
        <v>181</v>
      </c>
      <c r="C2633" s="156">
        <v>2020</v>
      </c>
      <c r="D2633" s="156">
        <v>5</v>
      </c>
      <c r="E2633" s="156" t="s">
        <v>222</v>
      </c>
      <c r="F2633" s="157">
        <v>79</v>
      </c>
      <c r="G2633" s="156" t="s">
        <v>212</v>
      </c>
      <c r="H2633" s="156">
        <v>951</v>
      </c>
      <c r="I2633" s="156" t="s">
        <v>250</v>
      </c>
      <c r="J2633" s="156" t="s">
        <v>126</v>
      </c>
      <c r="K2633" s="156" t="s">
        <v>249</v>
      </c>
      <c r="L2633" s="156">
        <v>4579</v>
      </c>
      <c r="M2633" s="156" t="s">
        <v>221</v>
      </c>
      <c r="N2633" s="156">
        <v>7</v>
      </c>
      <c r="O2633" s="156">
        <v>330.24</v>
      </c>
      <c r="P2633" s="156">
        <v>2844</v>
      </c>
      <c r="Q2633" t="str">
        <f t="shared" si="41"/>
        <v>3-Small C&amp;I</v>
      </c>
      <c r="R2633" s="158"/>
      <c r="S2633" t="s">
        <v>304</v>
      </c>
      <c r="U2633" s="158"/>
    </row>
    <row r="2634" spans="1:21" x14ac:dyDescent="0.3">
      <c r="A2634" s="156">
        <v>4</v>
      </c>
      <c r="B2634" s="156" t="s">
        <v>187</v>
      </c>
      <c r="C2634" s="156">
        <v>2020</v>
      </c>
      <c r="D2634" s="156">
        <v>5</v>
      </c>
      <c r="E2634" s="156" t="s">
        <v>222</v>
      </c>
      <c r="F2634" s="157">
        <v>5</v>
      </c>
      <c r="G2634" s="156" t="s">
        <v>195</v>
      </c>
      <c r="H2634" s="156">
        <v>950</v>
      </c>
      <c r="I2634" s="156" t="s">
        <v>184</v>
      </c>
      <c r="J2634" s="156" t="s">
        <v>115</v>
      </c>
      <c r="K2634" s="156" t="s">
        <v>185</v>
      </c>
      <c r="L2634" s="156">
        <v>4552</v>
      </c>
      <c r="M2634" s="156" t="s">
        <v>276</v>
      </c>
      <c r="N2634" s="156">
        <v>2</v>
      </c>
      <c r="O2634" s="156">
        <v>213.09</v>
      </c>
      <c r="P2634" s="156">
        <v>1816</v>
      </c>
      <c r="Q2634" t="str">
        <f t="shared" si="41"/>
        <v>3-Small C&amp;I</v>
      </c>
      <c r="R2634" s="158"/>
      <c r="S2634" t="s">
        <v>304</v>
      </c>
      <c r="U2634" s="158"/>
    </row>
    <row r="2635" spans="1:21" x14ac:dyDescent="0.3">
      <c r="A2635" s="156">
        <v>5</v>
      </c>
      <c r="B2635" s="156" t="s">
        <v>181</v>
      </c>
      <c r="C2635" s="156">
        <v>2020</v>
      </c>
      <c r="D2635" s="156">
        <v>5</v>
      </c>
      <c r="E2635" s="156" t="s">
        <v>222</v>
      </c>
      <c r="F2635" s="157">
        <v>5</v>
      </c>
      <c r="G2635" s="156" t="s">
        <v>195</v>
      </c>
      <c r="H2635" s="156">
        <v>8</v>
      </c>
      <c r="I2635" s="156" t="s">
        <v>248</v>
      </c>
      <c r="J2635" s="156" t="s">
        <v>126</v>
      </c>
      <c r="K2635" s="156" t="s">
        <v>249</v>
      </c>
      <c r="L2635" s="156">
        <v>460</v>
      </c>
      <c r="M2635" s="156" t="s">
        <v>198</v>
      </c>
      <c r="N2635" s="156">
        <v>1</v>
      </c>
      <c r="O2635" s="156">
        <v>69.06</v>
      </c>
      <c r="P2635" s="156">
        <v>292</v>
      </c>
      <c r="Q2635" t="str">
        <f t="shared" si="41"/>
        <v>3-Small C&amp;I</v>
      </c>
      <c r="R2635" s="158"/>
      <c r="S2635" t="s">
        <v>304</v>
      </c>
      <c r="U2635" s="158"/>
    </row>
    <row r="2636" spans="1:21" x14ac:dyDescent="0.3">
      <c r="A2636" s="156">
        <v>4</v>
      </c>
      <c r="B2636" s="156" t="s">
        <v>187</v>
      </c>
      <c r="C2636" s="156">
        <v>2020</v>
      </c>
      <c r="D2636" s="156">
        <v>5</v>
      </c>
      <c r="E2636" s="156" t="s">
        <v>222</v>
      </c>
      <c r="F2636" s="157">
        <v>1</v>
      </c>
      <c r="G2636" s="156" t="s">
        <v>183</v>
      </c>
      <c r="H2636" s="156">
        <v>953</v>
      </c>
      <c r="I2636" s="156" t="s">
        <v>213</v>
      </c>
      <c r="J2636" s="156" t="s">
        <v>118</v>
      </c>
      <c r="K2636" s="156" t="s">
        <v>214</v>
      </c>
      <c r="L2636" s="156">
        <v>4512</v>
      </c>
      <c r="M2636" s="156" t="s">
        <v>186</v>
      </c>
      <c r="N2636" s="156">
        <v>1</v>
      </c>
      <c r="O2636" s="156">
        <v>11.29</v>
      </c>
      <c r="P2636" s="156">
        <v>12</v>
      </c>
      <c r="Q2636" t="str">
        <f t="shared" si="41"/>
        <v>3-Small C&amp;I</v>
      </c>
      <c r="R2636" s="158"/>
      <c r="S2636" t="s">
        <v>304</v>
      </c>
      <c r="U2636" s="158"/>
    </row>
    <row r="2637" spans="1:21" x14ac:dyDescent="0.3">
      <c r="A2637" s="156">
        <v>5</v>
      </c>
      <c r="B2637" s="156" t="s">
        <v>181</v>
      </c>
      <c r="C2637" s="156">
        <v>2020</v>
      </c>
      <c r="D2637" s="156">
        <v>5</v>
      </c>
      <c r="E2637" s="156" t="s">
        <v>222</v>
      </c>
      <c r="F2637" s="157">
        <v>1</v>
      </c>
      <c r="G2637" s="156" t="s">
        <v>183</v>
      </c>
      <c r="H2637" s="156">
        <v>616</v>
      </c>
      <c r="I2637" s="156" t="s">
        <v>199</v>
      </c>
      <c r="J2637" s="156" t="s">
        <v>125</v>
      </c>
      <c r="K2637" s="156" t="s">
        <v>197</v>
      </c>
      <c r="L2637" s="156">
        <v>4512</v>
      </c>
      <c r="M2637" s="156" t="s">
        <v>186</v>
      </c>
      <c r="N2637" s="156">
        <v>619</v>
      </c>
      <c r="O2637" s="156">
        <v>20255.86</v>
      </c>
      <c r="P2637" s="156">
        <v>51630</v>
      </c>
      <c r="Q2637" t="str">
        <f t="shared" si="41"/>
        <v>Street</v>
      </c>
      <c r="R2637" s="158"/>
      <c r="S2637" t="s">
        <v>304</v>
      </c>
      <c r="U2637" s="158"/>
    </row>
    <row r="2638" spans="1:21" x14ac:dyDescent="0.3">
      <c r="A2638" s="156">
        <v>5</v>
      </c>
      <c r="B2638" s="156" t="s">
        <v>181</v>
      </c>
      <c r="C2638" s="156">
        <v>2020</v>
      </c>
      <c r="D2638" s="156">
        <v>5</v>
      </c>
      <c r="E2638" s="156" t="s">
        <v>222</v>
      </c>
      <c r="F2638" s="157">
        <v>1</v>
      </c>
      <c r="G2638" s="156" t="s">
        <v>183</v>
      </c>
      <c r="H2638" s="156">
        <v>11</v>
      </c>
      <c r="I2638" s="156" t="s">
        <v>283</v>
      </c>
      <c r="J2638" s="156" t="s">
        <v>115</v>
      </c>
      <c r="K2638" s="156" t="s">
        <v>185</v>
      </c>
      <c r="L2638" s="156">
        <v>200</v>
      </c>
      <c r="M2638" s="156" t="s">
        <v>210</v>
      </c>
      <c r="N2638" s="156">
        <v>9</v>
      </c>
      <c r="O2638" s="156">
        <v>-21016.13</v>
      </c>
      <c r="P2638" s="156">
        <v>43838</v>
      </c>
      <c r="Q2638" t="str">
        <f t="shared" si="41"/>
        <v>3-Small C&amp;I</v>
      </c>
      <c r="R2638" s="158"/>
      <c r="S2638" t="s">
        <v>304</v>
      </c>
      <c r="U2638" s="158"/>
    </row>
    <row r="2639" spans="1:21" x14ac:dyDescent="0.3">
      <c r="A2639" s="156">
        <v>5</v>
      </c>
      <c r="B2639" s="156" t="s">
        <v>181</v>
      </c>
      <c r="C2639" s="156">
        <v>2020</v>
      </c>
      <c r="D2639" s="156">
        <v>5</v>
      </c>
      <c r="E2639" s="156" t="s">
        <v>222</v>
      </c>
      <c r="F2639" s="157">
        <v>5</v>
      </c>
      <c r="G2639" s="156" t="s">
        <v>195</v>
      </c>
      <c r="H2639" s="156">
        <v>616</v>
      </c>
      <c r="I2639" s="156" t="s">
        <v>199</v>
      </c>
      <c r="J2639" s="156" t="s">
        <v>125</v>
      </c>
      <c r="K2639" s="156" t="s">
        <v>197</v>
      </c>
      <c r="L2639" s="156">
        <v>4552</v>
      </c>
      <c r="M2639" s="156" t="s">
        <v>276</v>
      </c>
      <c r="N2639" s="156">
        <v>107</v>
      </c>
      <c r="O2639" s="156">
        <v>13765.42</v>
      </c>
      <c r="P2639" s="156">
        <v>45741</v>
      </c>
      <c r="Q2639" t="str">
        <f t="shared" si="41"/>
        <v>Street</v>
      </c>
      <c r="R2639" s="158"/>
      <c r="S2639" t="s">
        <v>304</v>
      </c>
      <c r="U2639" s="158"/>
    </row>
    <row r="2640" spans="1:21" x14ac:dyDescent="0.3">
      <c r="A2640" s="156">
        <v>5</v>
      </c>
      <c r="B2640" s="156" t="s">
        <v>181</v>
      </c>
      <c r="C2640" s="156">
        <v>2020</v>
      </c>
      <c r="D2640" s="156">
        <v>5</v>
      </c>
      <c r="E2640" s="156" t="s">
        <v>222</v>
      </c>
      <c r="F2640" s="157">
        <v>1</v>
      </c>
      <c r="G2640" s="156" t="s">
        <v>183</v>
      </c>
      <c r="H2640" s="156">
        <v>603</v>
      </c>
      <c r="I2640" s="156" t="s">
        <v>196</v>
      </c>
      <c r="J2640" s="156" t="s">
        <v>125</v>
      </c>
      <c r="K2640" s="156" t="s">
        <v>197</v>
      </c>
      <c r="L2640" s="156">
        <v>200</v>
      </c>
      <c r="M2640" s="156" t="s">
        <v>210</v>
      </c>
      <c r="N2640" s="156">
        <v>727</v>
      </c>
      <c r="O2640" s="156">
        <v>18938.02</v>
      </c>
      <c r="P2640" s="156">
        <v>38761</v>
      </c>
      <c r="Q2640" t="str">
        <f t="shared" si="41"/>
        <v>Street</v>
      </c>
      <c r="R2640" s="158"/>
      <c r="S2640" t="s">
        <v>304</v>
      </c>
      <c r="U2640" s="158"/>
    </row>
    <row r="2641" spans="1:21" x14ac:dyDescent="0.3">
      <c r="A2641" s="156">
        <v>5</v>
      </c>
      <c r="B2641" s="156" t="s">
        <v>181</v>
      </c>
      <c r="C2641" s="156">
        <v>2020</v>
      </c>
      <c r="D2641" s="156">
        <v>5</v>
      </c>
      <c r="E2641" s="156" t="s">
        <v>222</v>
      </c>
      <c r="F2641" s="157">
        <v>6</v>
      </c>
      <c r="G2641" s="156" t="s">
        <v>192</v>
      </c>
      <c r="H2641" s="156">
        <v>613</v>
      </c>
      <c r="I2641" s="156" t="s">
        <v>258</v>
      </c>
      <c r="J2641" s="156" t="s">
        <v>116</v>
      </c>
      <c r="K2641" s="156" t="s">
        <v>224</v>
      </c>
      <c r="L2641" s="156">
        <v>700</v>
      </c>
      <c r="M2641" s="156" t="s">
        <v>193</v>
      </c>
      <c r="N2641" s="156">
        <v>6</v>
      </c>
      <c r="O2641" s="156">
        <v>102.93</v>
      </c>
      <c r="P2641" s="156">
        <v>299</v>
      </c>
      <c r="Q2641" t="str">
        <f t="shared" si="41"/>
        <v>3-Small C&amp;I</v>
      </c>
      <c r="R2641" s="158"/>
      <c r="S2641" t="s">
        <v>304</v>
      </c>
      <c r="U2641" s="158"/>
    </row>
    <row r="2642" spans="1:21" x14ac:dyDescent="0.3">
      <c r="A2642" s="156">
        <v>5</v>
      </c>
      <c r="B2642" s="156" t="s">
        <v>181</v>
      </c>
      <c r="C2642" s="156">
        <v>2020</v>
      </c>
      <c r="D2642" s="156">
        <v>5</v>
      </c>
      <c r="E2642" s="156" t="s">
        <v>222</v>
      </c>
      <c r="F2642" s="157">
        <v>3</v>
      </c>
      <c r="G2642" s="156" t="s">
        <v>189</v>
      </c>
      <c r="H2642" s="156">
        <v>603</v>
      </c>
      <c r="I2642" s="156" t="s">
        <v>196</v>
      </c>
      <c r="J2642" s="156" t="s">
        <v>125</v>
      </c>
      <c r="K2642" s="156" t="s">
        <v>197</v>
      </c>
      <c r="L2642" s="156">
        <v>300</v>
      </c>
      <c r="M2642" s="156" t="s">
        <v>191</v>
      </c>
      <c r="N2642" s="156">
        <v>1811</v>
      </c>
      <c r="O2642" s="156">
        <v>146064.68</v>
      </c>
      <c r="P2642" s="156">
        <v>364519</v>
      </c>
      <c r="Q2642" t="str">
        <f t="shared" si="41"/>
        <v>Street</v>
      </c>
      <c r="R2642" s="158"/>
      <c r="S2642" t="s">
        <v>304</v>
      </c>
      <c r="U2642" s="158"/>
    </row>
    <row r="2643" spans="1:21" x14ac:dyDescent="0.3">
      <c r="A2643" s="156">
        <v>5</v>
      </c>
      <c r="B2643" s="156" t="s">
        <v>181</v>
      </c>
      <c r="C2643" s="156">
        <v>2020</v>
      </c>
      <c r="D2643" s="156">
        <v>5</v>
      </c>
      <c r="E2643" s="156" t="s">
        <v>222</v>
      </c>
      <c r="F2643" s="157">
        <v>6</v>
      </c>
      <c r="G2643" s="156" t="s">
        <v>192</v>
      </c>
      <c r="H2643" s="156">
        <v>617</v>
      </c>
      <c r="I2643" s="156" t="s">
        <v>287</v>
      </c>
      <c r="J2643" s="156" t="s">
        <v>288</v>
      </c>
      <c r="K2643" s="156" t="s">
        <v>289</v>
      </c>
      <c r="L2643" s="156">
        <v>4562</v>
      </c>
      <c r="M2643" s="156" t="s">
        <v>211</v>
      </c>
      <c r="N2643" s="156">
        <v>7</v>
      </c>
      <c r="O2643" s="156">
        <v>11025.2</v>
      </c>
      <c r="P2643" s="156">
        <v>39345</v>
      </c>
      <c r="Q2643" t="str">
        <f t="shared" si="41"/>
        <v>Street</v>
      </c>
      <c r="R2643" s="158"/>
      <c r="S2643" t="s">
        <v>304</v>
      </c>
      <c r="U2643" s="158"/>
    </row>
    <row r="2644" spans="1:21" x14ac:dyDescent="0.3">
      <c r="A2644" s="156">
        <v>5</v>
      </c>
      <c r="B2644" s="156" t="s">
        <v>181</v>
      </c>
      <c r="C2644" s="156">
        <v>2020</v>
      </c>
      <c r="D2644" s="156">
        <v>5</v>
      </c>
      <c r="E2644" s="156" t="s">
        <v>222</v>
      </c>
      <c r="F2644" s="157">
        <v>6</v>
      </c>
      <c r="G2644" s="156" t="s">
        <v>192</v>
      </c>
      <c r="H2644" s="156">
        <v>601</v>
      </c>
      <c r="I2644" s="156" t="s">
        <v>260</v>
      </c>
      <c r="J2644" s="156" t="s">
        <v>123</v>
      </c>
      <c r="K2644" s="156" t="s">
        <v>261</v>
      </c>
      <c r="L2644" s="156">
        <v>700</v>
      </c>
      <c r="M2644" s="156" t="s">
        <v>193</v>
      </c>
      <c r="N2644" s="156">
        <v>118</v>
      </c>
      <c r="O2644" s="156">
        <v>49095.23</v>
      </c>
      <c r="P2644" s="156">
        <v>69837</v>
      </c>
      <c r="Q2644" t="str">
        <f t="shared" si="41"/>
        <v>Street</v>
      </c>
      <c r="R2644" s="158"/>
      <c r="S2644" t="s">
        <v>304</v>
      </c>
      <c r="U2644" s="158"/>
    </row>
    <row r="2645" spans="1:21" x14ac:dyDescent="0.3">
      <c r="A2645" s="156">
        <v>4</v>
      </c>
      <c r="B2645" s="156" t="s">
        <v>187</v>
      </c>
      <c r="C2645" s="156">
        <v>2020</v>
      </c>
      <c r="D2645" s="156">
        <v>5</v>
      </c>
      <c r="E2645" s="156" t="s">
        <v>222</v>
      </c>
      <c r="F2645" s="157">
        <v>1</v>
      </c>
      <c r="G2645" s="156" t="s">
        <v>183</v>
      </c>
      <c r="H2645" s="156">
        <v>2</v>
      </c>
      <c r="I2645" s="156" t="s">
        <v>264</v>
      </c>
      <c r="J2645" s="156" t="s">
        <v>121</v>
      </c>
      <c r="K2645" s="156" t="s">
        <v>230</v>
      </c>
      <c r="L2645" s="156">
        <v>200</v>
      </c>
      <c r="M2645" s="156" t="s">
        <v>210</v>
      </c>
      <c r="N2645" s="156">
        <v>1</v>
      </c>
      <c r="O2645" s="156">
        <v>737.77</v>
      </c>
      <c r="P2645" s="156">
        <v>2994</v>
      </c>
      <c r="Q2645" t="str">
        <f t="shared" si="41"/>
        <v>1-Residential</v>
      </c>
      <c r="R2645" s="158"/>
      <c r="S2645" t="s">
        <v>304</v>
      </c>
      <c r="U2645" s="158"/>
    </row>
    <row r="2646" spans="1:21" x14ac:dyDescent="0.3">
      <c r="A2646" s="156">
        <v>4</v>
      </c>
      <c r="B2646" s="156" t="s">
        <v>187</v>
      </c>
      <c r="C2646" s="156">
        <v>2020</v>
      </c>
      <c r="D2646" s="156">
        <v>5</v>
      </c>
      <c r="E2646" s="156" t="s">
        <v>222</v>
      </c>
      <c r="F2646" s="157">
        <v>10</v>
      </c>
      <c r="G2646" s="156" t="s">
        <v>238</v>
      </c>
      <c r="H2646" s="156">
        <v>1</v>
      </c>
      <c r="I2646" s="156" t="s">
        <v>229</v>
      </c>
      <c r="J2646" s="156" t="s">
        <v>121</v>
      </c>
      <c r="K2646" s="156" t="s">
        <v>230</v>
      </c>
      <c r="L2646" s="156">
        <v>207</v>
      </c>
      <c r="M2646" s="156" t="s">
        <v>243</v>
      </c>
      <c r="N2646" s="156">
        <v>14</v>
      </c>
      <c r="O2646" s="156">
        <v>2494.4299999999998</v>
      </c>
      <c r="P2646" s="156">
        <v>9268</v>
      </c>
      <c r="Q2646" t="str">
        <f t="shared" si="41"/>
        <v>1-Residential</v>
      </c>
      <c r="R2646" s="158"/>
      <c r="S2646" t="s">
        <v>304</v>
      </c>
      <c r="U2646" s="158"/>
    </row>
    <row r="2647" spans="1:21" x14ac:dyDescent="0.3">
      <c r="A2647" s="156">
        <v>5</v>
      </c>
      <c r="B2647" s="156" t="s">
        <v>181</v>
      </c>
      <c r="C2647" s="156">
        <v>2020</v>
      </c>
      <c r="D2647" s="156">
        <v>5</v>
      </c>
      <c r="E2647" s="156" t="s">
        <v>222</v>
      </c>
      <c r="F2647" s="157">
        <v>3</v>
      </c>
      <c r="G2647" s="156" t="s">
        <v>189</v>
      </c>
      <c r="H2647" s="156">
        <v>903</v>
      </c>
      <c r="I2647" s="156" t="s">
        <v>239</v>
      </c>
      <c r="J2647" s="156" t="s">
        <v>121</v>
      </c>
      <c r="K2647" s="156" t="s">
        <v>230</v>
      </c>
      <c r="L2647" s="156">
        <v>4532</v>
      </c>
      <c r="M2647" s="156" t="s">
        <v>200</v>
      </c>
      <c r="N2647" s="156">
        <v>1177</v>
      </c>
      <c r="O2647" s="156">
        <v>241160.85</v>
      </c>
      <c r="P2647" s="156">
        <v>1887177</v>
      </c>
      <c r="Q2647" t="str">
        <f t="shared" si="41"/>
        <v>1-Residential</v>
      </c>
      <c r="R2647" s="158"/>
      <c r="S2647" t="s">
        <v>304</v>
      </c>
      <c r="U2647" s="158"/>
    </row>
    <row r="2648" spans="1:21" x14ac:dyDescent="0.3">
      <c r="A2648" s="156">
        <v>5</v>
      </c>
      <c r="B2648" s="156" t="s">
        <v>181</v>
      </c>
      <c r="C2648" s="156">
        <v>2020</v>
      </c>
      <c r="D2648" s="156">
        <v>5</v>
      </c>
      <c r="E2648" s="156" t="s">
        <v>222</v>
      </c>
      <c r="F2648" s="157">
        <v>1</v>
      </c>
      <c r="G2648" s="156" t="s">
        <v>183</v>
      </c>
      <c r="H2648" s="156">
        <v>15</v>
      </c>
      <c r="I2648" s="156" t="s">
        <v>252</v>
      </c>
      <c r="J2648" s="156" t="s">
        <v>118</v>
      </c>
      <c r="K2648" s="156" t="s">
        <v>214</v>
      </c>
      <c r="L2648" s="156">
        <v>200</v>
      </c>
      <c r="M2648" s="156" t="s">
        <v>210</v>
      </c>
      <c r="N2648" s="156">
        <v>1</v>
      </c>
      <c r="O2648" s="156">
        <v>17.57</v>
      </c>
      <c r="P2648" s="156">
        <v>38</v>
      </c>
      <c r="Q2648" t="str">
        <f t="shared" si="41"/>
        <v>3-Small C&amp;I</v>
      </c>
      <c r="R2648" s="158"/>
      <c r="S2648" t="s">
        <v>304</v>
      </c>
      <c r="U2648" s="158"/>
    </row>
    <row r="2649" spans="1:21" x14ac:dyDescent="0.3">
      <c r="A2649" s="156">
        <v>4</v>
      </c>
      <c r="B2649" s="156" t="s">
        <v>187</v>
      </c>
      <c r="C2649" s="156">
        <v>2020</v>
      </c>
      <c r="D2649" s="156">
        <v>5</v>
      </c>
      <c r="E2649" s="156" t="s">
        <v>222</v>
      </c>
      <c r="F2649" s="157">
        <v>3</v>
      </c>
      <c r="G2649" s="156" t="s">
        <v>189</v>
      </c>
      <c r="H2649" s="156">
        <v>10</v>
      </c>
      <c r="I2649" s="156" t="s">
        <v>251</v>
      </c>
      <c r="J2649" s="156" t="s">
        <v>118</v>
      </c>
      <c r="K2649" s="156" t="s">
        <v>214</v>
      </c>
      <c r="L2649" s="156">
        <v>300</v>
      </c>
      <c r="M2649" s="156" t="s">
        <v>191</v>
      </c>
      <c r="N2649" s="156">
        <v>23</v>
      </c>
      <c r="O2649" s="156">
        <v>1315.7</v>
      </c>
      <c r="P2649" s="156">
        <v>4995</v>
      </c>
      <c r="Q2649" t="str">
        <f t="shared" si="41"/>
        <v>3-Small C&amp;I</v>
      </c>
      <c r="R2649" s="158"/>
      <c r="S2649" t="s">
        <v>304</v>
      </c>
      <c r="U2649" s="158"/>
    </row>
    <row r="2650" spans="1:21" x14ac:dyDescent="0.3">
      <c r="A2650" s="156">
        <v>5</v>
      </c>
      <c r="B2650" s="156" t="s">
        <v>181</v>
      </c>
      <c r="C2650" s="156">
        <v>2020</v>
      </c>
      <c r="D2650" s="156">
        <v>5</v>
      </c>
      <c r="E2650" s="156" t="s">
        <v>222</v>
      </c>
      <c r="F2650" s="157">
        <v>1</v>
      </c>
      <c r="G2650" s="156" t="s">
        <v>183</v>
      </c>
      <c r="H2650" s="156">
        <v>953</v>
      </c>
      <c r="I2650" s="156" t="s">
        <v>213</v>
      </c>
      <c r="J2650" s="156" t="s">
        <v>118</v>
      </c>
      <c r="K2650" s="156" t="s">
        <v>214</v>
      </c>
      <c r="L2650" s="156">
        <v>4512</v>
      </c>
      <c r="M2650" s="156" t="s">
        <v>186</v>
      </c>
      <c r="N2650" s="156">
        <v>774</v>
      </c>
      <c r="O2650" s="156">
        <v>28441.55</v>
      </c>
      <c r="P2650" s="156">
        <v>215813</v>
      </c>
      <c r="Q2650" t="str">
        <f t="shared" si="41"/>
        <v>3-Small C&amp;I</v>
      </c>
      <c r="R2650" s="158"/>
      <c r="S2650" t="s">
        <v>304</v>
      </c>
      <c r="U2650" s="158"/>
    </row>
    <row r="2651" spans="1:21" x14ac:dyDescent="0.3">
      <c r="A2651" s="156">
        <v>5</v>
      </c>
      <c r="B2651" s="156" t="s">
        <v>181</v>
      </c>
      <c r="C2651" s="156">
        <v>2020</v>
      </c>
      <c r="D2651" s="156">
        <v>5</v>
      </c>
      <c r="E2651" s="156" t="s">
        <v>222</v>
      </c>
      <c r="F2651" s="157">
        <v>75</v>
      </c>
      <c r="G2651" s="156" t="s">
        <v>212</v>
      </c>
      <c r="H2651" s="156">
        <v>18</v>
      </c>
      <c r="I2651" s="156" t="s">
        <v>215</v>
      </c>
      <c r="J2651" s="156" t="s">
        <v>119</v>
      </c>
      <c r="K2651" s="156" t="s">
        <v>216</v>
      </c>
      <c r="L2651" s="156">
        <v>1575</v>
      </c>
      <c r="M2651" s="156" t="s">
        <v>218</v>
      </c>
      <c r="N2651" s="156">
        <v>2</v>
      </c>
      <c r="O2651" s="156">
        <v>6541.46</v>
      </c>
      <c r="P2651" s="156">
        <v>36980</v>
      </c>
      <c r="Q2651" t="str">
        <f t="shared" si="41"/>
        <v>4-Medium C&amp;I</v>
      </c>
      <c r="R2651" s="158"/>
      <c r="S2651" t="s">
        <v>304</v>
      </c>
      <c r="U2651" s="158"/>
    </row>
    <row r="2652" spans="1:21" x14ac:dyDescent="0.3">
      <c r="A2652" s="156">
        <v>5</v>
      </c>
      <c r="B2652" s="156" t="s">
        <v>181</v>
      </c>
      <c r="C2652" s="156">
        <v>2020</v>
      </c>
      <c r="D2652" s="156">
        <v>5</v>
      </c>
      <c r="E2652" s="156" t="s">
        <v>222</v>
      </c>
      <c r="F2652" s="157">
        <v>3</v>
      </c>
      <c r="G2652" s="156" t="s">
        <v>189</v>
      </c>
      <c r="H2652" s="156">
        <v>17</v>
      </c>
      <c r="I2652" s="156" t="s">
        <v>204</v>
      </c>
      <c r="J2652" s="156" t="s">
        <v>128</v>
      </c>
      <c r="K2652" s="156" t="s">
        <v>205</v>
      </c>
      <c r="L2652" s="156">
        <v>300</v>
      </c>
      <c r="M2652" s="156" t="s">
        <v>191</v>
      </c>
      <c r="N2652" s="156">
        <v>2</v>
      </c>
      <c r="O2652" s="156">
        <v>2354.4499999999998</v>
      </c>
      <c r="P2652" s="156">
        <v>11800</v>
      </c>
      <c r="Q2652" t="str">
        <f t="shared" si="41"/>
        <v>4-Medium C&amp;I</v>
      </c>
      <c r="R2652" s="158"/>
      <c r="S2652" t="s">
        <v>304</v>
      </c>
      <c r="U2652" s="158"/>
    </row>
    <row r="2653" spans="1:21" x14ac:dyDescent="0.3">
      <c r="A2653" s="156">
        <v>5</v>
      </c>
      <c r="B2653" s="156" t="s">
        <v>181</v>
      </c>
      <c r="C2653" s="156">
        <v>2020</v>
      </c>
      <c r="D2653" s="156">
        <v>5</v>
      </c>
      <c r="E2653" s="156" t="s">
        <v>222</v>
      </c>
      <c r="F2653" s="157">
        <v>3</v>
      </c>
      <c r="G2653" s="156" t="s">
        <v>189</v>
      </c>
      <c r="H2653" s="156">
        <v>9</v>
      </c>
      <c r="I2653" s="156" t="s">
        <v>275</v>
      </c>
      <c r="J2653" s="156" t="s">
        <v>117</v>
      </c>
      <c r="K2653" s="156" t="s">
        <v>236</v>
      </c>
      <c r="L2653" s="156">
        <v>300</v>
      </c>
      <c r="M2653" s="156" t="s">
        <v>191</v>
      </c>
      <c r="N2653" s="156">
        <v>312</v>
      </c>
      <c r="O2653" s="156">
        <v>-398559.56</v>
      </c>
      <c r="P2653" s="156">
        <v>466209</v>
      </c>
      <c r="Q2653" t="str">
        <f t="shared" si="41"/>
        <v>3-Small C&amp;I</v>
      </c>
      <c r="R2653" s="158"/>
      <c r="S2653" t="s">
        <v>304</v>
      </c>
      <c r="U2653" s="158"/>
    </row>
    <row r="2654" spans="1:21" x14ac:dyDescent="0.3">
      <c r="A2654" s="156">
        <v>5</v>
      </c>
      <c r="B2654" s="156" t="s">
        <v>181</v>
      </c>
      <c r="C2654" s="156">
        <v>2020</v>
      </c>
      <c r="D2654" s="156">
        <v>5</v>
      </c>
      <c r="E2654" s="156" t="s">
        <v>222</v>
      </c>
      <c r="F2654" s="157">
        <v>3</v>
      </c>
      <c r="G2654" s="156" t="s">
        <v>189</v>
      </c>
      <c r="H2654" s="156">
        <v>951</v>
      </c>
      <c r="I2654" s="156" t="s">
        <v>250</v>
      </c>
      <c r="J2654" s="156" t="s">
        <v>126</v>
      </c>
      <c r="K2654" s="156" t="s">
        <v>249</v>
      </c>
      <c r="L2654" s="156">
        <v>4532</v>
      </c>
      <c r="M2654" s="156" t="s">
        <v>200</v>
      </c>
      <c r="N2654" s="156">
        <v>1229</v>
      </c>
      <c r="O2654" s="156">
        <v>49776.66</v>
      </c>
      <c r="P2654" s="156">
        <v>415603</v>
      </c>
      <c r="Q2654" t="str">
        <f t="shared" si="41"/>
        <v>3-Small C&amp;I</v>
      </c>
      <c r="R2654" s="158"/>
      <c r="S2654" t="s">
        <v>304</v>
      </c>
      <c r="U2654" s="158"/>
    </row>
    <row r="2655" spans="1:21" x14ac:dyDescent="0.3">
      <c r="A2655" s="156">
        <v>5</v>
      </c>
      <c r="B2655" s="156" t="s">
        <v>181</v>
      </c>
      <c r="C2655" s="156">
        <v>2020</v>
      </c>
      <c r="D2655" s="156">
        <v>5</v>
      </c>
      <c r="E2655" s="156" t="s">
        <v>222</v>
      </c>
      <c r="F2655" s="157">
        <v>5</v>
      </c>
      <c r="G2655" s="156" t="s">
        <v>195</v>
      </c>
      <c r="H2655" s="156">
        <v>950</v>
      </c>
      <c r="I2655" s="156" t="s">
        <v>184</v>
      </c>
      <c r="J2655" s="156" t="s">
        <v>115</v>
      </c>
      <c r="K2655" s="156" t="s">
        <v>185</v>
      </c>
      <c r="L2655" s="156">
        <v>4552</v>
      </c>
      <c r="M2655" s="156" t="s">
        <v>276</v>
      </c>
      <c r="N2655" s="156">
        <v>1357</v>
      </c>
      <c r="O2655" s="156">
        <v>302958.36</v>
      </c>
      <c r="P2655" s="156">
        <v>2958776</v>
      </c>
      <c r="Q2655" t="str">
        <f t="shared" si="41"/>
        <v>3-Small C&amp;I</v>
      </c>
      <c r="R2655" s="158"/>
      <c r="S2655" t="s">
        <v>304</v>
      </c>
      <c r="U2655" s="158"/>
    </row>
    <row r="2656" spans="1:21" x14ac:dyDescent="0.3">
      <c r="A2656" s="156">
        <v>5</v>
      </c>
      <c r="B2656" s="156" t="s">
        <v>181</v>
      </c>
      <c r="C2656" s="156">
        <v>2020</v>
      </c>
      <c r="D2656" s="156">
        <v>5</v>
      </c>
      <c r="E2656" s="156" t="s">
        <v>222</v>
      </c>
      <c r="F2656" s="157">
        <v>6</v>
      </c>
      <c r="G2656" s="156" t="s">
        <v>192</v>
      </c>
      <c r="H2656" s="156">
        <v>950</v>
      </c>
      <c r="I2656" s="156" t="s">
        <v>184</v>
      </c>
      <c r="J2656" s="156" t="s">
        <v>115</v>
      </c>
      <c r="K2656" s="156" t="s">
        <v>185</v>
      </c>
      <c r="L2656" s="156">
        <v>4562</v>
      </c>
      <c r="M2656" s="156" t="s">
        <v>211</v>
      </c>
      <c r="N2656" s="156">
        <v>30</v>
      </c>
      <c r="O2656" s="156">
        <v>869.42</v>
      </c>
      <c r="P2656" s="156">
        <v>5888</v>
      </c>
      <c r="Q2656" t="str">
        <f t="shared" si="41"/>
        <v>3-Small C&amp;I</v>
      </c>
      <c r="R2656" s="158"/>
      <c r="S2656" t="s">
        <v>304</v>
      </c>
      <c r="U2656" s="158"/>
    </row>
    <row r="2657" spans="1:21" x14ac:dyDescent="0.3">
      <c r="A2657" s="156">
        <v>5</v>
      </c>
      <c r="B2657" s="156" t="s">
        <v>181</v>
      </c>
      <c r="C2657" s="156">
        <v>2020</v>
      </c>
      <c r="D2657" s="156">
        <v>5</v>
      </c>
      <c r="E2657" s="156" t="s">
        <v>222</v>
      </c>
      <c r="F2657" s="157">
        <v>5</v>
      </c>
      <c r="G2657" s="156" t="s">
        <v>195</v>
      </c>
      <c r="H2657" s="156">
        <v>5</v>
      </c>
      <c r="I2657" s="156" t="s">
        <v>190</v>
      </c>
      <c r="J2657" s="156" t="s">
        <v>115</v>
      </c>
      <c r="K2657" s="156" t="s">
        <v>185</v>
      </c>
      <c r="L2657" s="156">
        <v>460</v>
      </c>
      <c r="M2657" s="156" t="s">
        <v>198</v>
      </c>
      <c r="N2657" s="156">
        <v>983</v>
      </c>
      <c r="O2657" s="156">
        <v>141423.21</v>
      </c>
      <c r="P2657" s="156">
        <v>1508235</v>
      </c>
      <c r="Q2657" t="str">
        <f t="shared" si="41"/>
        <v>3-Small C&amp;I</v>
      </c>
      <c r="R2657" s="158"/>
      <c r="S2657" t="s">
        <v>304</v>
      </c>
      <c r="U2657" s="158"/>
    </row>
    <row r="2658" spans="1:21" x14ac:dyDescent="0.3">
      <c r="A2658" s="156">
        <v>4</v>
      </c>
      <c r="B2658" s="156" t="s">
        <v>187</v>
      </c>
      <c r="C2658" s="156">
        <v>2020</v>
      </c>
      <c r="D2658" s="156">
        <v>5</v>
      </c>
      <c r="E2658" s="156" t="s">
        <v>222</v>
      </c>
      <c r="F2658" s="157">
        <v>1</v>
      </c>
      <c r="G2658" s="156" t="s">
        <v>183</v>
      </c>
      <c r="H2658" s="156">
        <v>950</v>
      </c>
      <c r="I2658" s="156" t="s">
        <v>184</v>
      </c>
      <c r="J2658" s="156" t="s">
        <v>115</v>
      </c>
      <c r="K2658" s="156" t="s">
        <v>185</v>
      </c>
      <c r="L2658" s="156">
        <v>4512</v>
      </c>
      <c r="M2658" s="156" t="s">
        <v>186</v>
      </c>
      <c r="N2658" s="156">
        <v>32</v>
      </c>
      <c r="O2658" s="156">
        <v>1731.22</v>
      </c>
      <c r="P2658" s="156">
        <v>15721</v>
      </c>
      <c r="Q2658" t="str">
        <f t="shared" si="41"/>
        <v>3-Small C&amp;I</v>
      </c>
      <c r="R2658" s="158"/>
      <c r="S2658" t="s">
        <v>304</v>
      </c>
      <c r="U2658" s="158"/>
    </row>
    <row r="2659" spans="1:21" x14ac:dyDescent="0.3">
      <c r="A2659" s="156">
        <v>5</v>
      </c>
      <c r="B2659" s="156" t="s">
        <v>181</v>
      </c>
      <c r="C2659" s="156">
        <v>2020</v>
      </c>
      <c r="D2659" s="156">
        <v>5</v>
      </c>
      <c r="E2659" s="156" t="s">
        <v>222</v>
      </c>
      <c r="F2659" s="157">
        <v>10</v>
      </c>
      <c r="G2659" s="156" t="s">
        <v>238</v>
      </c>
      <c r="H2659" s="156">
        <v>616</v>
      </c>
      <c r="I2659" s="156" t="s">
        <v>199</v>
      </c>
      <c r="J2659" s="156" t="s">
        <v>125</v>
      </c>
      <c r="K2659" s="156" t="s">
        <v>197</v>
      </c>
      <c r="L2659" s="156">
        <v>4513</v>
      </c>
      <c r="M2659" s="156" t="s">
        <v>240</v>
      </c>
      <c r="N2659" s="156">
        <v>3</v>
      </c>
      <c r="O2659" s="156">
        <v>79.84</v>
      </c>
      <c r="P2659" s="156">
        <v>276</v>
      </c>
      <c r="Q2659" t="str">
        <f t="shared" si="41"/>
        <v>Street</v>
      </c>
      <c r="R2659" s="158"/>
      <c r="S2659" t="s">
        <v>304</v>
      </c>
      <c r="U2659" s="158"/>
    </row>
    <row r="2660" spans="1:21" x14ac:dyDescent="0.3">
      <c r="A2660" s="156">
        <v>5</v>
      </c>
      <c r="B2660" s="156" t="s">
        <v>181</v>
      </c>
      <c r="C2660" s="156">
        <v>2020</v>
      </c>
      <c r="D2660" s="156">
        <v>5</v>
      </c>
      <c r="E2660" s="156" t="s">
        <v>222</v>
      </c>
      <c r="F2660" s="157">
        <v>1</v>
      </c>
      <c r="G2660" s="156" t="s">
        <v>183</v>
      </c>
      <c r="H2660" s="156">
        <v>5</v>
      </c>
      <c r="I2660" s="156" t="s">
        <v>190</v>
      </c>
      <c r="J2660" s="156" t="s">
        <v>115</v>
      </c>
      <c r="K2660" s="156" t="s">
        <v>185</v>
      </c>
      <c r="L2660" s="156">
        <v>200</v>
      </c>
      <c r="M2660" s="156" t="s">
        <v>210</v>
      </c>
      <c r="N2660" s="156">
        <v>1272</v>
      </c>
      <c r="O2660" s="156">
        <v>-87379.35</v>
      </c>
      <c r="P2660" s="156">
        <v>522522</v>
      </c>
      <c r="Q2660" t="str">
        <f t="shared" si="41"/>
        <v>3-Small C&amp;I</v>
      </c>
      <c r="R2660" s="158"/>
      <c r="S2660" t="s">
        <v>304</v>
      </c>
      <c r="U2660" s="158"/>
    </row>
    <row r="2661" spans="1:21" x14ac:dyDescent="0.3">
      <c r="A2661" s="156">
        <v>5</v>
      </c>
      <c r="B2661" s="156" t="s">
        <v>181</v>
      </c>
      <c r="C2661" s="156">
        <v>2020</v>
      </c>
      <c r="D2661" s="156">
        <v>5</v>
      </c>
      <c r="E2661" s="156" t="s">
        <v>222</v>
      </c>
      <c r="F2661" s="157">
        <v>3</v>
      </c>
      <c r="G2661" s="156" t="s">
        <v>189</v>
      </c>
      <c r="H2661" s="156">
        <v>5</v>
      </c>
      <c r="I2661" s="156" t="s">
        <v>190</v>
      </c>
      <c r="J2661" s="156" t="s">
        <v>115</v>
      </c>
      <c r="K2661" s="156" t="s">
        <v>185</v>
      </c>
      <c r="L2661" s="156">
        <v>300</v>
      </c>
      <c r="M2661" s="156" t="s">
        <v>191</v>
      </c>
      <c r="N2661" s="156">
        <v>42624</v>
      </c>
      <c r="O2661" s="156">
        <v>-2333526.94</v>
      </c>
      <c r="P2661" s="156">
        <v>37268622</v>
      </c>
      <c r="Q2661" t="str">
        <f t="shared" si="41"/>
        <v>3-Small C&amp;I</v>
      </c>
      <c r="R2661" s="158"/>
      <c r="S2661" t="s">
        <v>304</v>
      </c>
      <c r="U2661" s="158"/>
    </row>
    <row r="2662" spans="1:21" x14ac:dyDescent="0.3">
      <c r="A2662" s="156">
        <v>5</v>
      </c>
      <c r="B2662" s="156" t="s">
        <v>181</v>
      </c>
      <c r="C2662" s="156">
        <v>2020</v>
      </c>
      <c r="D2662" s="156">
        <v>5</v>
      </c>
      <c r="E2662" s="156" t="s">
        <v>222</v>
      </c>
      <c r="F2662" s="157">
        <v>6</v>
      </c>
      <c r="G2662" s="156" t="s">
        <v>192</v>
      </c>
      <c r="H2662" s="156">
        <v>627</v>
      </c>
      <c r="I2662" s="156" t="s">
        <v>257</v>
      </c>
      <c r="J2662" s="156" t="s">
        <v>132</v>
      </c>
      <c r="K2662" s="156" t="s">
        <v>212</v>
      </c>
      <c r="L2662" s="156">
        <v>4562</v>
      </c>
      <c r="M2662" s="156" t="s">
        <v>211</v>
      </c>
      <c r="N2662" s="156">
        <v>2</v>
      </c>
      <c r="O2662" s="156">
        <v>442.77</v>
      </c>
      <c r="P2662" s="156">
        <v>61</v>
      </c>
      <c r="Q2662" t="str">
        <f t="shared" si="41"/>
        <v>Street</v>
      </c>
      <c r="R2662" s="158"/>
      <c r="S2662" t="s">
        <v>304</v>
      </c>
      <c r="U2662" s="158"/>
    </row>
    <row r="2663" spans="1:21" x14ac:dyDescent="0.3">
      <c r="A2663" s="156">
        <v>5</v>
      </c>
      <c r="B2663" s="156" t="s">
        <v>181</v>
      </c>
      <c r="C2663" s="156">
        <v>2020</v>
      </c>
      <c r="D2663" s="156">
        <v>5</v>
      </c>
      <c r="E2663" s="156" t="s">
        <v>222</v>
      </c>
      <c r="F2663" s="157">
        <v>6</v>
      </c>
      <c r="G2663" s="156" t="s">
        <v>192</v>
      </c>
      <c r="H2663" s="156">
        <v>616</v>
      </c>
      <c r="I2663" s="156" t="s">
        <v>199</v>
      </c>
      <c r="J2663" s="156" t="s">
        <v>125</v>
      </c>
      <c r="K2663" s="156" t="s">
        <v>197</v>
      </c>
      <c r="L2663" s="156">
        <v>4562</v>
      </c>
      <c r="M2663" s="156" t="s">
        <v>211</v>
      </c>
      <c r="N2663" s="156">
        <v>919</v>
      </c>
      <c r="O2663" s="156">
        <v>58379.94</v>
      </c>
      <c r="P2663" s="156">
        <v>182849</v>
      </c>
      <c r="Q2663" t="str">
        <f t="shared" si="41"/>
        <v>Street</v>
      </c>
      <c r="R2663" s="158"/>
      <c r="S2663" t="s">
        <v>304</v>
      </c>
      <c r="U2663" s="158"/>
    </row>
    <row r="2664" spans="1:21" x14ac:dyDescent="0.3">
      <c r="A2664" s="156">
        <v>5</v>
      </c>
      <c r="B2664" s="156" t="s">
        <v>181</v>
      </c>
      <c r="C2664" s="156">
        <v>2020</v>
      </c>
      <c r="D2664" s="156">
        <v>5</v>
      </c>
      <c r="E2664" s="156" t="s">
        <v>222</v>
      </c>
      <c r="F2664" s="157">
        <v>6</v>
      </c>
      <c r="G2664" s="156" t="s">
        <v>192</v>
      </c>
      <c r="H2664" s="156">
        <v>612</v>
      </c>
      <c r="I2664" s="156" t="s">
        <v>223</v>
      </c>
      <c r="J2664" s="156" t="s">
        <v>116</v>
      </c>
      <c r="K2664" s="156" t="s">
        <v>224</v>
      </c>
      <c r="L2664" s="156">
        <v>700</v>
      </c>
      <c r="M2664" s="156" t="s">
        <v>193</v>
      </c>
      <c r="N2664" s="156">
        <v>2</v>
      </c>
      <c r="O2664" s="156">
        <v>53.6</v>
      </c>
      <c r="P2664" s="156">
        <v>197</v>
      </c>
      <c r="Q2664" t="str">
        <f t="shared" si="41"/>
        <v>3-Small C&amp;I</v>
      </c>
      <c r="R2664" s="158"/>
      <c r="S2664" t="s">
        <v>304</v>
      </c>
      <c r="U2664" s="158"/>
    </row>
    <row r="2665" spans="1:21" x14ac:dyDescent="0.3">
      <c r="A2665" s="156">
        <v>4</v>
      </c>
      <c r="B2665" s="156" t="s">
        <v>187</v>
      </c>
      <c r="C2665" s="156">
        <v>2020</v>
      </c>
      <c r="D2665" s="156">
        <v>5</v>
      </c>
      <c r="E2665" s="156" t="s">
        <v>222</v>
      </c>
      <c r="F2665" s="157">
        <v>3</v>
      </c>
      <c r="G2665" s="156" t="s">
        <v>189</v>
      </c>
      <c r="H2665" s="156">
        <v>621</v>
      </c>
      <c r="I2665" s="156" t="s">
        <v>259</v>
      </c>
      <c r="J2665" s="156" t="s">
        <v>116</v>
      </c>
      <c r="K2665" s="156" t="s">
        <v>224</v>
      </c>
      <c r="L2665" s="156">
        <v>4532</v>
      </c>
      <c r="M2665" s="156" t="s">
        <v>200</v>
      </c>
      <c r="N2665" s="156">
        <v>8</v>
      </c>
      <c r="O2665" s="156">
        <v>179.75</v>
      </c>
      <c r="P2665" s="156">
        <v>1136</v>
      </c>
      <c r="Q2665" t="str">
        <f t="shared" si="41"/>
        <v>3-Small C&amp;I</v>
      </c>
      <c r="R2665" s="158"/>
      <c r="S2665" t="s">
        <v>304</v>
      </c>
      <c r="U2665" s="158"/>
    </row>
    <row r="2666" spans="1:21" x14ac:dyDescent="0.3">
      <c r="A2666" s="156">
        <v>5</v>
      </c>
      <c r="B2666" s="156" t="s">
        <v>181</v>
      </c>
      <c r="C2666" s="156">
        <v>2020</v>
      </c>
      <c r="D2666" s="156">
        <v>5</v>
      </c>
      <c r="E2666" s="156" t="s">
        <v>222</v>
      </c>
      <c r="F2666" s="157">
        <v>6</v>
      </c>
      <c r="G2666" s="156" t="s">
        <v>192</v>
      </c>
      <c r="H2666" s="156">
        <v>621</v>
      </c>
      <c r="I2666" s="156" t="s">
        <v>259</v>
      </c>
      <c r="J2666" s="156" t="s">
        <v>116</v>
      </c>
      <c r="K2666" s="156" t="s">
        <v>224</v>
      </c>
      <c r="L2666" s="156">
        <v>4562</v>
      </c>
      <c r="M2666" s="156" t="s">
        <v>211</v>
      </c>
      <c r="N2666" s="156">
        <v>10</v>
      </c>
      <c r="O2666" s="156">
        <v>167.38</v>
      </c>
      <c r="P2666" s="156">
        <v>939</v>
      </c>
      <c r="Q2666" t="str">
        <f t="shared" si="41"/>
        <v>3-Small C&amp;I</v>
      </c>
      <c r="R2666" s="158"/>
      <c r="S2666" t="s">
        <v>304</v>
      </c>
      <c r="U2666" s="158"/>
    </row>
    <row r="2667" spans="1:21" x14ac:dyDescent="0.3">
      <c r="A2667" s="156">
        <v>5</v>
      </c>
      <c r="B2667" s="156" t="s">
        <v>181</v>
      </c>
      <c r="C2667" s="156">
        <v>2020</v>
      </c>
      <c r="D2667" s="156">
        <v>5</v>
      </c>
      <c r="E2667" s="156" t="s">
        <v>222</v>
      </c>
      <c r="F2667" s="157">
        <v>5</v>
      </c>
      <c r="G2667" s="156" t="s">
        <v>195</v>
      </c>
      <c r="H2667" s="156">
        <v>603</v>
      </c>
      <c r="I2667" s="156" t="s">
        <v>196</v>
      </c>
      <c r="J2667" s="156" t="s">
        <v>125</v>
      </c>
      <c r="K2667" s="156" t="s">
        <v>197</v>
      </c>
      <c r="L2667" s="156">
        <v>460</v>
      </c>
      <c r="M2667" s="156" t="s">
        <v>198</v>
      </c>
      <c r="N2667" s="156">
        <v>50</v>
      </c>
      <c r="O2667" s="156">
        <v>6255.06</v>
      </c>
      <c r="P2667" s="156">
        <v>15986</v>
      </c>
      <c r="Q2667" t="str">
        <f t="shared" si="41"/>
        <v>Street</v>
      </c>
      <c r="R2667" s="158"/>
      <c r="S2667" t="s">
        <v>304</v>
      </c>
      <c r="U2667" s="158"/>
    </row>
    <row r="2668" spans="1:21" x14ac:dyDescent="0.3">
      <c r="A2668" s="156">
        <v>5</v>
      </c>
      <c r="B2668" s="156" t="s">
        <v>181</v>
      </c>
      <c r="C2668" s="156">
        <v>2020</v>
      </c>
      <c r="D2668" s="156">
        <v>5</v>
      </c>
      <c r="E2668" s="156" t="s">
        <v>222</v>
      </c>
      <c r="F2668" s="157">
        <v>60</v>
      </c>
      <c r="G2668" s="156" t="s">
        <v>212</v>
      </c>
      <c r="H2668" s="156">
        <v>623</v>
      </c>
      <c r="I2668" s="156" t="s">
        <v>295</v>
      </c>
      <c r="J2668" s="156" t="s">
        <v>124</v>
      </c>
      <c r="K2668" s="156" t="s">
        <v>227</v>
      </c>
      <c r="L2668" s="156">
        <v>360</v>
      </c>
      <c r="M2668" s="156" t="s">
        <v>225</v>
      </c>
      <c r="N2668" s="156">
        <v>3</v>
      </c>
      <c r="O2668" s="156">
        <v>40.42</v>
      </c>
      <c r="P2668" s="156">
        <v>114</v>
      </c>
      <c r="Q2668" t="str">
        <f t="shared" si="41"/>
        <v>Street</v>
      </c>
      <c r="R2668" s="158"/>
      <c r="S2668" t="s">
        <v>304</v>
      </c>
      <c r="U2668" s="158"/>
    </row>
    <row r="2669" spans="1:21" x14ac:dyDescent="0.3">
      <c r="A2669" s="156">
        <v>5</v>
      </c>
      <c r="B2669" s="156" t="s">
        <v>181</v>
      </c>
      <c r="C2669" s="156">
        <v>2020</v>
      </c>
      <c r="D2669" s="156">
        <v>5</v>
      </c>
      <c r="E2669" s="156" t="s">
        <v>222</v>
      </c>
      <c r="F2669" s="157">
        <v>5</v>
      </c>
      <c r="G2669" s="156" t="s">
        <v>195</v>
      </c>
      <c r="H2669" s="156">
        <v>700</v>
      </c>
      <c r="I2669" s="156" t="s">
        <v>273</v>
      </c>
      <c r="J2669" s="156" t="s">
        <v>207</v>
      </c>
      <c r="K2669" s="156" t="s">
        <v>208</v>
      </c>
      <c r="L2669" s="156">
        <v>460</v>
      </c>
      <c r="M2669" s="156" t="s">
        <v>198</v>
      </c>
      <c r="N2669" s="156">
        <v>4</v>
      </c>
      <c r="O2669" s="156">
        <v>102209.38</v>
      </c>
      <c r="P2669" s="156">
        <v>583700</v>
      </c>
      <c r="Q2669" t="str">
        <f t="shared" si="41"/>
        <v>5-Large C&amp;I</v>
      </c>
      <c r="R2669" s="158"/>
      <c r="S2669" t="s">
        <v>304</v>
      </c>
      <c r="U2669" s="158"/>
    </row>
    <row r="2670" spans="1:21" x14ac:dyDescent="0.3">
      <c r="A2670" s="156">
        <v>5</v>
      </c>
      <c r="B2670" s="156" t="s">
        <v>181</v>
      </c>
      <c r="C2670" s="156">
        <v>2020</v>
      </c>
      <c r="D2670" s="156">
        <v>5</v>
      </c>
      <c r="E2670" s="156" t="s">
        <v>222</v>
      </c>
      <c r="F2670" s="157">
        <v>1</v>
      </c>
      <c r="G2670" s="156" t="s">
        <v>183</v>
      </c>
      <c r="H2670" s="156">
        <v>2</v>
      </c>
      <c r="I2670" s="156" t="s">
        <v>264</v>
      </c>
      <c r="J2670" s="156" t="s">
        <v>121</v>
      </c>
      <c r="K2670" s="156" t="s">
        <v>230</v>
      </c>
      <c r="L2670" s="156">
        <v>200</v>
      </c>
      <c r="M2670" s="156" t="s">
        <v>210</v>
      </c>
      <c r="N2670" s="156">
        <v>321</v>
      </c>
      <c r="O2670" s="156">
        <v>30704.1</v>
      </c>
      <c r="P2670" s="156">
        <v>119745</v>
      </c>
      <c r="Q2670" t="str">
        <f t="shared" si="41"/>
        <v>1-Residential</v>
      </c>
      <c r="R2670" s="158"/>
      <c r="S2670" t="s">
        <v>304</v>
      </c>
      <c r="U2670" s="158"/>
    </row>
    <row r="2671" spans="1:21" x14ac:dyDescent="0.3">
      <c r="A2671" s="156">
        <v>5</v>
      </c>
      <c r="B2671" s="156" t="s">
        <v>181</v>
      </c>
      <c r="C2671" s="156">
        <v>2020</v>
      </c>
      <c r="D2671" s="156">
        <v>5</v>
      </c>
      <c r="E2671" s="156" t="s">
        <v>222</v>
      </c>
      <c r="F2671" s="157">
        <v>5</v>
      </c>
      <c r="G2671" s="156" t="s">
        <v>195</v>
      </c>
      <c r="H2671" s="156">
        <v>710</v>
      </c>
      <c r="I2671" s="156" t="s">
        <v>220</v>
      </c>
      <c r="J2671" s="156" t="s">
        <v>207</v>
      </c>
      <c r="K2671" s="156" t="s">
        <v>208</v>
      </c>
      <c r="L2671" s="156">
        <v>4552</v>
      </c>
      <c r="M2671" s="156" t="s">
        <v>276</v>
      </c>
      <c r="N2671" s="156">
        <v>662</v>
      </c>
      <c r="O2671" s="156">
        <v>10002431.67</v>
      </c>
      <c r="P2671" s="156">
        <v>159974193</v>
      </c>
      <c r="Q2671" t="str">
        <f t="shared" si="41"/>
        <v>5-Large C&amp;I</v>
      </c>
      <c r="R2671" s="158"/>
      <c r="S2671" t="s">
        <v>304</v>
      </c>
      <c r="U2671" s="158"/>
    </row>
    <row r="2672" spans="1:21" x14ac:dyDescent="0.3">
      <c r="A2672" s="156">
        <v>4</v>
      </c>
      <c r="B2672" s="156" t="s">
        <v>187</v>
      </c>
      <c r="C2672" s="156">
        <v>2020</v>
      </c>
      <c r="D2672" s="156">
        <v>5</v>
      </c>
      <c r="E2672" s="156" t="s">
        <v>222</v>
      </c>
      <c r="F2672" s="157">
        <v>1</v>
      </c>
      <c r="G2672" s="156" t="s">
        <v>183</v>
      </c>
      <c r="H2672" s="156">
        <v>6</v>
      </c>
      <c r="I2672" s="156" t="s">
        <v>256</v>
      </c>
      <c r="J2672" s="156" t="s">
        <v>122</v>
      </c>
      <c r="K2672" s="156" t="s">
        <v>242</v>
      </c>
      <c r="L2672" s="156">
        <v>200</v>
      </c>
      <c r="M2672" s="156" t="s">
        <v>210</v>
      </c>
      <c r="N2672" s="156">
        <v>27</v>
      </c>
      <c r="O2672" s="156">
        <v>3046.36</v>
      </c>
      <c r="P2672" s="156">
        <v>17788</v>
      </c>
      <c r="Q2672" t="str">
        <f t="shared" si="41"/>
        <v>2-Low Income Residential</v>
      </c>
      <c r="R2672" s="158"/>
      <c r="S2672" t="s">
        <v>304</v>
      </c>
      <c r="U2672" s="158"/>
    </row>
    <row r="2673" spans="1:21" x14ac:dyDescent="0.3">
      <c r="A2673" s="156">
        <v>4</v>
      </c>
      <c r="B2673" s="156" t="s">
        <v>187</v>
      </c>
      <c r="C2673" s="156">
        <v>2020</v>
      </c>
      <c r="D2673" s="156">
        <v>5</v>
      </c>
      <c r="E2673" s="156" t="s">
        <v>222</v>
      </c>
      <c r="F2673" s="157">
        <v>3</v>
      </c>
      <c r="G2673" s="156" t="s">
        <v>189</v>
      </c>
      <c r="H2673" s="156">
        <v>952</v>
      </c>
      <c r="I2673" s="156" t="s">
        <v>235</v>
      </c>
      <c r="J2673" s="156" t="s">
        <v>117</v>
      </c>
      <c r="K2673" s="156" t="s">
        <v>236</v>
      </c>
      <c r="L2673" s="156">
        <v>4532</v>
      </c>
      <c r="M2673" s="156" t="s">
        <v>200</v>
      </c>
      <c r="N2673" s="156">
        <v>10</v>
      </c>
      <c r="O2673" s="156">
        <v>375.03</v>
      </c>
      <c r="P2673" s="156">
        <v>2586</v>
      </c>
      <c r="Q2673" t="str">
        <f t="shared" si="41"/>
        <v>3-Small C&amp;I</v>
      </c>
      <c r="R2673" s="158"/>
      <c r="S2673" t="s">
        <v>304</v>
      </c>
      <c r="U2673" s="158"/>
    </row>
    <row r="2674" spans="1:21" x14ac:dyDescent="0.3">
      <c r="A2674" s="156">
        <v>4</v>
      </c>
      <c r="B2674" s="156" t="s">
        <v>187</v>
      </c>
      <c r="C2674" s="156">
        <v>2020</v>
      </c>
      <c r="D2674" s="156">
        <v>5</v>
      </c>
      <c r="E2674" s="156" t="s">
        <v>222</v>
      </c>
      <c r="F2674" s="157">
        <v>1</v>
      </c>
      <c r="G2674" s="156" t="s">
        <v>183</v>
      </c>
      <c r="H2674" s="156">
        <v>10</v>
      </c>
      <c r="I2674" s="156" t="s">
        <v>251</v>
      </c>
      <c r="J2674" s="156" t="s">
        <v>118</v>
      </c>
      <c r="K2674" s="156" t="s">
        <v>214</v>
      </c>
      <c r="L2674" s="156">
        <v>200</v>
      </c>
      <c r="M2674" s="156" t="s">
        <v>210</v>
      </c>
      <c r="N2674" s="156">
        <v>5</v>
      </c>
      <c r="O2674" s="156">
        <v>566.79999999999995</v>
      </c>
      <c r="P2674" s="156">
        <v>2342</v>
      </c>
      <c r="Q2674" t="str">
        <f t="shared" si="41"/>
        <v>3-Small C&amp;I</v>
      </c>
      <c r="R2674" s="158"/>
      <c r="S2674" t="s">
        <v>304</v>
      </c>
      <c r="U2674" s="158"/>
    </row>
    <row r="2675" spans="1:21" x14ac:dyDescent="0.3">
      <c r="A2675" s="156">
        <v>5</v>
      </c>
      <c r="B2675" s="156" t="s">
        <v>181</v>
      </c>
      <c r="C2675" s="156">
        <v>2020</v>
      </c>
      <c r="D2675" s="156">
        <v>5</v>
      </c>
      <c r="E2675" s="156" t="s">
        <v>222</v>
      </c>
      <c r="F2675" s="157">
        <v>3</v>
      </c>
      <c r="G2675" s="156" t="s">
        <v>189</v>
      </c>
      <c r="H2675" s="156">
        <v>13</v>
      </c>
      <c r="I2675" s="156" t="s">
        <v>296</v>
      </c>
      <c r="J2675" s="156" t="s">
        <v>119</v>
      </c>
      <c r="K2675" s="156" t="s">
        <v>216</v>
      </c>
      <c r="L2675" s="156">
        <v>300</v>
      </c>
      <c r="M2675" s="156" t="s">
        <v>191</v>
      </c>
      <c r="N2675" s="156">
        <v>94</v>
      </c>
      <c r="O2675" s="156">
        <v>179356.91</v>
      </c>
      <c r="P2675" s="156">
        <v>919367</v>
      </c>
      <c r="Q2675" t="str">
        <f t="shared" si="41"/>
        <v>4-Medium C&amp;I</v>
      </c>
      <c r="R2675" s="158"/>
      <c r="S2675" t="s">
        <v>304</v>
      </c>
      <c r="U2675" s="158"/>
    </row>
    <row r="2676" spans="1:21" x14ac:dyDescent="0.3">
      <c r="A2676" s="156">
        <v>5</v>
      </c>
      <c r="B2676" s="156" t="s">
        <v>181</v>
      </c>
      <c r="C2676" s="156">
        <v>2020</v>
      </c>
      <c r="D2676" s="156">
        <v>5</v>
      </c>
      <c r="E2676" s="156" t="s">
        <v>222</v>
      </c>
      <c r="F2676" s="157">
        <v>75</v>
      </c>
      <c r="G2676" s="156" t="s">
        <v>212</v>
      </c>
      <c r="H2676" s="156">
        <v>13</v>
      </c>
      <c r="I2676" s="156" t="s">
        <v>296</v>
      </c>
      <c r="J2676" s="156" t="s">
        <v>119</v>
      </c>
      <c r="K2676" s="156" t="s">
        <v>216</v>
      </c>
      <c r="L2676" s="156">
        <v>1575</v>
      </c>
      <c r="M2676" s="156" t="s">
        <v>218</v>
      </c>
      <c r="N2676" s="156">
        <v>1</v>
      </c>
      <c r="O2676" s="156">
        <v>1033.31</v>
      </c>
      <c r="P2676" s="156">
        <v>5040</v>
      </c>
      <c r="Q2676" t="str">
        <f t="shared" si="41"/>
        <v>4-Medium C&amp;I</v>
      </c>
      <c r="R2676" s="158"/>
      <c r="S2676" t="s">
        <v>304</v>
      </c>
      <c r="U2676" s="158"/>
    </row>
    <row r="2677" spans="1:21" x14ac:dyDescent="0.3">
      <c r="A2677" s="156">
        <v>5</v>
      </c>
      <c r="B2677" s="156" t="s">
        <v>181</v>
      </c>
      <c r="C2677" s="156">
        <v>2020</v>
      </c>
      <c r="D2677" s="156">
        <v>5</v>
      </c>
      <c r="E2677" s="156" t="s">
        <v>222</v>
      </c>
      <c r="F2677" s="157">
        <v>3</v>
      </c>
      <c r="G2677" s="156" t="s">
        <v>189</v>
      </c>
      <c r="H2677" s="156">
        <v>8</v>
      </c>
      <c r="I2677" s="156" t="s">
        <v>248</v>
      </c>
      <c r="J2677" s="156" t="s">
        <v>126</v>
      </c>
      <c r="K2677" s="156" t="s">
        <v>249</v>
      </c>
      <c r="L2677" s="156">
        <v>300</v>
      </c>
      <c r="M2677" s="156" t="s">
        <v>191</v>
      </c>
      <c r="N2677" s="156">
        <v>377</v>
      </c>
      <c r="O2677" s="156">
        <v>20990.84</v>
      </c>
      <c r="P2677" s="156">
        <v>91866</v>
      </c>
      <c r="Q2677" t="str">
        <f t="shared" si="41"/>
        <v>3-Small C&amp;I</v>
      </c>
      <c r="R2677" s="158"/>
      <c r="S2677" t="s">
        <v>304</v>
      </c>
      <c r="U2677" s="158"/>
    </row>
    <row r="2678" spans="1:21" x14ac:dyDescent="0.3">
      <c r="A2678" s="156">
        <v>5</v>
      </c>
      <c r="B2678" s="156" t="s">
        <v>181</v>
      </c>
      <c r="C2678" s="156">
        <v>2020</v>
      </c>
      <c r="D2678" s="156">
        <v>5</v>
      </c>
      <c r="E2678" s="156" t="s">
        <v>222</v>
      </c>
      <c r="F2678" s="157">
        <v>77</v>
      </c>
      <c r="G2678" s="156" t="s">
        <v>212</v>
      </c>
      <c r="H2678" s="156">
        <v>5</v>
      </c>
      <c r="I2678" s="156" t="s">
        <v>190</v>
      </c>
      <c r="J2678" s="156" t="s">
        <v>115</v>
      </c>
      <c r="K2678" s="156" t="s">
        <v>185</v>
      </c>
      <c r="L2678" s="156">
        <v>1577</v>
      </c>
      <c r="M2678" s="156" t="s">
        <v>233</v>
      </c>
      <c r="N2678" s="156">
        <v>2</v>
      </c>
      <c r="O2678" s="156">
        <v>1880.39</v>
      </c>
      <c r="P2678" s="156">
        <v>8486</v>
      </c>
      <c r="Q2678" t="str">
        <f t="shared" si="41"/>
        <v>3-Small C&amp;I</v>
      </c>
      <c r="R2678" s="158"/>
      <c r="S2678" t="s">
        <v>304</v>
      </c>
      <c r="U2678" s="158"/>
    </row>
    <row r="2679" spans="1:21" x14ac:dyDescent="0.3">
      <c r="A2679" s="156">
        <v>5</v>
      </c>
      <c r="B2679" s="156" t="s">
        <v>181</v>
      </c>
      <c r="C2679" s="156">
        <v>2020</v>
      </c>
      <c r="D2679" s="156">
        <v>5</v>
      </c>
      <c r="E2679" s="156" t="s">
        <v>222</v>
      </c>
      <c r="F2679" s="157">
        <v>79</v>
      </c>
      <c r="G2679" s="156" t="s">
        <v>212</v>
      </c>
      <c r="H2679" s="156">
        <v>5</v>
      </c>
      <c r="I2679" s="156" t="s">
        <v>190</v>
      </c>
      <c r="J2679" s="156" t="s">
        <v>115</v>
      </c>
      <c r="K2679" s="156" t="s">
        <v>185</v>
      </c>
      <c r="L2679" s="156">
        <v>1579</v>
      </c>
      <c r="M2679" s="156" t="s">
        <v>271</v>
      </c>
      <c r="N2679" s="156">
        <v>1</v>
      </c>
      <c r="O2679" s="156">
        <v>9.64</v>
      </c>
      <c r="P2679" s="156">
        <v>0</v>
      </c>
      <c r="Q2679" t="str">
        <f t="shared" si="41"/>
        <v>3-Small C&amp;I</v>
      </c>
      <c r="R2679" s="158"/>
      <c r="S2679" t="s">
        <v>304</v>
      </c>
      <c r="U2679" s="158"/>
    </row>
    <row r="2680" spans="1:21" x14ac:dyDescent="0.3">
      <c r="A2680" s="156">
        <v>5</v>
      </c>
      <c r="B2680" s="156" t="s">
        <v>181</v>
      </c>
      <c r="C2680" s="156">
        <v>2020</v>
      </c>
      <c r="D2680" s="156">
        <v>5</v>
      </c>
      <c r="E2680" s="156" t="s">
        <v>222</v>
      </c>
      <c r="F2680" s="157">
        <v>79</v>
      </c>
      <c r="G2680" s="156" t="s">
        <v>212</v>
      </c>
      <c r="H2680" s="156">
        <v>153</v>
      </c>
      <c r="I2680" s="156" t="s">
        <v>269</v>
      </c>
      <c r="J2680" s="156" t="s">
        <v>270</v>
      </c>
      <c r="K2680" s="156" t="s">
        <v>270</v>
      </c>
      <c r="L2680" s="156">
        <v>1579</v>
      </c>
      <c r="M2680" s="156" t="s">
        <v>271</v>
      </c>
      <c r="N2680" s="156">
        <v>18</v>
      </c>
      <c r="O2680" s="156">
        <v>0</v>
      </c>
      <c r="P2680" s="156">
        <v>3452086</v>
      </c>
      <c r="Q2680" t="str">
        <f t="shared" si="41"/>
        <v>OTHER</v>
      </c>
      <c r="R2680" s="158"/>
      <c r="S2680" t="s">
        <v>304</v>
      </c>
      <c r="U2680" s="158"/>
    </row>
    <row r="2681" spans="1:21" x14ac:dyDescent="0.3">
      <c r="A2681" s="156">
        <v>4</v>
      </c>
      <c r="B2681" s="156" t="s">
        <v>187</v>
      </c>
      <c r="C2681" s="156">
        <v>2020</v>
      </c>
      <c r="D2681" s="156">
        <v>5</v>
      </c>
      <c r="E2681" s="156" t="s">
        <v>222</v>
      </c>
      <c r="F2681" s="157">
        <v>3</v>
      </c>
      <c r="G2681" s="156" t="s">
        <v>189</v>
      </c>
      <c r="H2681" s="156">
        <v>5</v>
      </c>
      <c r="I2681" s="156" t="s">
        <v>190</v>
      </c>
      <c r="J2681" s="156" t="s">
        <v>115</v>
      </c>
      <c r="K2681" s="156" t="s">
        <v>185</v>
      </c>
      <c r="L2681" s="156">
        <v>300</v>
      </c>
      <c r="M2681" s="156" t="s">
        <v>191</v>
      </c>
      <c r="N2681" s="156">
        <v>167</v>
      </c>
      <c r="O2681" s="156">
        <v>20406.59</v>
      </c>
      <c r="P2681" s="156">
        <v>85669</v>
      </c>
      <c r="Q2681" t="str">
        <f t="shared" si="41"/>
        <v>3-Small C&amp;I</v>
      </c>
      <c r="R2681" s="158"/>
      <c r="S2681" t="s">
        <v>304</v>
      </c>
      <c r="U2681" s="158"/>
    </row>
    <row r="2682" spans="1:21" x14ac:dyDescent="0.3">
      <c r="A2682" s="156">
        <v>5</v>
      </c>
      <c r="B2682" s="156" t="s">
        <v>181</v>
      </c>
      <c r="C2682" s="156">
        <v>2020</v>
      </c>
      <c r="D2682" s="156">
        <v>5</v>
      </c>
      <c r="E2682" s="156" t="s">
        <v>222</v>
      </c>
      <c r="F2682" s="157">
        <v>6</v>
      </c>
      <c r="G2682" s="156" t="s">
        <v>192</v>
      </c>
      <c r="H2682" s="156">
        <v>619</v>
      </c>
      <c r="I2682" s="156" t="s">
        <v>277</v>
      </c>
      <c r="J2682" s="156" t="s">
        <v>278</v>
      </c>
      <c r="K2682" s="156" t="s">
        <v>212</v>
      </c>
      <c r="L2682" s="156">
        <v>4562</v>
      </c>
      <c r="M2682" s="156" t="s">
        <v>211</v>
      </c>
      <c r="N2682" s="156">
        <v>423</v>
      </c>
      <c r="O2682" s="156">
        <v>420791.24</v>
      </c>
      <c r="P2682" s="156">
        <v>3321753</v>
      </c>
      <c r="Q2682" t="str">
        <f t="shared" si="41"/>
        <v>Street</v>
      </c>
      <c r="R2682" s="158"/>
      <c r="S2682" t="s">
        <v>304</v>
      </c>
      <c r="U2682" s="158"/>
    </row>
    <row r="2683" spans="1:21" x14ac:dyDescent="0.3">
      <c r="A2683" s="156">
        <v>5</v>
      </c>
      <c r="B2683" s="156" t="s">
        <v>181</v>
      </c>
      <c r="C2683" s="156">
        <v>2020</v>
      </c>
      <c r="D2683" s="156">
        <v>5</v>
      </c>
      <c r="E2683" s="156" t="s">
        <v>222</v>
      </c>
      <c r="F2683" s="157">
        <v>6</v>
      </c>
      <c r="G2683" s="156" t="s">
        <v>192</v>
      </c>
      <c r="H2683" s="156">
        <v>625</v>
      </c>
      <c r="I2683" s="156" t="s">
        <v>286</v>
      </c>
      <c r="J2683" s="156" t="s">
        <v>132</v>
      </c>
      <c r="K2683" s="156" t="s">
        <v>212</v>
      </c>
      <c r="L2683" s="156">
        <v>700</v>
      </c>
      <c r="M2683" s="156" t="s">
        <v>193</v>
      </c>
      <c r="N2683" s="156">
        <v>1</v>
      </c>
      <c r="O2683" s="156">
        <v>17.23</v>
      </c>
      <c r="P2683" s="156">
        <v>16</v>
      </c>
      <c r="Q2683" t="str">
        <f t="shared" si="41"/>
        <v>Street</v>
      </c>
      <c r="R2683" s="158"/>
      <c r="S2683" t="s">
        <v>304</v>
      </c>
      <c r="U2683" s="158"/>
    </row>
    <row r="2684" spans="1:21" x14ac:dyDescent="0.3">
      <c r="A2684" s="156">
        <v>5</v>
      </c>
      <c r="B2684" s="156" t="s">
        <v>181</v>
      </c>
      <c r="C2684" s="156">
        <v>2020</v>
      </c>
      <c r="D2684" s="156">
        <v>5</v>
      </c>
      <c r="E2684" s="156" t="s">
        <v>222</v>
      </c>
      <c r="F2684" s="157">
        <v>60</v>
      </c>
      <c r="G2684" s="156" t="s">
        <v>212</v>
      </c>
      <c r="H2684" s="156">
        <v>621</v>
      </c>
      <c r="I2684" s="156" t="s">
        <v>259</v>
      </c>
      <c r="J2684" s="156" t="s">
        <v>116</v>
      </c>
      <c r="K2684" s="156" t="s">
        <v>224</v>
      </c>
      <c r="L2684" s="156">
        <v>4563</v>
      </c>
      <c r="M2684" s="156" t="s">
        <v>228</v>
      </c>
      <c r="N2684" s="156">
        <v>1</v>
      </c>
      <c r="O2684" s="156">
        <v>7.83</v>
      </c>
      <c r="P2684" s="156">
        <v>7</v>
      </c>
      <c r="Q2684" t="str">
        <f t="shared" si="41"/>
        <v>3-Small C&amp;I</v>
      </c>
      <c r="R2684" s="158"/>
      <c r="S2684" t="s">
        <v>304</v>
      </c>
      <c r="U2684" s="158"/>
    </row>
    <row r="2685" spans="1:21" x14ac:dyDescent="0.3">
      <c r="A2685" s="156">
        <v>5</v>
      </c>
      <c r="B2685" s="156" t="s">
        <v>181</v>
      </c>
      <c r="C2685" s="156">
        <v>2020</v>
      </c>
      <c r="D2685" s="156">
        <v>5</v>
      </c>
      <c r="E2685" s="156" t="s">
        <v>222</v>
      </c>
      <c r="F2685" s="157">
        <v>6</v>
      </c>
      <c r="G2685" s="156" t="s">
        <v>192</v>
      </c>
      <c r="H2685" s="156">
        <v>602</v>
      </c>
      <c r="I2685" s="156" t="s">
        <v>246</v>
      </c>
      <c r="J2685" s="156" t="s">
        <v>125</v>
      </c>
      <c r="K2685" s="156" t="s">
        <v>197</v>
      </c>
      <c r="L2685" s="156">
        <v>700</v>
      </c>
      <c r="M2685" s="156" t="s">
        <v>193</v>
      </c>
      <c r="N2685" s="156">
        <v>318</v>
      </c>
      <c r="O2685" s="156">
        <v>25827.33</v>
      </c>
      <c r="P2685" s="156">
        <v>63741</v>
      </c>
      <c r="Q2685" t="str">
        <f t="shared" si="41"/>
        <v>Street</v>
      </c>
      <c r="R2685" s="158"/>
      <c r="S2685" t="s">
        <v>304</v>
      </c>
      <c r="U2685" s="158"/>
    </row>
    <row r="2686" spans="1:21" x14ac:dyDescent="0.3">
      <c r="A2686" s="156">
        <v>4</v>
      </c>
      <c r="B2686" s="156" t="s">
        <v>187</v>
      </c>
      <c r="C2686" s="156">
        <v>2020</v>
      </c>
      <c r="D2686" s="156">
        <v>5</v>
      </c>
      <c r="E2686" s="156" t="s">
        <v>222</v>
      </c>
      <c r="F2686" s="157">
        <v>6</v>
      </c>
      <c r="G2686" s="156" t="s">
        <v>192</v>
      </c>
      <c r="H2686" s="156">
        <v>624</v>
      </c>
      <c r="I2686" s="156" t="s">
        <v>226</v>
      </c>
      <c r="J2686" s="156" t="s">
        <v>124</v>
      </c>
      <c r="K2686" s="156" t="s">
        <v>227</v>
      </c>
      <c r="L2686" s="156">
        <v>4562</v>
      </c>
      <c r="M2686" s="156" t="s">
        <v>211</v>
      </c>
      <c r="N2686" s="156">
        <v>2</v>
      </c>
      <c r="O2686" s="156">
        <v>1163.6400000000001</v>
      </c>
      <c r="P2686" s="156">
        <v>4854</v>
      </c>
      <c r="Q2686" t="str">
        <f t="shared" si="41"/>
        <v>Street</v>
      </c>
      <c r="R2686" s="158"/>
      <c r="S2686" t="s">
        <v>304</v>
      </c>
      <c r="U2686" s="158"/>
    </row>
    <row r="2687" spans="1:21" x14ac:dyDescent="0.3">
      <c r="A2687" s="156">
        <v>5</v>
      </c>
      <c r="B2687" s="156" t="s">
        <v>181</v>
      </c>
      <c r="C2687" s="156">
        <v>2020</v>
      </c>
      <c r="D2687" s="156">
        <v>5</v>
      </c>
      <c r="E2687" s="156" t="s">
        <v>222</v>
      </c>
      <c r="F2687" s="157">
        <v>60</v>
      </c>
      <c r="G2687" s="156" t="s">
        <v>212</v>
      </c>
      <c r="H2687" s="156">
        <v>601</v>
      </c>
      <c r="I2687" s="156" t="s">
        <v>260</v>
      </c>
      <c r="J2687" s="156" t="s">
        <v>123</v>
      </c>
      <c r="K2687" s="156" t="s">
        <v>261</v>
      </c>
      <c r="L2687" s="156">
        <v>360</v>
      </c>
      <c r="M2687" s="156" t="s">
        <v>225</v>
      </c>
      <c r="N2687" s="156">
        <v>46</v>
      </c>
      <c r="O2687" s="156">
        <v>1115.01</v>
      </c>
      <c r="P2687" s="156">
        <v>1632</v>
      </c>
      <c r="Q2687" t="str">
        <f t="shared" si="41"/>
        <v>Street</v>
      </c>
      <c r="R2687" s="158"/>
      <c r="S2687" t="s">
        <v>304</v>
      </c>
      <c r="U2687" s="158"/>
    </row>
    <row r="2688" spans="1:21" x14ac:dyDescent="0.3">
      <c r="A2688" s="156">
        <v>5</v>
      </c>
      <c r="B2688" s="156" t="s">
        <v>181</v>
      </c>
      <c r="C2688" s="156">
        <v>2020</v>
      </c>
      <c r="D2688" s="156">
        <v>5</v>
      </c>
      <c r="E2688" s="156" t="s">
        <v>222</v>
      </c>
      <c r="F2688" s="157">
        <v>1</v>
      </c>
      <c r="G2688" s="156" t="s">
        <v>183</v>
      </c>
      <c r="H2688" s="156">
        <v>7</v>
      </c>
      <c r="I2688" s="156" t="s">
        <v>241</v>
      </c>
      <c r="J2688" s="156" t="s">
        <v>122</v>
      </c>
      <c r="K2688" s="156" t="s">
        <v>242</v>
      </c>
      <c r="L2688" s="156">
        <v>200</v>
      </c>
      <c r="M2688" s="156" t="s">
        <v>210</v>
      </c>
      <c r="N2688" s="156">
        <v>73</v>
      </c>
      <c r="O2688" s="156">
        <v>5806.29</v>
      </c>
      <c r="P2688" s="156">
        <v>35237</v>
      </c>
      <c r="Q2688" t="str">
        <f t="shared" si="41"/>
        <v>2-Low Income Residential</v>
      </c>
      <c r="R2688" s="158"/>
      <c r="S2688" t="s">
        <v>304</v>
      </c>
      <c r="U2688" s="158"/>
    </row>
    <row r="2689" spans="1:21" x14ac:dyDescent="0.3">
      <c r="A2689" s="156">
        <v>4</v>
      </c>
      <c r="B2689" s="156" t="s">
        <v>187</v>
      </c>
      <c r="C2689" s="156">
        <v>2020</v>
      </c>
      <c r="D2689" s="156">
        <v>5</v>
      </c>
      <c r="E2689" s="156" t="s">
        <v>222</v>
      </c>
      <c r="F2689" s="157">
        <v>3</v>
      </c>
      <c r="G2689" s="156" t="s">
        <v>189</v>
      </c>
      <c r="H2689" s="156">
        <v>954</v>
      </c>
      <c r="I2689" s="156" t="s">
        <v>237</v>
      </c>
      <c r="J2689" s="156" t="s">
        <v>119</v>
      </c>
      <c r="K2689" s="156" t="s">
        <v>216</v>
      </c>
      <c r="L2689" s="156">
        <v>4532</v>
      </c>
      <c r="M2689" s="156" t="s">
        <v>200</v>
      </c>
      <c r="N2689" s="156">
        <v>74</v>
      </c>
      <c r="O2689" s="156">
        <v>100753.91</v>
      </c>
      <c r="P2689" s="156">
        <v>1042124</v>
      </c>
      <c r="Q2689" t="str">
        <f t="shared" si="41"/>
        <v>4-Medium C&amp;I</v>
      </c>
      <c r="R2689" s="158"/>
      <c r="S2689" t="s">
        <v>304</v>
      </c>
      <c r="U2689" s="158"/>
    </row>
    <row r="2690" spans="1:21" x14ac:dyDescent="0.3">
      <c r="A2690" s="156">
        <v>5</v>
      </c>
      <c r="B2690" s="156" t="s">
        <v>181</v>
      </c>
      <c r="C2690" s="156">
        <v>2020</v>
      </c>
      <c r="D2690" s="156">
        <v>5</v>
      </c>
      <c r="E2690" s="156" t="s">
        <v>222</v>
      </c>
      <c r="F2690" s="157">
        <v>3</v>
      </c>
      <c r="G2690" s="156" t="s">
        <v>189</v>
      </c>
      <c r="H2690" s="156">
        <v>956</v>
      </c>
      <c r="I2690" s="156" t="s">
        <v>285</v>
      </c>
      <c r="J2690" s="156" t="s">
        <v>119</v>
      </c>
      <c r="K2690" s="156" t="s">
        <v>216</v>
      </c>
      <c r="L2690" s="156">
        <v>4532</v>
      </c>
      <c r="M2690" s="156" t="s">
        <v>200</v>
      </c>
      <c r="N2690" s="156">
        <v>229</v>
      </c>
      <c r="O2690" s="156">
        <v>315617.52</v>
      </c>
      <c r="P2690" s="156">
        <v>3753258</v>
      </c>
      <c r="Q2690" t="str">
        <f t="shared" ref="Q2690:Q2753" si="42">VLOOKUP(J2690,S:T,2,FALSE)</f>
        <v>4-Medium C&amp;I</v>
      </c>
      <c r="R2690" s="158"/>
      <c r="S2690" t="s">
        <v>304</v>
      </c>
      <c r="U2690" s="158"/>
    </row>
    <row r="2691" spans="1:21" x14ac:dyDescent="0.3">
      <c r="A2691" s="156">
        <v>5</v>
      </c>
      <c r="B2691" s="156" t="s">
        <v>181</v>
      </c>
      <c r="C2691" s="156">
        <v>2020</v>
      </c>
      <c r="D2691" s="156">
        <v>5</v>
      </c>
      <c r="E2691" s="156" t="s">
        <v>222</v>
      </c>
      <c r="F2691" s="157">
        <v>3</v>
      </c>
      <c r="G2691" s="156" t="s">
        <v>189</v>
      </c>
      <c r="H2691" s="156">
        <v>18</v>
      </c>
      <c r="I2691" s="156" t="s">
        <v>215</v>
      </c>
      <c r="J2691" s="156" t="s">
        <v>119</v>
      </c>
      <c r="K2691" s="156" t="s">
        <v>216</v>
      </c>
      <c r="L2691" s="156">
        <v>300</v>
      </c>
      <c r="M2691" s="156" t="s">
        <v>191</v>
      </c>
      <c r="N2691" s="156">
        <v>2106</v>
      </c>
      <c r="O2691" s="156">
        <v>4200779.93</v>
      </c>
      <c r="P2691" s="156">
        <v>22857782</v>
      </c>
      <c r="Q2691" t="str">
        <f t="shared" si="42"/>
        <v>4-Medium C&amp;I</v>
      </c>
      <c r="R2691" s="158"/>
      <c r="S2691" t="s">
        <v>304</v>
      </c>
      <c r="U2691" s="158"/>
    </row>
    <row r="2692" spans="1:21" x14ac:dyDescent="0.3">
      <c r="A2692" s="156">
        <v>5</v>
      </c>
      <c r="B2692" s="156" t="s">
        <v>181</v>
      </c>
      <c r="C2692" s="156">
        <v>2020</v>
      </c>
      <c r="D2692" s="156">
        <v>5</v>
      </c>
      <c r="E2692" s="156" t="s">
        <v>222</v>
      </c>
      <c r="F2692" s="157">
        <v>5</v>
      </c>
      <c r="G2692" s="156" t="s">
        <v>195</v>
      </c>
      <c r="H2692" s="156">
        <v>18</v>
      </c>
      <c r="I2692" s="156" t="s">
        <v>215</v>
      </c>
      <c r="J2692" s="156" t="s">
        <v>119</v>
      </c>
      <c r="K2692" s="156" t="s">
        <v>216</v>
      </c>
      <c r="L2692" s="156">
        <v>460</v>
      </c>
      <c r="M2692" s="156" t="s">
        <v>198</v>
      </c>
      <c r="N2692" s="156">
        <v>183</v>
      </c>
      <c r="O2692" s="156">
        <v>546863.06999999995</v>
      </c>
      <c r="P2692" s="156">
        <v>2913937</v>
      </c>
      <c r="Q2692" t="str">
        <f t="shared" si="42"/>
        <v>4-Medium C&amp;I</v>
      </c>
      <c r="R2692" s="158"/>
      <c r="S2692" t="s">
        <v>304</v>
      </c>
      <c r="U2692" s="158"/>
    </row>
    <row r="2693" spans="1:21" x14ac:dyDescent="0.3">
      <c r="A2693" s="156">
        <v>5</v>
      </c>
      <c r="B2693" s="156" t="s">
        <v>181</v>
      </c>
      <c r="C2693" s="156">
        <v>2020</v>
      </c>
      <c r="D2693" s="156">
        <v>5</v>
      </c>
      <c r="E2693" s="156" t="s">
        <v>222</v>
      </c>
      <c r="F2693" s="157">
        <v>3</v>
      </c>
      <c r="G2693" s="156" t="s">
        <v>189</v>
      </c>
      <c r="H2693" s="156">
        <v>16</v>
      </c>
      <c r="I2693" s="156" t="s">
        <v>281</v>
      </c>
      <c r="J2693" s="156" t="s">
        <v>127</v>
      </c>
      <c r="K2693" s="156" t="s">
        <v>263</v>
      </c>
      <c r="L2693" s="156">
        <v>300</v>
      </c>
      <c r="M2693" s="156" t="s">
        <v>191</v>
      </c>
      <c r="N2693" s="156">
        <v>1</v>
      </c>
      <c r="O2693" s="156">
        <v>1991.28</v>
      </c>
      <c r="P2693" s="156">
        <v>11840</v>
      </c>
      <c r="Q2693" t="str">
        <f t="shared" si="42"/>
        <v>4-Medium C&amp;I</v>
      </c>
      <c r="R2693" s="158"/>
      <c r="S2693" t="s">
        <v>304</v>
      </c>
      <c r="U2693" s="158"/>
    </row>
    <row r="2694" spans="1:21" x14ac:dyDescent="0.3">
      <c r="A2694" s="156">
        <v>4</v>
      </c>
      <c r="B2694" s="156" t="s">
        <v>187</v>
      </c>
      <c r="C2694" s="156">
        <v>2020</v>
      </c>
      <c r="D2694" s="156">
        <v>5</v>
      </c>
      <c r="E2694" s="156" t="s">
        <v>222</v>
      </c>
      <c r="F2694" s="157">
        <v>3</v>
      </c>
      <c r="G2694" s="156" t="s">
        <v>189</v>
      </c>
      <c r="H2694" s="156">
        <v>955</v>
      </c>
      <c r="I2694" s="156" t="s">
        <v>282</v>
      </c>
      <c r="J2694" s="156" t="s">
        <v>127</v>
      </c>
      <c r="K2694" s="156" t="s">
        <v>263</v>
      </c>
      <c r="L2694" s="156">
        <v>4532</v>
      </c>
      <c r="M2694" s="156" t="s">
        <v>200</v>
      </c>
      <c r="N2694" s="156">
        <v>1</v>
      </c>
      <c r="O2694" s="156">
        <v>82.64</v>
      </c>
      <c r="P2694" s="156">
        <v>0</v>
      </c>
      <c r="Q2694" t="str">
        <f t="shared" si="42"/>
        <v>4-Medium C&amp;I</v>
      </c>
      <c r="R2694" s="158"/>
      <c r="S2694" t="s">
        <v>304</v>
      </c>
      <c r="U2694" s="158"/>
    </row>
    <row r="2695" spans="1:21" x14ac:dyDescent="0.3">
      <c r="A2695" s="156">
        <v>5</v>
      </c>
      <c r="B2695" s="156" t="s">
        <v>181</v>
      </c>
      <c r="C2695" s="156">
        <v>2020</v>
      </c>
      <c r="D2695" s="156">
        <v>5</v>
      </c>
      <c r="E2695" s="156" t="s">
        <v>222</v>
      </c>
      <c r="F2695" s="157">
        <v>3</v>
      </c>
      <c r="G2695" s="156" t="s">
        <v>189</v>
      </c>
      <c r="H2695" s="156">
        <v>20</v>
      </c>
      <c r="I2695" s="156" t="s">
        <v>300</v>
      </c>
      <c r="J2695" s="156" t="s">
        <v>128</v>
      </c>
      <c r="K2695" s="156" t="s">
        <v>205</v>
      </c>
      <c r="L2695" s="156">
        <v>300</v>
      </c>
      <c r="M2695" s="156" t="s">
        <v>191</v>
      </c>
      <c r="N2695" s="156">
        <v>73</v>
      </c>
      <c r="O2695" s="156">
        <v>139121.69</v>
      </c>
      <c r="P2695" s="156">
        <v>741794</v>
      </c>
      <c r="Q2695" t="str">
        <f t="shared" si="42"/>
        <v>4-Medium C&amp;I</v>
      </c>
      <c r="R2695" s="158"/>
      <c r="S2695" t="s">
        <v>304</v>
      </c>
      <c r="U2695" s="158"/>
    </row>
    <row r="2696" spans="1:21" x14ac:dyDescent="0.3">
      <c r="A2696" s="156">
        <v>5</v>
      </c>
      <c r="B2696" s="156" t="s">
        <v>181</v>
      </c>
      <c r="C2696" s="156">
        <v>2020</v>
      </c>
      <c r="D2696" s="156">
        <v>5</v>
      </c>
      <c r="E2696" s="156" t="s">
        <v>222</v>
      </c>
      <c r="F2696" s="157">
        <v>77</v>
      </c>
      <c r="G2696" s="156" t="s">
        <v>212</v>
      </c>
      <c r="H2696" s="156">
        <v>950</v>
      </c>
      <c r="I2696" s="156" t="s">
        <v>184</v>
      </c>
      <c r="J2696" s="156" t="s">
        <v>115</v>
      </c>
      <c r="K2696" s="156" t="s">
        <v>185</v>
      </c>
      <c r="L2696" s="156">
        <v>4577</v>
      </c>
      <c r="M2696" s="156" t="s">
        <v>212</v>
      </c>
      <c r="N2696" s="156">
        <v>1</v>
      </c>
      <c r="O2696" s="156">
        <v>251.63</v>
      </c>
      <c r="P2696" s="156">
        <v>2475</v>
      </c>
      <c r="Q2696" t="str">
        <f t="shared" si="42"/>
        <v>3-Small C&amp;I</v>
      </c>
      <c r="R2696" s="158"/>
      <c r="S2696" t="s">
        <v>304</v>
      </c>
      <c r="U2696" s="158"/>
    </row>
    <row r="2697" spans="1:21" x14ac:dyDescent="0.3">
      <c r="A2697" s="156">
        <v>5</v>
      </c>
      <c r="B2697" s="156" t="s">
        <v>181</v>
      </c>
      <c r="C2697" s="156">
        <v>2020</v>
      </c>
      <c r="D2697" s="156">
        <v>5</v>
      </c>
      <c r="E2697" s="156" t="s">
        <v>222</v>
      </c>
      <c r="F2697" s="157">
        <v>3</v>
      </c>
      <c r="G2697" s="156" t="s">
        <v>189</v>
      </c>
      <c r="H2697" s="156">
        <v>12</v>
      </c>
      <c r="I2697" s="156" t="s">
        <v>301</v>
      </c>
      <c r="J2697" s="156" t="s">
        <v>126</v>
      </c>
      <c r="K2697" s="156" t="s">
        <v>249</v>
      </c>
      <c r="L2697" s="156">
        <v>300</v>
      </c>
      <c r="M2697" s="156" t="s">
        <v>191</v>
      </c>
      <c r="N2697" s="156">
        <v>1</v>
      </c>
      <c r="O2697" s="156">
        <v>8.2799999999999994</v>
      </c>
      <c r="P2697" s="156">
        <v>4</v>
      </c>
      <c r="Q2697" t="str">
        <f t="shared" si="42"/>
        <v>3-Small C&amp;I</v>
      </c>
      <c r="R2697" s="158"/>
      <c r="S2697" t="s">
        <v>304</v>
      </c>
      <c r="U2697" s="158"/>
    </row>
    <row r="2698" spans="1:21" x14ac:dyDescent="0.3">
      <c r="A2698" s="156">
        <v>4</v>
      </c>
      <c r="B2698" s="156" t="s">
        <v>187</v>
      </c>
      <c r="C2698" s="156">
        <v>2020</v>
      </c>
      <c r="D2698" s="156">
        <v>5</v>
      </c>
      <c r="E2698" s="156" t="s">
        <v>222</v>
      </c>
      <c r="F2698" s="157">
        <v>3</v>
      </c>
      <c r="G2698" s="156" t="s">
        <v>189</v>
      </c>
      <c r="H2698" s="156">
        <v>950</v>
      </c>
      <c r="I2698" s="156" t="s">
        <v>184</v>
      </c>
      <c r="J2698" s="156" t="s">
        <v>115</v>
      </c>
      <c r="K2698" s="156" t="s">
        <v>185</v>
      </c>
      <c r="L2698" s="156">
        <v>4532</v>
      </c>
      <c r="M2698" s="156" t="s">
        <v>200</v>
      </c>
      <c r="N2698" s="156">
        <v>1266</v>
      </c>
      <c r="O2698" s="156">
        <v>142333.12</v>
      </c>
      <c r="P2698" s="156">
        <v>1249599</v>
      </c>
      <c r="Q2698" t="str">
        <f t="shared" si="42"/>
        <v>3-Small C&amp;I</v>
      </c>
      <c r="R2698" s="158"/>
      <c r="S2698" t="s">
        <v>304</v>
      </c>
      <c r="U2698" s="158"/>
    </row>
    <row r="2699" spans="1:21" x14ac:dyDescent="0.3">
      <c r="A2699" s="156">
        <v>4</v>
      </c>
      <c r="B2699" s="156" t="s">
        <v>187</v>
      </c>
      <c r="C2699" s="156">
        <v>2020</v>
      </c>
      <c r="D2699" s="156">
        <v>5</v>
      </c>
      <c r="E2699" s="156" t="s">
        <v>222</v>
      </c>
      <c r="F2699" s="157">
        <v>3</v>
      </c>
      <c r="G2699" s="156" t="s">
        <v>189</v>
      </c>
      <c r="H2699" s="156">
        <v>953</v>
      </c>
      <c r="I2699" s="156" t="s">
        <v>213</v>
      </c>
      <c r="J2699" s="156" t="s">
        <v>118</v>
      </c>
      <c r="K2699" s="156" t="s">
        <v>214</v>
      </c>
      <c r="L2699" s="156">
        <v>4532</v>
      </c>
      <c r="M2699" s="156" t="s">
        <v>200</v>
      </c>
      <c r="N2699" s="156">
        <v>49</v>
      </c>
      <c r="O2699" s="156">
        <v>2740.37</v>
      </c>
      <c r="P2699" s="156">
        <v>21170</v>
      </c>
      <c r="Q2699" t="str">
        <f t="shared" si="42"/>
        <v>3-Small C&amp;I</v>
      </c>
      <c r="R2699" s="158"/>
      <c r="S2699" t="s">
        <v>304</v>
      </c>
      <c r="U2699" s="158"/>
    </row>
    <row r="2700" spans="1:21" x14ac:dyDescent="0.3">
      <c r="A2700" s="156">
        <v>4</v>
      </c>
      <c r="B2700" s="156" t="s">
        <v>187</v>
      </c>
      <c r="C2700" s="156">
        <v>2020</v>
      </c>
      <c r="D2700" s="156">
        <v>5</v>
      </c>
      <c r="E2700" s="156" t="s">
        <v>222</v>
      </c>
      <c r="F2700" s="157">
        <v>1</v>
      </c>
      <c r="G2700" s="156" t="s">
        <v>183</v>
      </c>
      <c r="H2700" s="156">
        <v>5</v>
      </c>
      <c r="I2700" s="156" t="s">
        <v>190</v>
      </c>
      <c r="J2700" s="156" t="s">
        <v>115</v>
      </c>
      <c r="K2700" s="156" t="s">
        <v>185</v>
      </c>
      <c r="L2700" s="156">
        <v>200</v>
      </c>
      <c r="M2700" s="156" t="s">
        <v>210</v>
      </c>
      <c r="N2700" s="156">
        <v>12</v>
      </c>
      <c r="O2700" s="156">
        <v>762.12</v>
      </c>
      <c r="P2700" s="156">
        <v>2990</v>
      </c>
      <c r="Q2700" t="str">
        <f t="shared" si="42"/>
        <v>3-Small C&amp;I</v>
      </c>
      <c r="R2700" s="158"/>
      <c r="S2700" t="s">
        <v>304</v>
      </c>
      <c r="U2700" s="158"/>
    </row>
    <row r="2701" spans="1:21" x14ac:dyDescent="0.3">
      <c r="A2701" s="156">
        <v>5</v>
      </c>
      <c r="B2701" s="156" t="s">
        <v>181</v>
      </c>
      <c r="C2701" s="156">
        <v>2020</v>
      </c>
      <c r="D2701" s="156">
        <v>5</v>
      </c>
      <c r="E2701" s="156" t="s">
        <v>222</v>
      </c>
      <c r="F2701" s="157">
        <v>3</v>
      </c>
      <c r="G2701" s="156" t="s">
        <v>189</v>
      </c>
      <c r="H2701" s="156">
        <v>616</v>
      </c>
      <c r="I2701" s="156" t="s">
        <v>199</v>
      </c>
      <c r="J2701" s="156" t="s">
        <v>125</v>
      </c>
      <c r="K2701" s="156" t="s">
        <v>197</v>
      </c>
      <c r="L2701" s="156">
        <v>4532</v>
      </c>
      <c r="M2701" s="156" t="s">
        <v>200</v>
      </c>
      <c r="N2701" s="156">
        <v>3383</v>
      </c>
      <c r="O2701" s="156">
        <v>258971.88</v>
      </c>
      <c r="P2701" s="156">
        <v>839610</v>
      </c>
      <c r="Q2701" t="str">
        <f t="shared" si="42"/>
        <v>Street</v>
      </c>
      <c r="R2701" s="158"/>
      <c r="S2701" t="s">
        <v>304</v>
      </c>
      <c r="U2701" s="158"/>
    </row>
    <row r="2702" spans="1:21" x14ac:dyDescent="0.3">
      <c r="A2702" s="156">
        <v>4</v>
      </c>
      <c r="B2702" s="156" t="s">
        <v>187</v>
      </c>
      <c r="C2702" s="156">
        <v>2020</v>
      </c>
      <c r="D2702" s="156">
        <v>5</v>
      </c>
      <c r="E2702" s="156" t="s">
        <v>222</v>
      </c>
      <c r="F2702" s="157">
        <v>1</v>
      </c>
      <c r="G2702" s="156" t="s">
        <v>183</v>
      </c>
      <c r="H2702" s="156">
        <v>903</v>
      </c>
      <c r="I2702" s="156" t="s">
        <v>239</v>
      </c>
      <c r="J2702" s="156" t="s">
        <v>121</v>
      </c>
      <c r="K2702" s="156" t="s">
        <v>230</v>
      </c>
      <c r="L2702" s="156">
        <v>4512</v>
      </c>
      <c r="M2702" s="156" t="s">
        <v>186</v>
      </c>
      <c r="N2702" s="156">
        <v>10394</v>
      </c>
      <c r="O2702" s="156">
        <v>905022.02</v>
      </c>
      <c r="P2702" s="156">
        <v>6320216</v>
      </c>
      <c r="Q2702" t="str">
        <f t="shared" si="42"/>
        <v>1-Residential</v>
      </c>
      <c r="R2702" s="158"/>
      <c r="S2702" t="s">
        <v>304</v>
      </c>
      <c r="U2702" s="158"/>
    </row>
    <row r="2703" spans="1:21" x14ac:dyDescent="0.3">
      <c r="A2703" s="156">
        <v>5</v>
      </c>
      <c r="B2703" s="156" t="s">
        <v>181</v>
      </c>
      <c r="C2703" s="156">
        <v>2020</v>
      </c>
      <c r="D2703" s="156">
        <v>5</v>
      </c>
      <c r="E2703" s="156" t="s">
        <v>222</v>
      </c>
      <c r="F2703" s="157">
        <v>10</v>
      </c>
      <c r="G2703" s="156" t="s">
        <v>238</v>
      </c>
      <c r="H2703" s="156">
        <v>903</v>
      </c>
      <c r="I2703" s="156" t="s">
        <v>239</v>
      </c>
      <c r="J2703" s="156" t="s">
        <v>121</v>
      </c>
      <c r="K2703" s="156" t="s">
        <v>230</v>
      </c>
      <c r="L2703" s="156">
        <v>4513</v>
      </c>
      <c r="M2703" s="156" t="s">
        <v>240</v>
      </c>
      <c r="N2703" s="156">
        <v>33196</v>
      </c>
      <c r="O2703" s="156">
        <v>3108609.57</v>
      </c>
      <c r="P2703" s="156">
        <v>23093045</v>
      </c>
      <c r="Q2703" t="str">
        <f t="shared" si="42"/>
        <v>1-Residential</v>
      </c>
      <c r="R2703" s="158"/>
      <c r="S2703" t="s">
        <v>304</v>
      </c>
      <c r="U2703" s="158"/>
    </row>
    <row r="2704" spans="1:21" x14ac:dyDescent="0.3">
      <c r="A2704" s="156">
        <v>5</v>
      </c>
      <c r="B2704" s="156" t="s">
        <v>181</v>
      </c>
      <c r="C2704" s="156">
        <v>2020</v>
      </c>
      <c r="D2704" s="156">
        <v>5</v>
      </c>
      <c r="E2704" s="156" t="s">
        <v>222</v>
      </c>
      <c r="F2704" s="157">
        <v>6</v>
      </c>
      <c r="G2704" s="156" t="s">
        <v>192</v>
      </c>
      <c r="H2704" s="156">
        <v>615</v>
      </c>
      <c r="I2704" s="156" t="s">
        <v>292</v>
      </c>
      <c r="J2704" s="156" t="s">
        <v>123</v>
      </c>
      <c r="K2704" s="156" t="s">
        <v>261</v>
      </c>
      <c r="L2704" s="156">
        <v>4562</v>
      </c>
      <c r="M2704" s="156" t="s">
        <v>211</v>
      </c>
      <c r="N2704" s="156">
        <v>537</v>
      </c>
      <c r="O2704" s="156">
        <v>338112.25</v>
      </c>
      <c r="P2704" s="156">
        <v>477968</v>
      </c>
      <c r="Q2704" t="str">
        <f t="shared" si="42"/>
        <v>Street</v>
      </c>
      <c r="R2704" s="158"/>
      <c r="S2704" t="s">
        <v>304</v>
      </c>
      <c r="U2704" s="158"/>
    </row>
    <row r="2705" spans="1:21" x14ac:dyDescent="0.3">
      <c r="A2705" s="156">
        <v>5</v>
      </c>
      <c r="B2705" s="156" t="s">
        <v>181</v>
      </c>
      <c r="C2705" s="156">
        <v>2020</v>
      </c>
      <c r="D2705" s="156">
        <v>5</v>
      </c>
      <c r="E2705" s="156" t="s">
        <v>222</v>
      </c>
      <c r="F2705" s="157">
        <v>6</v>
      </c>
      <c r="G2705" s="156" t="s">
        <v>192</v>
      </c>
      <c r="H2705" s="156">
        <v>607</v>
      </c>
      <c r="I2705" s="156" t="s">
        <v>293</v>
      </c>
      <c r="J2705" s="156" t="s">
        <v>130</v>
      </c>
      <c r="K2705" s="156" t="s">
        <v>280</v>
      </c>
      <c r="L2705" s="156">
        <v>700</v>
      </c>
      <c r="M2705" s="156" t="s">
        <v>193</v>
      </c>
      <c r="N2705" s="156">
        <v>2</v>
      </c>
      <c r="O2705" s="156">
        <v>15515.61</v>
      </c>
      <c r="P2705" s="156">
        <v>32725</v>
      </c>
      <c r="Q2705" t="str">
        <f t="shared" si="42"/>
        <v>Street</v>
      </c>
      <c r="R2705" s="158"/>
      <c r="S2705" t="s">
        <v>304</v>
      </c>
      <c r="U2705" s="158"/>
    </row>
    <row r="2706" spans="1:21" x14ac:dyDescent="0.3">
      <c r="A2706" s="156">
        <v>4</v>
      </c>
      <c r="B2706" s="156" t="s">
        <v>187</v>
      </c>
      <c r="C2706" s="156">
        <v>2020</v>
      </c>
      <c r="D2706" s="156">
        <v>5</v>
      </c>
      <c r="E2706" s="156" t="s">
        <v>222</v>
      </c>
      <c r="F2706" s="157">
        <v>60</v>
      </c>
      <c r="G2706" s="156" t="s">
        <v>212</v>
      </c>
      <c r="H2706" s="156">
        <v>624</v>
      </c>
      <c r="I2706" s="156" t="s">
        <v>226</v>
      </c>
      <c r="J2706" s="156" t="s">
        <v>124</v>
      </c>
      <c r="K2706" s="156" t="s">
        <v>227</v>
      </c>
      <c r="L2706" s="156">
        <v>4563</v>
      </c>
      <c r="M2706" s="156" t="s">
        <v>228</v>
      </c>
      <c r="N2706" s="156">
        <v>2</v>
      </c>
      <c r="O2706" s="156">
        <v>25.58</v>
      </c>
      <c r="P2706" s="156">
        <v>99</v>
      </c>
      <c r="Q2706" t="str">
        <f t="shared" si="42"/>
        <v>Street</v>
      </c>
      <c r="R2706" s="158"/>
      <c r="S2706" t="s">
        <v>304</v>
      </c>
      <c r="U2706" s="158"/>
    </row>
    <row r="2707" spans="1:21" x14ac:dyDescent="0.3">
      <c r="A2707" s="156">
        <v>5</v>
      </c>
      <c r="B2707" s="156" t="s">
        <v>181</v>
      </c>
      <c r="C2707" s="156">
        <v>2020</v>
      </c>
      <c r="D2707" s="156">
        <v>5</v>
      </c>
      <c r="E2707" s="156" t="s">
        <v>222</v>
      </c>
      <c r="F2707" s="157">
        <v>3</v>
      </c>
      <c r="G2707" s="156" t="s">
        <v>189</v>
      </c>
      <c r="H2707" s="156">
        <v>710</v>
      </c>
      <c r="I2707" s="156" t="s">
        <v>220</v>
      </c>
      <c r="J2707" s="156" t="s">
        <v>207</v>
      </c>
      <c r="K2707" s="156" t="s">
        <v>208</v>
      </c>
      <c r="L2707" s="156">
        <v>4532</v>
      </c>
      <c r="M2707" s="156" t="s">
        <v>200</v>
      </c>
      <c r="N2707" s="156">
        <v>2042</v>
      </c>
      <c r="O2707" s="156">
        <v>17385177.32</v>
      </c>
      <c r="P2707" s="156">
        <v>270731164</v>
      </c>
      <c r="Q2707" t="str">
        <f t="shared" si="42"/>
        <v>5-Large C&amp;I</v>
      </c>
      <c r="R2707" s="158"/>
      <c r="S2707" t="s">
        <v>304</v>
      </c>
      <c r="U2707" s="158"/>
    </row>
    <row r="2708" spans="1:21" x14ac:dyDescent="0.3">
      <c r="A2708" s="156">
        <v>5</v>
      </c>
      <c r="B2708" s="156" t="s">
        <v>181</v>
      </c>
      <c r="C2708" s="156">
        <v>2020</v>
      </c>
      <c r="D2708" s="156">
        <v>5</v>
      </c>
      <c r="E2708" s="156" t="s">
        <v>222</v>
      </c>
      <c r="F2708" s="157">
        <v>6</v>
      </c>
      <c r="G2708" s="156" t="s">
        <v>192</v>
      </c>
      <c r="H2708" s="156">
        <v>600</v>
      </c>
      <c r="I2708" s="156" t="s">
        <v>266</v>
      </c>
      <c r="J2708" s="156" t="s">
        <v>123</v>
      </c>
      <c r="K2708" s="156" t="s">
        <v>261</v>
      </c>
      <c r="L2708" s="156">
        <v>700</v>
      </c>
      <c r="M2708" s="156" t="s">
        <v>193</v>
      </c>
      <c r="N2708" s="156">
        <v>73</v>
      </c>
      <c r="O2708" s="156">
        <v>39402.870000000003</v>
      </c>
      <c r="P2708" s="156">
        <v>43893</v>
      </c>
      <c r="Q2708" t="str">
        <f t="shared" si="42"/>
        <v>Street</v>
      </c>
      <c r="R2708" s="158"/>
      <c r="S2708" t="s">
        <v>304</v>
      </c>
      <c r="U2708" s="158"/>
    </row>
    <row r="2709" spans="1:21" x14ac:dyDescent="0.3">
      <c r="A2709" s="156">
        <v>4</v>
      </c>
      <c r="B2709" s="156" t="s">
        <v>187</v>
      </c>
      <c r="C2709" s="156">
        <v>2020</v>
      </c>
      <c r="D2709" s="156">
        <v>5</v>
      </c>
      <c r="E2709" s="156" t="s">
        <v>222</v>
      </c>
      <c r="F2709" s="157">
        <v>1</v>
      </c>
      <c r="G2709" s="156" t="s">
        <v>183</v>
      </c>
      <c r="H2709" s="156">
        <v>905</v>
      </c>
      <c r="I2709" s="156" t="s">
        <v>272</v>
      </c>
      <c r="J2709" s="156" t="s">
        <v>122</v>
      </c>
      <c r="K2709" s="156" t="s">
        <v>242</v>
      </c>
      <c r="L2709" s="156">
        <v>4512</v>
      </c>
      <c r="M2709" s="156" t="s">
        <v>186</v>
      </c>
      <c r="N2709" s="156">
        <v>110</v>
      </c>
      <c r="O2709" s="156">
        <v>4084.61</v>
      </c>
      <c r="P2709" s="156">
        <v>75889</v>
      </c>
      <c r="Q2709" t="str">
        <f t="shared" si="42"/>
        <v>2-Low Income Residential</v>
      </c>
      <c r="R2709" s="158"/>
      <c r="S2709" t="s">
        <v>304</v>
      </c>
      <c r="U2709" s="158"/>
    </row>
    <row r="2710" spans="1:21" x14ac:dyDescent="0.3">
      <c r="A2710" s="156">
        <v>5</v>
      </c>
      <c r="B2710" s="156" t="s">
        <v>181</v>
      </c>
      <c r="C2710" s="156">
        <v>2020</v>
      </c>
      <c r="D2710" s="156">
        <v>5</v>
      </c>
      <c r="E2710" s="156" t="s">
        <v>222</v>
      </c>
      <c r="F2710" s="157">
        <v>1</v>
      </c>
      <c r="G2710" s="156" t="s">
        <v>183</v>
      </c>
      <c r="H2710" s="156">
        <v>1</v>
      </c>
      <c r="I2710" s="156" t="s">
        <v>229</v>
      </c>
      <c r="J2710" s="156" t="s">
        <v>121</v>
      </c>
      <c r="K2710" s="156" t="s">
        <v>230</v>
      </c>
      <c r="L2710" s="156">
        <v>200</v>
      </c>
      <c r="M2710" s="156" t="s">
        <v>210</v>
      </c>
      <c r="N2710" s="156">
        <v>497234</v>
      </c>
      <c r="O2710" s="156">
        <v>58793914.770000003</v>
      </c>
      <c r="P2710" s="156">
        <v>224942269</v>
      </c>
      <c r="Q2710" t="str">
        <f t="shared" si="42"/>
        <v>1-Residential</v>
      </c>
      <c r="R2710" s="158"/>
      <c r="S2710" t="s">
        <v>304</v>
      </c>
      <c r="U2710" s="158"/>
    </row>
    <row r="2711" spans="1:21" x14ac:dyDescent="0.3">
      <c r="A2711" s="156">
        <v>5</v>
      </c>
      <c r="B2711" s="156" t="s">
        <v>181</v>
      </c>
      <c r="C2711" s="156">
        <v>2020</v>
      </c>
      <c r="D2711" s="156">
        <v>5</v>
      </c>
      <c r="E2711" s="156" t="s">
        <v>222</v>
      </c>
      <c r="F2711" s="157">
        <v>10</v>
      </c>
      <c r="G2711" s="156" t="s">
        <v>238</v>
      </c>
      <c r="H2711" s="156">
        <v>2</v>
      </c>
      <c r="I2711" s="156" t="s">
        <v>264</v>
      </c>
      <c r="J2711" s="156" t="s">
        <v>121</v>
      </c>
      <c r="K2711" s="156" t="s">
        <v>230</v>
      </c>
      <c r="L2711" s="156">
        <v>207</v>
      </c>
      <c r="M2711" s="156" t="s">
        <v>243</v>
      </c>
      <c r="N2711" s="156">
        <v>24</v>
      </c>
      <c r="O2711" s="156">
        <v>4533.82</v>
      </c>
      <c r="P2711" s="156">
        <v>18034</v>
      </c>
      <c r="Q2711" t="str">
        <f t="shared" si="42"/>
        <v>1-Residential</v>
      </c>
      <c r="R2711" s="158"/>
      <c r="S2711" t="s">
        <v>304</v>
      </c>
      <c r="U2711" s="158"/>
    </row>
    <row r="2712" spans="1:21" x14ac:dyDescent="0.3">
      <c r="A2712" s="156">
        <v>4</v>
      </c>
      <c r="B2712" s="156" t="s">
        <v>187</v>
      </c>
      <c r="C2712" s="156">
        <v>2020</v>
      </c>
      <c r="D2712" s="156">
        <v>5</v>
      </c>
      <c r="E2712" s="156" t="s">
        <v>222</v>
      </c>
      <c r="F2712" s="157">
        <v>5</v>
      </c>
      <c r="G2712" s="156" t="s">
        <v>195</v>
      </c>
      <c r="H2712" s="156">
        <v>710</v>
      </c>
      <c r="I2712" s="156" t="s">
        <v>220</v>
      </c>
      <c r="J2712" s="156" t="s">
        <v>207</v>
      </c>
      <c r="K2712" s="156" t="s">
        <v>208</v>
      </c>
      <c r="L2712" s="156">
        <v>4552</v>
      </c>
      <c r="M2712" s="156" t="s">
        <v>276</v>
      </c>
      <c r="N2712" s="156">
        <v>1</v>
      </c>
      <c r="O2712" s="156">
        <v>-4893.7</v>
      </c>
      <c r="P2712" s="156">
        <v>0</v>
      </c>
      <c r="Q2712" t="str">
        <f t="shared" si="42"/>
        <v>5-Large C&amp;I</v>
      </c>
      <c r="R2712" s="158"/>
      <c r="S2712" t="s">
        <v>304</v>
      </c>
      <c r="U2712" s="158"/>
    </row>
    <row r="2713" spans="1:21" x14ac:dyDescent="0.3">
      <c r="A2713" s="156">
        <v>4</v>
      </c>
      <c r="B2713" s="156" t="s">
        <v>187</v>
      </c>
      <c r="C2713" s="156">
        <v>2020</v>
      </c>
      <c r="D2713" s="156">
        <v>5</v>
      </c>
      <c r="E2713" s="156" t="s">
        <v>222</v>
      </c>
      <c r="F2713" s="157">
        <v>10</v>
      </c>
      <c r="G2713" s="156" t="s">
        <v>238</v>
      </c>
      <c r="H2713" s="156">
        <v>903</v>
      </c>
      <c r="I2713" s="156" t="s">
        <v>239</v>
      </c>
      <c r="J2713" s="156" t="s">
        <v>121</v>
      </c>
      <c r="K2713" s="156" t="s">
        <v>230</v>
      </c>
      <c r="L2713" s="156">
        <v>4513</v>
      </c>
      <c r="M2713" s="156" t="s">
        <v>240</v>
      </c>
      <c r="N2713" s="156">
        <v>152</v>
      </c>
      <c r="O2713" s="156">
        <v>14071.06</v>
      </c>
      <c r="P2713" s="156">
        <v>98028</v>
      </c>
      <c r="Q2713" t="str">
        <f t="shared" si="42"/>
        <v>1-Residential</v>
      </c>
      <c r="R2713" s="158"/>
      <c r="S2713" t="s">
        <v>304</v>
      </c>
      <c r="U2713" s="158"/>
    </row>
    <row r="2714" spans="1:21" x14ac:dyDescent="0.3">
      <c r="A2714" s="156">
        <v>5</v>
      </c>
      <c r="B2714" s="156" t="s">
        <v>181</v>
      </c>
      <c r="C2714" s="156">
        <v>2020</v>
      </c>
      <c r="D2714" s="156">
        <v>5</v>
      </c>
      <c r="E2714" s="156" t="s">
        <v>222</v>
      </c>
      <c r="F2714" s="157">
        <v>1</v>
      </c>
      <c r="G2714" s="156" t="s">
        <v>183</v>
      </c>
      <c r="H2714" s="156">
        <v>6</v>
      </c>
      <c r="I2714" s="156" t="s">
        <v>256</v>
      </c>
      <c r="J2714" s="156" t="s">
        <v>122</v>
      </c>
      <c r="K2714" s="156" t="s">
        <v>242</v>
      </c>
      <c r="L2714" s="156">
        <v>200</v>
      </c>
      <c r="M2714" s="156" t="s">
        <v>210</v>
      </c>
      <c r="N2714" s="156">
        <v>54799</v>
      </c>
      <c r="O2714" s="156">
        <v>4364038.9400000004</v>
      </c>
      <c r="P2714" s="156">
        <v>25808836</v>
      </c>
      <c r="Q2714" t="str">
        <f t="shared" si="42"/>
        <v>2-Low Income Residential</v>
      </c>
      <c r="R2714" s="158"/>
      <c r="S2714" t="s">
        <v>304</v>
      </c>
      <c r="U2714" s="158"/>
    </row>
    <row r="2715" spans="1:21" x14ac:dyDescent="0.3">
      <c r="A2715" s="156">
        <v>5</v>
      </c>
      <c r="B2715" s="156" t="s">
        <v>181</v>
      </c>
      <c r="C2715" s="156">
        <v>2020</v>
      </c>
      <c r="D2715" s="156">
        <v>5</v>
      </c>
      <c r="E2715" s="156" t="s">
        <v>222</v>
      </c>
      <c r="F2715" s="157">
        <v>5</v>
      </c>
      <c r="G2715" s="156" t="s">
        <v>195</v>
      </c>
      <c r="H2715" s="156">
        <v>13</v>
      </c>
      <c r="I2715" s="156" t="s">
        <v>296</v>
      </c>
      <c r="J2715" s="156" t="s">
        <v>119</v>
      </c>
      <c r="K2715" s="156" t="s">
        <v>216</v>
      </c>
      <c r="L2715" s="156">
        <v>460</v>
      </c>
      <c r="M2715" s="156" t="s">
        <v>198</v>
      </c>
      <c r="N2715" s="156">
        <v>7</v>
      </c>
      <c r="O2715" s="156">
        <v>17893.580000000002</v>
      </c>
      <c r="P2715" s="156">
        <v>91780</v>
      </c>
      <c r="Q2715" t="str">
        <f t="shared" si="42"/>
        <v>4-Medium C&amp;I</v>
      </c>
      <c r="R2715" s="158"/>
      <c r="S2715" t="s">
        <v>304</v>
      </c>
      <c r="U2715" s="158"/>
    </row>
    <row r="2716" spans="1:21" x14ac:dyDescent="0.3">
      <c r="A2716" s="156">
        <v>5</v>
      </c>
      <c r="B2716" s="156" t="s">
        <v>181</v>
      </c>
      <c r="C2716" s="156">
        <v>2020</v>
      </c>
      <c r="D2716" s="156">
        <v>5</v>
      </c>
      <c r="E2716" s="156" t="s">
        <v>222</v>
      </c>
      <c r="F2716" s="157">
        <v>79</v>
      </c>
      <c r="G2716" s="156" t="s">
        <v>212</v>
      </c>
      <c r="H2716" s="156">
        <v>18</v>
      </c>
      <c r="I2716" s="156" t="s">
        <v>215</v>
      </c>
      <c r="J2716" s="156" t="s">
        <v>119</v>
      </c>
      <c r="K2716" s="156" t="s">
        <v>216</v>
      </c>
      <c r="L2716" s="156">
        <v>1579</v>
      </c>
      <c r="M2716" s="156" t="s">
        <v>271</v>
      </c>
      <c r="N2716" s="156">
        <v>1</v>
      </c>
      <c r="O2716" s="156">
        <v>11342.8</v>
      </c>
      <c r="P2716" s="156">
        <v>68600</v>
      </c>
      <c r="Q2716" t="str">
        <f t="shared" si="42"/>
        <v>4-Medium C&amp;I</v>
      </c>
      <c r="R2716" s="158"/>
      <c r="S2716" t="s">
        <v>304</v>
      </c>
      <c r="U2716" s="158"/>
    </row>
    <row r="2717" spans="1:21" x14ac:dyDescent="0.3">
      <c r="A2717" s="156">
        <v>5</v>
      </c>
      <c r="B2717" s="156" t="s">
        <v>181</v>
      </c>
      <c r="C2717" s="156">
        <v>2020</v>
      </c>
      <c r="D2717" s="156">
        <v>5</v>
      </c>
      <c r="E2717" s="156" t="s">
        <v>222</v>
      </c>
      <c r="F2717" s="157">
        <v>3</v>
      </c>
      <c r="G2717" s="156" t="s">
        <v>189</v>
      </c>
      <c r="H2717" s="156">
        <v>19</v>
      </c>
      <c r="I2717" s="156" t="s">
        <v>262</v>
      </c>
      <c r="J2717" s="156" t="s">
        <v>127</v>
      </c>
      <c r="K2717" s="156" t="s">
        <v>263</v>
      </c>
      <c r="L2717" s="156">
        <v>300</v>
      </c>
      <c r="M2717" s="156" t="s">
        <v>191</v>
      </c>
      <c r="N2717" s="156">
        <v>48</v>
      </c>
      <c r="O2717" s="156">
        <v>126400.75</v>
      </c>
      <c r="P2717" s="156">
        <v>697233</v>
      </c>
      <c r="Q2717" t="str">
        <f t="shared" si="42"/>
        <v>4-Medium C&amp;I</v>
      </c>
      <c r="R2717" s="158"/>
      <c r="S2717" t="s">
        <v>304</v>
      </c>
      <c r="U2717" s="158"/>
    </row>
    <row r="2718" spans="1:21" x14ac:dyDescent="0.3">
      <c r="A2718" s="156">
        <v>5</v>
      </c>
      <c r="B2718" s="156" t="s">
        <v>181</v>
      </c>
      <c r="C2718" s="156">
        <v>2020</v>
      </c>
      <c r="D2718" s="156">
        <v>5</v>
      </c>
      <c r="E2718" s="156" t="s">
        <v>222</v>
      </c>
      <c r="F2718" s="157">
        <v>3</v>
      </c>
      <c r="G2718" s="156" t="s">
        <v>189</v>
      </c>
      <c r="H2718" s="156">
        <v>701</v>
      </c>
      <c r="I2718" s="156" t="s">
        <v>206</v>
      </c>
      <c r="J2718" s="156" t="s">
        <v>207</v>
      </c>
      <c r="K2718" s="156" t="s">
        <v>208</v>
      </c>
      <c r="L2718" s="156">
        <v>300</v>
      </c>
      <c r="M2718" s="156" t="s">
        <v>191</v>
      </c>
      <c r="N2718" s="156">
        <v>162</v>
      </c>
      <c r="O2718" s="156">
        <v>1151703.8899999999</v>
      </c>
      <c r="P2718" s="156">
        <v>7242494</v>
      </c>
      <c r="Q2718" t="str">
        <f t="shared" si="42"/>
        <v>5-Large C&amp;I</v>
      </c>
      <c r="R2718" s="158"/>
      <c r="S2718" t="s">
        <v>304</v>
      </c>
      <c r="U2718" s="158"/>
    </row>
    <row r="2719" spans="1:21" x14ac:dyDescent="0.3">
      <c r="A2719" s="156">
        <v>4</v>
      </c>
      <c r="B2719" s="156" t="s">
        <v>187</v>
      </c>
      <c r="C2719" s="156">
        <v>2020</v>
      </c>
      <c r="D2719" s="156">
        <v>5</v>
      </c>
      <c r="E2719" s="156" t="s">
        <v>222</v>
      </c>
      <c r="F2719" s="157">
        <v>3</v>
      </c>
      <c r="G2719" s="156" t="s">
        <v>189</v>
      </c>
      <c r="H2719" s="156">
        <v>9</v>
      </c>
      <c r="I2719" s="156" t="s">
        <v>275</v>
      </c>
      <c r="J2719" s="156" t="s">
        <v>117</v>
      </c>
      <c r="K2719" s="156" t="s">
        <v>236</v>
      </c>
      <c r="L2719" s="156">
        <v>300</v>
      </c>
      <c r="M2719" s="156" t="s">
        <v>191</v>
      </c>
      <c r="N2719" s="156">
        <v>2</v>
      </c>
      <c r="O2719" s="156">
        <v>161.11000000000001</v>
      </c>
      <c r="P2719" s="156">
        <v>675</v>
      </c>
      <c r="Q2719" t="str">
        <f t="shared" si="42"/>
        <v>3-Small C&amp;I</v>
      </c>
      <c r="R2719" s="158"/>
      <c r="S2719" t="s">
        <v>304</v>
      </c>
      <c r="U2719" s="158"/>
    </row>
    <row r="2720" spans="1:21" x14ac:dyDescent="0.3">
      <c r="A2720" s="156">
        <v>5</v>
      </c>
      <c r="B2720" s="156" t="s">
        <v>181</v>
      </c>
      <c r="C2720" s="156">
        <v>2020</v>
      </c>
      <c r="D2720" s="156">
        <v>5</v>
      </c>
      <c r="E2720" s="156" t="s">
        <v>222</v>
      </c>
      <c r="F2720" s="157">
        <v>5</v>
      </c>
      <c r="G2720" s="156" t="s">
        <v>195</v>
      </c>
      <c r="H2720" s="156">
        <v>11</v>
      </c>
      <c r="I2720" s="156" t="s">
        <v>283</v>
      </c>
      <c r="J2720" s="156" t="s">
        <v>115</v>
      </c>
      <c r="K2720" s="156" t="s">
        <v>185</v>
      </c>
      <c r="L2720" s="156">
        <v>460</v>
      </c>
      <c r="M2720" s="156" t="s">
        <v>198</v>
      </c>
      <c r="N2720" s="156">
        <v>2</v>
      </c>
      <c r="O2720" s="156">
        <v>139.21</v>
      </c>
      <c r="P2720" s="156">
        <v>620</v>
      </c>
      <c r="Q2720" t="str">
        <f t="shared" si="42"/>
        <v>3-Small C&amp;I</v>
      </c>
      <c r="R2720" s="158"/>
      <c r="S2720" t="s">
        <v>304</v>
      </c>
      <c r="U2720" s="158"/>
    </row>
    <row r="2721" spans="1:21" x14ac:dyDescent="0.3">
      <c r="A2721" s="156">
        <v>5</v>
      </c>
      <c r="B2721" s="156" t="s">
        <v>181</v>
      </c>
      <c r="C2721" s="156">
        <v>2020</v>
      </c>
      <c r="D2721" s="156">
        <v>5</v>
      </c>
      <c r="E2721" s="156" t="s">
        <v>222</v>
      </c>
      <c r="F2721" s="157">
        <v>6</v>
      </c>
      <c r="G2721" s="156" t="s">
        <v>192</v>
      </c>
      <c r="H2721" s="156">
        <v>5</v>
      </c>
      <c r="I2721" s="156" t="s">
        <v>190</v>
      </c>
      <c r="J2721" s="156" t="s">
        <v>115</v>
      </c>
      <c r="K2721" s="156" t="s">
        <v>185</v>
      </c>
      <c r="L2721" s="156">
        <v>700</v>
      </c>
      <c r="M2721" s="156" t="s">
        <v>193</v>
      </c>
      <c r="N2721" s="156">
        <v>6</v>
      </c>
      <c r="O2721" s="156">
        <v>315.49</v>
      </c>
      <c r="P2721" s="156">
        <v>1219</v>
      </c>
      <c r="Q2721" t="str">
        <f t="shared" si="42"/>
        <v>3-Small C&amp;I</v>
      </c>
      <c r="R2721" s="158"/>
      <c r="S2721" t="s">
        <v>304</v>
      </c>
      <c r="U2721" s="158"/>
    </row>
    <row r="2722" spans="1:21" x14ac:dyDescent="0.3">
      <c r="A2722" s="156">
        <v>5</v>
      </c>
      <c r="B2722" s="156" t="s">
        <v>181</v>
      </c>
      <c r="C2722" s="156">
        <v>2020</v>
      </c>
      <c r="D2722" s="156">
        <v>5</v>
      </c>
      <c r="E2722" s="156" t="s">
        <v>222</v>
      </c>
      <c r="F2722" s="157">
        <v>72</v>
      </c>
      <c r="G2722" s="156" t="s">
        <v>212</v>
      </c>
      <c r="H2722" s="156">
        <v>5</v>
      </c>
      <c r="I2722" s="156" t="s">
        <v>190</v>
      </c>
      <c r="J2722" s="156" t="s">
        <v>115</v>
      </c>
      <c r="K2722" s="156" t="s">
        <v>185</v>
      </c>
      <c r="L2722" s="156">
        <v>1572</v>
      </c>
      <c r="M2722" s="156" t="s">
        <v>231</v>
      </c>
      <c r="N2722" s="156">
        <v>1</v>
      </c>
      <c r="O2722" s="156">
        <v>3218.67</v>
      </c>
      <c r="P2722" s="156">
        <v>14636</v>
      </c>
      <c r="Q2722" t="str">
        <f t="shared" si="42"/>
        <v>3-Small C&amp;I</v>
      </c>
      <c r="R2722" s="158"/>
      <c r="S2722" t="s">
        <v>304</v>
      </c>
      <c r="U2722" s="158"/>
    </row>
    <row r="2723" spans="1:21" x14ac:dyDescent="0.3">
      <c r="A2723" s="156">
        <v>5</v>
      </c>
      <c r="B2723" s="156" t="s">
        <v>181</v>
      </c>
      <c r="C2723" s="156">
        <v>2020</v>
      </c>
      <c r="D2723" s="156">
        <v>5</v>
      </c>
      <c r="E2723" s="156" t="s">
        <v>222</v>
      </c>
      <c r="F2723" s="157">
        <v>10</v>
      </c>
      <c r="G2723" s="156" t="s">
        <v>238</v>
      </c>
      <c r="H2723" s="156">
        <v>950</v>
      </c>
      <c r="I2723" s="156" t="s">
        <v>184</v>
      </c>
      <c r="J2723" s="156" t="s">
        <v>115</v>
      </c>
      <c r="K2723" s="156" t="s">
        <v>185</v>
      </c>
      <c r="L2723" s="156">
        <v>4513</v>
      </c>
      <c r="M2723" s="156" t="s">
        <v>240</v>
      </c>
      <c r="N2723" s="156">
        <v>13</v>
      </c>
      <c r="O2723" s="156">
        <v>1852.88</v>
      </c>
      <c r="P2723" s="156">
        <v>17581</v>
      </c>
      <c r="Q2723" t="str">
        <f t="shared" si="42"/>
        <v>3-Small C&amp;I</v>
      </c>
      <c r="R2723" s="158"/>
      <c r="S2723" t="s">
        <v>304</v>
      </c>
      <c r="U2723" s="158"/>
    </row>
    <row r="2724" spans="1:21" x14ac:dyDescent="0.3">
      <c r="A2724" s="156">
        <v>5</v>
      </c>
      <c r="B2724" s="156" t="s">
        <v>181</v>
      </c>
      <c r="C2724" s="156">
        <v>2020</v>
      </c>
      <c r="D2724" s="156">
        <v>5</v>
      </c>
      <c r="E2724" s="156" t="s">
        <v>222</v>
      </c>
      <c r="F2724" s="157">
        <v>3</v>
      </c>
      <c r="G2724" s="156" t="s">
        <v>189</v>
      </c>
      <c r="H2724" s="156">
        <v>950</v>
      </c>
      <c r="I2724" s="156" t="s">
        <v>184</v>
      </c>
      <c r="J2724" s="156" t="s">
        <v>115</v>
      </c>
      <c r="K2724" s="156" t="s">
        <v>185</v>
      </c>
      <c r="L2724" s="156">
        <v>4532</v>
      </c>
      <c r="M2724" s="156" t="s">
        <v>200</v>
      </c>
      <c r="N2724" s="156">
        <v>60851</v>
      </c>
      <c r="O2724" s="156">
        <v>2365028.7400000002</v>
      </c>
      <c r="P2724" s="156">
        <v>71231586</v>
      </c>
      <c r="Q2724" t="str">
        <f t="shared" si="42"/>
        <v>3-Small C&amp;I</v>
      </c>
      <c r="R2724" s="158"/>
      <c r="S2724" t="s">
        <v>304</v>
      </c>
      <c r="U2724" s="158"/>
    </row>
    <row r="2725" spans="1:21" x14ac:dyDescent="0.3">
      <c r="A2725" s="156">
        <v>5</v>
      </c>
      <c r="B2725" s="156" t="s">
        <v>181</v>
      </c>
      <c r="C2725" s="156">
        <v>2020</v>
      </c>
      <c r="D2725" s="156">
        <v>5</v>
      </c>
      <c r="E2725" s="156" t="s">
        <v>222</v>
      </c>
      <c r="F2725" s="157">
        <v>3</v>
      </c>
      <c r="G2725" s="156" t="s">
        <v>189</v>
      </c>
      <c r="H2725" s="156">
        <v>11</v>
      </c>
      <c r="I2725" s="156" t="s">
        <v>283</v>
      </c>
      <c r="J2725" s="156" t="s">
        <v>115</v>
      </c>
      <c r="K2725" s="156" t="s">
        <v>185</v>
      </c>
      <c r="L2725" s="156">
        <v>300</v>
      </c>
      <c r="M2725" s="156" t="s">
        <v>191</v>
      </c>
      <c r="N2725" s="156">
        <v>210</v>
      </c>
      <c r="O2725" s="156">
        <v>75082.179999999993</v>
      </c>
      <c r="P2725" s="156">
        <v>381680</v>
      </c>
      <c r="Q2725" t="str">
        <f t="shared" si="42"/>
        <v>3-Small C&amp;I</v>
      </c>
      <c r="R2725" s="158"/>
      <c r="S2725" t="s">
        <v>304</v>
      </c>
      <c r="U2725" s="158"/>
    </row>
    <row r="2726" spans="1:21" x14ac:dyDescent="0.3">
      <c r="A2726" s="156">
        <v>5</v>
      </c>
      <c r="B2726" s="156" t="s">
        <v>181</v>
      </c>
      <c r="C2726" s="156">
        <v>2020</v>
      </c>
      <c r="D2726" s="156">
        <v>5</v>
      </c>
      <c r="E2726" s="156" t="s">
        <v>222</v>
      </c>
      <c r="F2726" s="157">
        <v>1</v>
      </c>
      <c r="G2726" s="156" t="s">
        <v>183</v>
      </c>
      <c r="H2726" s="156">
        <v>903</v>
      </c>
      <c r="I2726" s="156" t="s">
        <v>239</v>
      </c>
      <c r="J2726" s="156" t="s">
        <v>121</v>
      </c>
      <c r="K2726" s="156" t="s">
        <v>230</v>
      </c>
      <c r="L2726" s="156">
        <v>4512</v>
      </c>
      <c r="M2726" s="156" t="s">
        <v>186</v>
      </c>
      <c r="N2726" s="156">
        <v>460927</v>
      </c>
      <c r="O2726" s="156">
        <v>29603714.140000001</v>
      </c>
      <c r="P2726" s="156">
        <v>215381842</v>
      </c>
      <c r="Q2726" t="str">
        <f t="shared" si="42"/>
        <v>1-Residential</v>
      </c>
      <c r="R2726" s="158"/>
      <c r="S2726" t="s">
        <v>304</v>
      </c>
      <c r="U2726" s="158"/>
    </row>
    <row r="2727" spans="1:21" x14ac:dyDescent="0.3">
      <c r="A2727" s="156">
        <v>5</v>
      </c>
      <c r="B2727" s="156" t="s">
        <v>181</v>
      </c>
      <c r="C2727" s="156">
        <v>2020</v>
      </c>
      <c r="D2727" s="156">
        <v>5</v>
      </c>
      <c r="E2727" s="156" t="s">
        <v>222</v>
      </c>
      <c r="F2727" s="157">
        <v>10</v>
      </c>
      <c r="G2727" s="156" t="s">
        <v>238</v>
      </c>
      <c r="H2727" s="156">
        <v>602</v>
      </c>
      <c r="I2727" s="156" t="s">
        <v>246</v>
      </c>
      <c r="J2727" s="156" t="s">
        <v>125</v>
      </c>
      <c r="K2727" s="156" t="s">
        <v>197</v>
      </c>
      <c r="L2727" s="156">
        <v>207</v>
      </c>
      <c r="M2727" s="156" t="s">
        <v>243</v>
      </c>
      <c r="N2727" s="156">
        <v>2</v>
      </c>
      <c r="O2727" s="156">
        <v>60.17</v>
      </c>
      <c r="P2727" s="156">
        <v>107</v>
      </c>
      <c r="Q2727" t="str">
        <f t="shared" si="42"/>
        <v>Street</v>
      </c>
      <c r="R2727" s="158"/>
      <c r="S2727" t="s">
        <v>304</v>
      </c>
      <c r="U2727" s="158"/>
    </row>
    <row r="2728" spans="1:21" x14ac:dyDescent="0.3">
      <c r="A2728" s="156">
        <v>5</v>
      </c>
      <c r="B2728" s="156" t="s">
        <v>181</v>
      </c>
      <c r="C2728" s="156">
        <v>2020</v>
      </c>
      <c r="D2728" s="156">
        <v>5</v>
      </c>
      <c r="E2728" s="156" t="s">
        <v>222</v>
      </c>
      <c r="F2728" s="157">
        <v>6</v>
      </c>
      <c r="G2728" s="156" t="s">
        <v>192</v>
      </c>
      <c r="H2728" s="156">
        <v>618</v>
      </c>
      <c r="I2728" s="156" t="s">
        <v>294</v>
      </c>
      <c r="J2728" s="156" t="s">
        <v>130</v>
      </c>
      <c r="K2728" s="156" t="s">
        <v>280</v>
      </c>
      <c r="L2728" s="156">
        <v>4562</v>
      </c>
      <c r="M2728" s="156" t="s">
        <v>211</v>
      </c>
      <c r="N2728" s="156">
        <v>6</v>
      </c>
      <c r="O2728" s="156">
        <v>1411.03</v>
      </c>
      <c r="P2728" s="156">
        <v>2832</v>
      </c>
      <c r="Q2728" t="str">
        <f t="shared" si="42"/>
        <v>Street</v>
      </c>
      <c r="R2728" s="158"/>
      <c r="S2728" t="s">
        <v>304</v>
      </c>
      <c r="U2728" s="158"/>
    </row>
    <row r="2729" spans="1:21" x14ac:dyDescent="0.3">
      <c r="A2729" s="156">
        <v>5</v>
      </c>
      <c r="B2729" s="156" t="s">
        <v>181</v>
      </c>
      <c r="C2729" s="156">
        <v>2020</v>
      </c>
      <c r="D2729" s="156">
        <v>5</v>
      </c>
      <c r="E2729" s="156" t="s">
        <v>222</v>
      </c>
      <c r="F2729" s="157">
        <v>6</v>
      </c>
      <c r="G2729" s="156" t="s">
        <v>192</v>
      </c>
      <c r="H2729" s="156">
        <v>623</v>
      </c>
      <c r="I2729" s="156" t="s">
        <v>295</v>
      </c>
      <c r="J2729" s="156" t="s">
        <v>124</v>
      </c>
      <c r="K2729" s="156" t="s">
        <v>227</v>
      </c>
      <c r="L2729" s="156">
        <v>700</v>
      </c>
      <c r="M2729" s="156" t="s">
        <v>193</v>
      </c>
      <c r="N2729" s="156">
        <v>1</v>
      </c>
      <c r="O2729" s="156">
        <v>1244.1300000000001</v>
      </c>
      <c r="P2729" s="156">
        <v>4326</v>
      </c>
      <c r="Q2729" t="str">
        <f t="shared" si="42"/>
        <v>Street</v>
      </c>
      <c r="R2729" s="158"/>
      <c r="S2729" t="s">
        <v>304</v>
      </c>
      <c r="U2729" s="158"/>
    </row>
    <row r="2730" spans="1:21" x14ac:dyDescent="0.3">
      <c r="A2730" s="156">
        <v>5</v>
      </c>
      <c r="B2730" s="156" t="s">
        <v>181</v>
      </c>
      <c r="C2730" s="156">
        <v>2020</v>
      </c>
      <c r="D2730" s="156">
        <v>5</v>
      </c>
      <c r="E2730" s="156" t="s">
        <v>222</v>
      </c>
      <c r="F2730" s="157">
        <v>6</v>
      </c>
      <c r="G2730" s="156" t="s">
        <v>192</v>
      </c>
      <c r="H2730" s="156">
        <v>624</v>
      </c>
      <c r="I2730" s="156" t="s">
        <v>226</v>
      </c>
      <c r="J2730" s="156" t="s">
        <v>124</v>
      </c>
      <c r="K2730" s="156" t="s">
        <v>227</v>
      </c>
      <c r="L2730" s="156">
        <v>4562</v>
      </c>
      <c r="M2730" s="156" t="s">
        <v>211</v>
      </c>
      <c r="N2730" s="156">
        <v>13</v>
      </c>
      <c r="O2730" s="156">
        <v>2255.81</v>
      </c>
      <c r="P2730" s="156">
        <v>10594</v>
      </c>
      <c r="Q2730" t="str">
        <f t="shared" si="42"/>
        <v>Street</v>
      </c>
      <c r="R2730" s="158"/>
      <c r="S2730" t="s">
        <v>304</v>
      </c>
      <c r="U2730" s="158"/>
    </row>
    <row r="2731" spans="1:21" x14ac:dyDescent="0.3">
      <c r="A2731" s="156">
        <v>5</v>
      </c>
      <c r="B2731" s="156" t="s">
        <v>181</v>
      </c>
      <c r="C2731" s="156">
        <v>2020</v>
      </c>
      <c r="D2731" s="156">
        <v>5</v>
      </c>
      <c r="E2731" s="156" t="s">
        <v>222</v>
      </c>
      <c r="F2731" s="157">
        <v>60</v>
      </c>
      <c r="G2731" s="156" t="s">
        <v>212</v>
      </c>
      <c r="H2731" s="156">
        <v>624</v>
      </c>
      <c r="I2731" s="156" t="s">
        <v>226</v>
      </c>
      <c r="J2731" s="156" t="s">
        <v>124</v>
      </c>
      <c r="K2731" s="156" t="s">
        <v>227</v>
      </c>
      <c r="L2731" s="156">
        <v>4563</v>
      </c>
      <c r="M2731" s="156" t="s">
        <v>228</v>
      </c>
      <c r="N2731" s="156">
        <v>2</v>
      </c>
      <c r="O2731" s="156">
        <v>37.94</v>
      </c>
      <c r="P2731" s="156">
        <v>191</v>
      </c>
      <c r="Q2731" t="str">
        <f t="shared" si="42"/>
        <v>Street</v>
      </c>
      <c r="R2731" s="158"/>
      <c r="S2731" t="s">
        <v>304</v>
      </c>
      <c r="U2731" s="158"/>
    </row>
    <row r="2732" spans="1:21" x14ac:dyDescent="0.3">
      <c r="A2732" s="156">
        <v>5</v>
      </c>
      <c r="B2732" s="156" t="s">
        <v>181</v>
      </c>
      <c r="C2732" s="156">
        <v>2020</v>
      </c>
      <c r="D2732" s="156">
        <v>5</v>
      </c>
      <c r="E2732" s="156" t="s">
        <v>222</v>
      </c>
      <c r="F2732" s="157">
        <v>1</v>
      </c>
      <c r="G2732" s="156" t="s">
        <v>183</v>
      </c>
      <c r="H2732" s="156">
        <v>905</v>
      </c>
      <c r="I2732" s="156" t="s">
        <v>272</v>
      </c>
      <c r="J2732" s="156" t="s">
        <v>122</v>
      </c>
      <c r="K2732" s="156" t="s">
        <v>242</v>
      </c>
      <c r="L2732" s="156">
        <v>4512</v>
      </c>
      <c r="M2732" s="156" t="s">
        <v>186</v>
      </c>
      <c r="N2732" s="156">
        <v>64951</v>
      </c>
      <c r="O2732" s="156">
        <v>1287586.3799999999</v>
      </c>
      <c r="P2732" s="156">
        <v>29438932</v>
      </c>
      <c r="Q2732" t="str">
        <f t="shared" si="42"/>
        <v>2-Low Income Residential</v>
      </c>
      <c r="R2732" s="158"/>
      <c r="S2732" t="s">
        <v>304</v>
      </c>
      <c r="U2732" s="158"/>
    </row>
    <row r="2733" spans="1:21" x14ac:dyDescent="0.3">
      <c r="A2733" s="156">
        <v>5</v>
      </c>
      <c r="B2733" s="156" t="s">
        <v>181</v>
      </c>
      <c r="C2733" s="156">
        <v>2020</v>
      </c>
      <c r="D2733" s="156">
        <v>5</v>
      </c>
      <c r="E2733" s="156" t="s">
        <v>222</v>
      </c>
      <c r="F2733" s="157">
        <v>10</v>
      </c>
      <c r="G2733" s="156" t="s">
        <v>238</v>
      </c>
      <c r="H2733" s="156">
        <v>1</v>
      </c>
      <c r="I2733" s="156" t="s">
        <v>229</v>
      </c>
      <c r="J2733" s="156" t="s">
        <v>121</v>
      </c>
      <c r="K2733" s="156" t="s">
        <v>230</v>
      </c>
      <c r="L2733" s="156">
        <v>207</v>
      </c>
      <c r="M2733" s="156" t="s">
        <v>243</v>
      </c>
      <c r="N2733" s="156">
        <v>37144</v>
      </c>
      <c r="O2733" s="156">
        <v>5929600</v>
      </c>
      <c r="P2733" s="156">
        <v>22900268</v>
      </c>
      <c r="Q2733" t="str">
        <f t="shared" si="42"/>
        <v>1-Residential</v>
      </c>
      <c r="R2733" s="158"/>
      <c r="S2733" t="s">
        <v>304</v>
      </c>
      <c r="U2733" s="158"/>
    </row>
    <row r="2734" spans="1:21" x14ac:dyDescent="0.3">
      <c r="A2734" s="156">
        <v>4</v>
      </c>
      <c r="B2734" s="156" t="s">
        <v>187</v>
      </c>
      <c r="C2734" s="156">
        <v>2020</v>
      </c>
      <c r="D2734" s="156">
        <v>5</v>
      </c>
      <c r="E2734" s="156" t="s">
        <v>222</v>
      </c>
      <c r="F2734" s="157">
        <v>3</v>
      </c>
      <c r="G2734" s="156" t="s">
        <v>189</v>
      </c>
      <c r="H2734" s="156">
        <v>710</v>
      </c>
      <c r="I2734" s="156" t="s">
        <v>220</v>
      </c>
      <c r="J2734" s="156" t="s">
        <v>207</v>
      </c>
      <c r="K2734" s="156" t="s">
        <v>208</v>
      </c>
      <c r="L2734" s="156">
        <v>4532</v>
      </c>
      <c r="M2734" s="156" t="s">
        <v>200</v>
      </c>
      <c r="N2734" s="156">
        <v>10</v>
      </c>
      <c r="O2734" s="156">
        <v>283409.06</v>
      </c>
      <c r="P2734" s="156">
        <v>3122907</v>
      </c>
      <c r="Q2734" t="str">
        <f t="shared" si="42"/>
        <v>5-Large C&amp;I</v>
      </c>
      <c r="R2734" s="158"/>
      <c r="S2734" t="s">
        <v>304</v>
      </c>
      <c r="U2734" s="158"/>
    </row>
    <row r="2735" spans="1:21" x14ac:dyDescent="0.3">
      <c r="A2735" s="156">
        <v>5</v>
      </c>
      <c r="B2735" s="156" t="s">
        <v>181</v>
      </c>
      <c r="C2735" s="156">
        <v>2020</v>
      </c>
      <c r="D2735" s="156">
        <v>5</v>
      </c>
      <c r="E2735" s="156" t="s">
        <v>222</v>
      </c>
      <c r="F2735" s="157">
        <v>3</v>
      </c>
      <c r="G2735" s="156" t="s">
        <v>189</v>
      </c>
      <c r="H2735" s="156">
        <v>2</v>
      </c>
      <c r="I2735" s="156" t="s">
        <v>264</v>
      </c>
      <c r="J2735" s="156" t="s">
        <v>121</v>
      </c>
      <c r="K2735" s="156" t="s">
        <v>230</v>
      </c>
      <c r="L2735" s="156">
        <v>300</v>
      </c>
      <c r="M2735" s="156" t="s">
        <v>191</v>
      </c>
      <c r="N2735" s="156">
        <v>2</v>
      </c>
      <c r="O2735" s="156">
        <v>120.15</v>
      </c>
      <c r="P2735" s="156">
        <v>434</v>
      </c>
      <c r="Q2735" t="str">
        <f t="shared" si="42"/>
        <v>1-Residential</v>
      </c>
      <c r="R2735" s="158"/>
      <c r="S2735" t="s">
        <v>304</v>
      </c>
      <c r="U2735" s="158"/>
    </row>
    <row r="2736" spans="1:21" x14ac:dyDescent="0.3">
      <c r="A2736" s="156">
        <v>5</v>
      </c>
      <c r="B2736" s="156" t="s">
        <v>181</v>
      </c>
      <c r="C2736" s="156">
        <v>2020</v>
      </c>
      <c r="D2736" s="156">
        <v>5</v>
      </c>
      <c r="E2736" s="156" t="s">
        <v>222</v>
      </c>
      <c r="F2736" s="157">
        <v>3</v>
      </c>
      <c r="G2736" s="156" t="s">
        <v>189</v>
      </c>
      <c r="H2736" s="156">
        <v>15</v>
      </c>
      <c r="I2736" s="156" t="s">
        <v>252</v>
      </c>
      <c r="J2736" s="156" t="s">
        <v>118</v>
      </c>
      <c r="K2736" s="156" t="s">
        <v>214</v>
      </c>
      <c r="L2736" s="156">
        <v>300</v>
      </c>
      <c r="M2736" s="156" t="s">
        <v>191</v>
      </c>
      <c r="N2736" s="156">
        <v>103</v>
      </c>
      <c r="O2736" s="156">
        <v>4830.76</v>
      </c>
      <c r="P2736" s="156">
        <v>19522</v>
      </c>
      <c r="Q2736" t="str">
        <f t="shared" si="42"/>
        <v>3-Small C&amp;I</v>
      </c>
      <c r="R2736" s="158"/>
      <c r="S2736" t="s">
        <v>304</v>
      </c>
      <c r="U2736" s="158"/>
    </row>
    <row r="2737" spans="1:21" x14ac:dyDescent="0.3">
      <c r="A2737" s="156">
        <v>4</v>
      </c>
      <c r="B2737" s="156" t="s">
        <v>187</v>
      </c>
      <c r="C2737" s="156">
        <v>2020</v>
      </c>
      <c r="D2737" s="156">
        <v>5</v>
      </c>
      <c r="E2737" s="156" t="s">
        <v>222</v>
      </c>
      <c r="F2737" s="157">
        <v>3</v>
      </c>
      <c r="G2737" s="156" t="s">
        <v>189</v>
      </c>
      <c r="H2737" s="156">
        <v>18</v>
      </c>
      <c r="I2737" s="156" t="s">
        <v>215</v>
      </c>
      <c r="J2737" s="156" t="s">
        <v>119</v>
      </c>
      <c r="K2737" s="156" t="s">
        <v>216</v>
      </c>
      <c r="L2737" s="156">
        <v>300</v>
      </c>
      <c r="M2737" s="156" t="s">
        <v>191</v>
      </c>
      <c r="N2737" s="156">
        <v>3</v>
      </c>
      <c r="O2737" s="156">
        <v>1142.5</v>
      </c>
      <c r="P2737" s="156">
        <v>4418</v>
      </c>
      <c r="Q2737" t="str">
        <f t="shared" si="42"/>
        <v>4-Medium C&amp;I</v>
      </c>
      <c r="R2737" s="158"/>
      <c r="S2737" t="s">
        <v>304</v>
      </c>
      <c r="U2737" s="158"/>
    </row>
    <row r="2738" spans="1:21" x14ac:dyDescent="0.3">
      <c r="A2738" s="156">
        <v>4</v>
      </c>
      <c r="B2738" s="156" t="s">
        <v>187</v>
      </c>
      <c r="C2738" s="156">
        <v>2020</v>
      </c>
      <c r="D2738" s="156">
        <v>5</v>
      </c>
      <c r="E2738" s="156" t="s">
        <v>222</v>
      </c>
      <c r="F2738" s="157">
        <v>5</v>
      </c>
      <c r="G2738" s="156" t="s">
        <v>195</v>
      </c>
      <c r="H2738" s="156">
        <v>18</v>
      </c>
      <c r="I2738" s="156" t="s">
        <v>215</v>
      </c>
      <c r="J2738" s="156" t="s">
        <v>119</v>
      </c>
      <c r="K2738" s="156" t="s">
        <v>216</v>
      </c>
      <c r="L2738" s="156">
        <v>460</v>
      </c>
      <c r="M2738" s="156" t="s">
        <v>198</v>
      </c>
      <c r="N2738" s="156">
        <v>1</v>
      </c>
      <c r="O2738" s="156">
        <v>470.36</v>
      </c>
      <c r="P2738" s="156">
        <v>2040</v>
      </c>
      <c r="Q2738" t="str">
        <f t="shared" si="42"/>
        <v>4-Medium C&amp;I</v>
      </c>
      <c r="R2738" s="158"/>
      <c r="S2738" t="s">
        <v>304</v>
      </c>
      <c r="U2738" s="158"/>
    </row>
    <row r="2739" spans="1:21" x14ac:dyDescent="0.3">
      <c r="A2739" s="156">
        <v>5</v>
      </c>
      <c r="B2739" s="156" t="s">
        <v>181</v>
      </c>
      <c r="C2739" s="156">
        <v>2020</v>
      </c>
      <c r="D2739" s="156">
        <v>5</v>
      </c>
      <c r="E2739" s="156" t="s">
        <v>222</v>
      </c>
      <c r="F2739" s="157">
        <v>3</v>
      </c>
      <c r="G2739" s="156" t="s">
        <v>189</v>
      </c>
      <c r="H2739" s="156">
        <v>700</v>
      </c>
      <c r="I2739" s="156" t="s">
        <v>273</v>
      </c>
      <c r="J2739" s="156" t="s">
        <v>207</v>
      </c>
      <c r="K2739" s="156" t="s">
        <v>208</v>
      </c>
      <c r="L2739" s="156">
        <v>300</v>
      </c>
      <c r="M2739" s="156" t="s">
        <v>191</v>
      </c>
      <c r="N2739" s="156">
        <v>4</v>
      </c>
      <c r="O2739" s="156">
        <v>28676.78</v>
      </c>
      <c r="P2739" s="156">
        <v>169800</v>
      </c>
      <c r="Q2739" t="str">
        <f t="shared" si="42"/>
        <v>5-Large C&amp;I</v>
      </c>
      <c r="R2739" s="158"/>
      <c r="S2739" t="s">
        <v>304</v>
      </c>
      <c r="U2739" s="158"/>
    </row>
    <row r="2740" spans="1:21" x14ac:dyDescent="0.3">
      <c r="A2740" s="156">
        <v>5</v>
      </c>
      <c r="B2740" s="156" t="s">
        <v>181</v>
      </c>
      <c r="C2740" s="156">
        <v>2020</v>
      </c>
      <c r="D2740" s="156">
        <v>5</v>
      </c>
      <c r="E2740" s="156" t="s">
        <v>222</v>
      </c>
      <c r="F2740" s="157">
        <v>79</v>
      </c>
      <c r="G2740" s="156" t="s">
        <v>212</v>
      </c>
      <c r="H2740" s="156">
        <v>954</v>
      </c>
      <c r="I2740" s="156" t="s">
        <v>237</v>
      </c>
      <c r="J2740" s="156" t="s">
        <v>119</v>
      </c>
      <c r="K2740" s="156" t="s">
        <v>216</v>
      </c>
      <c r="L2740" s="156">
        <v>4579</v>
      </c>
      <c r="M2740" s="156" t="s">
        <v>221</v>
      </c>
      <c r="N2740" s="156">
        <v>5</v>
      </c>
      <c r="O2740" s="156">
        <v>4325.26</v>
      </c>
      <c r="P2740" s="156">
        <v>51220</v>
      </c>
      <c r="Q2740" t="str">
        <f t="shared" si="42"/>
        <v>4-Medium C&amp;I</v>
      </c>
      <c r="R2740" s="158"/>
      <c r="S2740" t="s">
        <v>304</v>
      </c>
      <c r="U2740" s="158"/>
    </row>
    <row r="2741" spans="1:21" x14ac:dyDescent="0.3">
      <c r="A2741" s="156">
        <v>5</v>
      </c>
      <c r="B2741" s="156" t="s">
        <v>181</v>
      </c>
      <c r="C2741" s="156">
        <v>2020</v>
      </c>
      <c r="D2741" s="156">
        <v>5</v>
      </c>
      <c r="E2741" s="156" t="s">
        <v>222</v>
      </c>
      <c r="F2741" s="157">
        <v>5</v>
      </c>
      <c r="G2741" s="156" t="s">
        <v>195</v>
      </c>
      <c r="H2741" s="156">
        <v>951</v>
      </c>
      <c r="I2741" s="156" t="s">
        <v>250</v>
      </c>
      <c r="J2741" s="156" t="s">
        <v>126</v>
      </c>
      <c r="K2741" s="156" t="s">
        <v>249</v>
      </c>
      <c r="L2741" s="156">
        <v>4552</v>
      </c>
      <c r="M2741" s="156" t="s">
        <v>276</v>
      </c>
      <c r="N2741" s="156">
        <v>1</v>
      </c>
      <c r="O2741" s="156">
        <v>37.08</v>
      </c>
      <c r="P2741" s="156">
        <v>300</v>
      </c>
      <c r="Q2741" t="str">
        <f t="shared" si="42"/>
        <v>3-Small C&amp;I</v>
      </c>
      <c r="R2741" s="158"/>
      <c r="S2741" t="s">
        <v>304</v>
      </c>
      <c r="U2741" s="158"/>
    </row>
    <row r="2742" spans="1:21" x14ac:dyDescent="0.3">
      <c r="A2742" s="156">
        <v>5</v>
      </c>
      <c r="B2742" s="156" t="s">
        <v>181</v>
      </c>
      <c r="C2742" s="156">
        <v>2020</v>
      </c>
      <c r="D2742" s="156">
        <v>5</v>
      </c>
      <c r="E2742" s="156" t="s">
        <v>222</v>
      </c>
      <c r="F2742" s="157">
        <v>75</v>
      </c>
      <c r="G2742" s="156" t="s">
        <v>212</v>
      </c>
      <c r="H2742" s="156">
        <v>5</v>
      </c>
      <c r="I2742" s="156" t="s">
        <v>190</v>
      </c>
      <c r="J2742" s="156" t="s">
        <v>115</v>
      </c>
      <c r="K2742" s="156" t="s">
        <v>185</v>
      </c>
      <c r="L2742" s="156">
        <v>1575</v>
      </c>
      <c r="M2742" s="156" t="s">
        <v>218</v>
      </c>
      <c r="N2742" s="156">
        <v>5</v>
      </c>
      <c r="O2742" s="156">
        <v>1273.92</v>
      </c>
      <c r="P2742" s="156">
        <v>6440</v>
      </c>
      <c r="Q2742" t="str">
        <f t="shared" si="42"/>
        <v>3-Small C&amp;I</v>
      </c>
      <c r="R2742" s="158"/>
      <c r="S2742" t="s">
        <v>304</v>
      </c>
      <c r="U2742" s="158"/>
    </row>
    <row r="2743" spans="1:21" x14ac:dyDescent="0.3">
      <c r="A2743" s="156">
        <v>4</v>
      </c>
      <c r="B2743" s="156" t="s">
        <v>187</v>
      </c>
      <c r="C2743" s="156">
        <v>2020</v>
      </c>
      <c r="D2743" s="156">
        <v>5</v>
      </c>
      <c r="E2743" s="156" t="s">
        <v>222</v>
      </c>
      <c r="F2743" s="157">
        <v>3</v>
      </c>
      <c r="G2743" s="156" t="s">
        <v>189</v>
      </c>
      <c r="H2743" s="156">
        <v>616</v>
      </c>
      <c r="I2743" s="156" t="s">
        <v>199</v>
      </c>
      <c r="J2743" s="156" t="s">
        <v>125</v>
      </c>
      <c r="K2743" s="156" t="s">
        <v>197</v>
      </c>
      <c r="L2743" s="156">
        <v>4532</v>
      </c>
      <c r="M2743" s="156" t="s">
        <v>200</v>
      </c>
      <c r="N2743" s="156">
        <v>1</v>
      </c>
      <c r="O2743" s="156">
        <v>7.98</v>
      </c>
      <c r="P2743" s="156">
        <v>15</v>
      </c>
      <c r="Q2743" t="str">
        <f t="shared" si="42"/>
        <v>Street</v>
      </c>
      <c r="R2743" s="158"/>
      <c r="S2743" t="s">
        <v>304</v>
      </c>
      <c r="U2743" s="158"/>
    </row>
    <row r="2744" spans="1:21" x14ac:dyDescent="0.3">
      <c r="A2744" s="156">
        <v>5</v>
      </c>
      <c r="B2744" s="156" t="s">
        <v>181</v>
      </c>
      <c r="C2744" s="156">
        <v>2020</v>
      </c>
      <c r="D2744" s="156">
        <v>5</v>
      </c>
      <c r="E2744" s="156" t="s">
        <v>222</v>
      </c>
      <c r="F2744" s="157">
        <v>3</v>
      </c>
      <c r="G2744" s="156" t="s">
        <v>189</v>
      </c>
      <c r="H2744" s="156">
        <v>602</v>
      </c>
      <c r="I2744" s="156" t="s">
        <v>246</v>
      </c>
      <c r="J2744" s="156" t="s">
        <v>125</v>
      </c>
      <c r="K2744" s="156" t="s">
        <v>197</v>
      </c>
      <c r="L2744" s="156">
        <v>300</v>
      </c>
      <c r="M2744" s="156" t="s">
        <v>191</v>
      </c>
      <c r="N2744" s="156">
        <v>905</v>
      </c>
      <c r="O2744" s="156">
        <v>85197.57</v>
      </c>
      <c r="P2744" s="156">
        <v>210785</v>
      </c>
      <c r="Q2744" t="str">
        <f t="shared" si="42"/>
        <v>Street</v>
      </c>
      <c r="R2744" s="158"/>
      <c r="S2744" t="s">
        <v>304</v>
      </c>
      <c r="U2744" s="158"/>
    </row>
    <row r="2745" spans="1:21" x14ac:dyDescent="0.3">
      <c r="A2745" s="156">
        <v>5</v>
      </c>
      <c r="B2745" s="156" t="s">
        <v>181</v>
      </c>
      <c r="C2745" s="156">
        <v>2020</v>
      </c>
      <c r="D2745" s="156">
        <v>5</v>
      </c>
      <c r="E2745" s="156" t="s">
        <v>222</v>
      </c>
      <c r="F2745" s="157">
        <v>3</v>
      </c>
      <c r="G2745" s="156" t="s">
        <v>189</v>
      </c>
      <c r="H2745" s="156">
        <v>621</v>
      </c>
      <c r="I2745" s="156" t="s">
        <v>259</v>
      </c>
      <c r="J2745" s="156" t="s">
        <v>116</v>
      </c>
      <c r="K2745" s="156" t="s">
        <v>224</v>
      </c>
      <c r="L2745" s="156">
        <v>4532</v>
      </c>
      <c r="M2745" s="156" t="s">
        <v>200</v>
      </c>
      <c r="N2745" s="156">
        <v>6</v>
      </c>
      <c r="O2745" s="156">
        <v>447.28</v>
      </c>
      <c r="P2745" s="156">
        <v>4124</v>
      </c>
      <c r="Q2745" t="str">
        <f t="shared" si="42"/>
        <v>3-Small C&amp;I</v>
      </c>
      <c r="R2745" s="158"/>
      <c r="S2745" t="s">
        <v>304</v>
      </c>
      <c r="U2745" s="158"/>
    </row>
    <row r="2746" spans="1:21" x14ac:dyDescent="0.3">
      <c r="A2746" s="156">
        <v>5</v>
      </c>
      <c r="B2746" s="156" t="s">
        <v>181</v>
      </c>
      <c r="C2746" s="156">
        <v>2020</v>
      </c>
      <c r="D2746" s="156">
        <v>5</v>
      </c>
      <c r="E2746" s="156" t="s">
        <v>222</v>
      </c>
      <c r="F2746" s="157">
        <v>75</v>
      </c>
      <c r="G2746" s="156" t="s">
        <v>212</v>
      </c>
      <c r="H2746" s="156">
        <v>701</v>
      </c>
      <c r="I2746" s="156" t="s">
        <v>206</v>
      </c>
      <c r="J2746" s="156" t="s">
        <v>207</v>
      </c>
      <c r="K2746" s="156" t="s">
        <v>208</v>
      </c>
      <c r="L2746" s="156">
        <v>1575</v>
      </c>
      <c r="M2746" s="156" t="s">
        <v>218</v>
      </c>
      <c r="N2746" s="156">
        <v>1</v>
      </c>
      <c r="O2746" s="156">
        <v>17751.150000000001</v>
      </c>
      <c r="P2746" s="156">
        <v>119700</v>
      </c>
      <c r="Q2746" t="str">
        <f t="shared" si="42"/>
        <v>5-Large C&amp;I</v>
      </c>
      <c r="R2746" s="158"/>
      <c r="S2746" t="s">
        <v>304</v>
      </c>
      <c r="U2746" s="158"/>
    </row>
    <row r="2747" spans="1:21" x14ac:dyDescent="0.3">
      <c r="A2747" s="156">
        <v>5</v>
      </c>
      <c r="B2747" s="156" t="s">
        <v>181</v>
      </c>
      <c r="C2747" s="156">
        <v>2020</v>
      </c>
      <c r="D2747" s="156">
        <v>5</v>
      </c>
      <c r="E2747" s="156" t="s">
        <v>222</v>
      </c>
      <c r="F2747" s="157">
        <v>10</v>
      </c>
      <c r="G2747" s="156" t="s">
        <v>238</v>
      </c>
      <c r="H2747" s="156">
        <v>7</v>
      </c>
      <c r="I2747" s="156" t="s">
        <v>241</v>
      </c>
      <c r="J2747" s="156" t="s">
        <v>122</v>
      </c>
      <c r="K2747" s="156" t="s">
        <v>242</v>
      </c>
      <c r="L2747" s="156">
        <v>207</v>
      </c>
      <c r="M2747" s="156" t="s">
        <v>243</v>
      </c>
      <c r="N2747" s="156">
        <v>8</v>
      </c>
      <c r="O2747" s="156">
        <v>850.56</v>
      </c>
      <c r="P2747" s="156">
        <v>5220</v>
      </c>
      <c r="Q2747" t="str">
        <f t="shared" si="42"/>
        <v>2-Low Income Residential</v>
      </c>
      <c r="R2747" s="158"/>
      <c r="S2747" t="s">
        <v>304</v>
      </c>
      <c r="U2747" s="158"/>
    </row>
    <row r="2748" spans="1:21" x14ac:dyDescent="0.3">
      <c r="A2748" s="156">
        <v>5</v>
      </c>
      <c r="B2748" s="156" t="s">
        <v>181</v>
      </c>
      <c r="C2748" s="156">
        <v>2020</v>
      </c>
      <c r="D2748" s="156">
        <v>5</v>
      </c>
      <c r="E2748" s="156" t="s">
        <v>222</v>
      </c>
      <c r="F2748" s="157">
        <v>10</v>
      </c>
      <c r="G2748" s="156" t="s">
        <v>238</v>
      </c>
      <c r="H2748" s="156">
        <v>905</v>
      </c>
      <c r="I2748" s="156" t="s">
        <v>272</v>
      </c>
      <c r="J2748" s="156" t="s">
        <v>122</v>
      </c>
      <c r="K2748" s="156" t="s">
        <v>242</v>
      </c>
      <c r="L2748" s="156">
        <v>4513</v>
      </c>
      <c r="M2748" s="156" t="s">
        <v>240</v>
      </c>
      <c r="N2748" s="156">
        <v>4930</v>
      </c>
      <c r="O2748" s="156">
        <v>142945.24</v>
      </c>
      <c r="P2748" s="156">
        <v>3443772</v>
      </c>
      <c r="Q2748" t="str">
        <f t="shared" si="42"/>
        <v>2-Low Income Residential</v>
      </c>
      <c r="R2748" s="158"/>
      <c r="S2748" t="s">
        <v>304</v>
      </c>
      <c r="U2748" s="158"/>
    </row>
    <row r="2749" spans="1:21" x14ac:dyDescent="0.3">
      <c r="A2749" s="156">
        <v>4</v>
      </c>
      <c r="B2749" s="156" t="s">
        <v>187</v>
      </c>
      <c r="C2749" s="156">
        <v>2020</v>
      </c>
      <c r="D2749" s="156">
        <v>5</v>
      </c>
      <c r="E2749" s="156" t="s">
        <v>222</v>
      </c>
      <c r="F2749" s="157">
        <v>3</v>
      </c>
      <c r="G2749" s="156" t="s">
        <v>189</v>
      </c>
      <c r="H2749" s="156">
        <v>903</v>
      </c>
      <c r="I2749" s="156" t="s">
        <v>239</v>
      </c>
      <c r="J2749" s="156" t="s">
        <v>121</v>
      </c>
      <c r="K2749" s="156" t="s">
        <v>230</v>
      </c>
      <c r="L2749" s="156">
        <v>4532</v>
      </c>
      <c r="M2749" s="156" t="s">
        <v>200</v>
      </c>
      <c r="N2749" s="156">
        <v>21</v>
      </c>
      <c r="O2749" s="156">
        <v>967.99</v>
      </c>
      <c r="P2749" s="156">
        <v>6252</v>
      </c>
      <c r="Q2749" t="str">
        <f t="shared" si="42"/>
        <v>1-Residential</v>
      </c>
      <c r="R2749" s="158"/>
      <c r="S2749" t="s">
        <v>304</v>
      </c>
      <c r="U2749" s="158"/>
    </row>
    <row r="2750" spans="1:21" x14ac:dyDescent="0.3">
      <c r="A2750" s="156">
        <v>4</v>
      </c>
      <c r="B2750" s="156" t="s">
        <v>187</v>
      </c>
      <c r="C2750" s="156">
        <v>2020</v>
      </c>
      <c r="D2750" s="156">
        <v>5</v>
      </c>
      <c r="E2750" s="156" t="s">
        <v>222</v>
      </c>
      <c r="F2750" s="157">
        <v>3</v>
      </c>
      <c r="G2750" s="156" t="s">
        <v>189</v>
      </c>
      <c r="H2750" s="156">
        <v>1</v>
      </c>
      <c r="I2750" s="156" t="s">
        <v>229</v>
      </c>
      <c r="J2750" s="156" t="s">
        <v>121</v>
      </c>
      <c r="K2750" s="156" t="s">
        <v>230</v>
      </c>
      <c r="L2750" s="156">
        <v>300</v>
      </c>
      <c r="M2750" s="156" t="s">
        <v>191</v>
      </c>
      <c r="N2750" s="156">
        <v>20</v>
      </c>
      <c r="O2750" s="156">
        <v>1195.3399999999999</v>
      </c>
      <c r="P2750" s="156">
        <v>4127</v>
      </c>
      <c r="Q2750" t="str">
        <f t="shared" si="42"/>
        <v>1-Residential</v>
      </c>
      <c r="R2750" s="158"/>
      <c r="S2750" t="s">
        <v>304</v>
      </c>
      <c r="U2750" s="158"/>
    </row>
    <row r="2751" spans="1:21" x14ac:dyDescent="0.3">
      <c r="A2751" s="156">
        <v>5</v>
      </c>
      <c r="B2751" s="156" t="s">
        <v>181</v>
      </c>
      <c r="C2751" s="156">
        <v>2020</v>
      </c>
      <c r="D2751" s="156">
        <v>5</v>
      </c>
      <c r="E2751" s="156" t="s">
        <v>222</v>
      </c>
      <c r="F2751" s="157">
        <v>72</v>
      </c>
      <c r="G2751" s="156" t="s">
        <v>212</v>
      </c>
      <c r="H2751" s="156">
        <v>1</v>
      </c>
      <c r="I2751" s="156" t="s">
        <v>229</v>
      </c>
      <c r="J2751" s="156" t="s">
        <v>121</v>
      </c>
      <c r="K2751" s="156" t="s">
        <v>230</v>
      </c>
      <c r="L2751" s="156">
        <v>1572</v>
      </c>
      <c r="M2751" s="156" t="s">
        <v>231</v>
      </c>
      <c r="N2751" s="156">
        <v>1</v>
      </c>
      <c r="O2751" s="156">
        <v>111.98</v>
      </c>
      <c r="P2751" s="156">
        <v>397</v>
      </c>
      <c r="Q2751" t="str">
        <f t="shared" si="42"/>
        <v>1-Residential</v>
      </c>
      <c r="R2751" s="158"/>
      <c r="S2751" t="s">
        <v>304</v>
      </c>
      <c r="U2751" s="158"/>
    </row>
    <row r="2752" spans="1:21" x14ac:dyDescent="0.3">
      <c r="A2752" s="156">
        <v>5</v>
      </c>
      <c r="B2752" s="156" t="s">
        <v>181</v>
      </c>
      <c r="C2752" s="156">
        <v>2020</v>
      </c>
      <c r="D2752" s="156">
        <v>5</v>
      </c>
      <c r="E2752" s="156" t="s">
        <v>222</v>
      </c>
      <c r="F2752" s="157">
        <v>1</v>
      </c>
      <c r="G2752" s="156" t="s">
        <v>183</v>
      </c>
      <c r="H2752" s="156">
        <v>18</v>
      </c>
      <c r="I2752" s="156" t="s">
        <v>215</v>
      </c>
      <c r="J2752" s="156" t="s">
        <v>119</v>
      </c>
      <c r="K2752" s="156" t="s">
        <v>216</v>
      </c>
      <c r="L2752" s="156">
        <v>200</v>
      </c>
      <c r="M2752" s="156" t="s">
        <v>210</v>
      </c>
      <c r="N2752" s="156">
        <v>1</v>
      </c>
      <c r="O2752" s="156">
        <v>241.24</v>
      </c>
      <c r="P2752" s="156">
        <v>1040</v>
      </c>
      <c r="Q2752" t="str">
        <f t="shared" si="42"/>
        <v>4-Medium C&amp;I</v>
      </c>
      <c r="R2752" s="158"/>
      <c r="S2752" t="s">
        <v>304</v>
      </c>
      <c r="U2752" s="158"/>
    </row>
    <row r="2753" spans="1:21" x14ac:dyDescent="0.3">
      <c r="A2753" s="156">
        <v>5</v>
      </c>
      <c r="B2753" s="156" t="s">
        <v>181</v>
      </c>
      <c r="C2753" s="156">
        <v>2020</v>
      </c>
      <c r="D2753" s="156">
        <v>5</v>
      </c>
      <c r="E2753" s="156" t="s">
        <v>222</v>
      </c>
      <c r="F2753" s="157">
        <v>5</v>
      </c>
      <c r="G2753" s="156" t="s">
        <v>195</v>
      </c>
      <c r="H2753" s="156">
        <v>954</v>
      </c>
      <c r="I2753" s="156" t="s">
        <v>237</v>
      </c>
      <c r="J2753" s="156" t="s">
        <v>119</v>
      </c>
      <c r="K2753" s="156" t="s">
        <v>216</v>
      </c>
      <c r="L2753" s="156">
        <v>4552</v>
      </c>
      <c r="M2753" s="156" t="s">
        <v>276</v>
      </c>
      <c r="N2753" s="156">
        <v>527</v>
      </c>
      <c r="O2753" s="156">
        <v>1115724.44</v>
      </c>
      <c r="P2753" s="156">
        <v>12078502</v>
      </c>
      <c r="Q2753" t="str">
        <f t="shared" si="42"/>
        <v>4-Medium C&amp;I</v>
      </c>
      <c r="R2753" s="158"/>
      <c r="S2753" t="s">
        <v>304</v>
      </c>
      <c r="U2753" s="158"/>
    </row>
    <row r="2754" spans="1:21" x14ac:dyDescent="0.3">
      <c r="A2754" s="156">
        <v>5</v>
      </c>
      <c r="B2754" s="156" t="s">
        <v>181</v>
      </c>
      <c r="C2754" s="156">
        <v>2020</v>
      </c>
      <c r="D2754" s="156">
        <v>5</v>
      </c>
      <c r="E2754" s="156" t="s">
        <v>222</v>
      </c>
      <c r="F2754" s="157">
        <v>75</v>
      </c>
      <c r="G2754" s="156" t="s">
        <v>212</v>
      </c>
      <c r="H2754" s="156">
        <v>950</v>
      </c>
      <c r="I2754" s="156" t="s">
        <v>184</v>
      </c>
      <c r="J2754" s="156" t="s">
        <v>115</v>
      </c>
      <c r="K2754" s="156" t="s">
        <v>185</v>
      </c>
      <c r="L2754" s="156">
        <v>4575</v>
      </c>
      <c r="M2754" s="156" t="s">
        <v>212</v>
      </c>
      <c r="N2754" s="156">
        <v>2</v>
      </c>
      <c r="O2754" s="156">
        <v>702.69</v>
      </c>
      <c r="P2754" s="156">
        <v>6940</v>
      </c>
      <c r="Q2754" t="str">
        <f t="shared" ref="Q2754:Q2817" si="43">VLOOKUP(J2754,S:T,2,FALSE)</f>
        <v>3-Small C&amp;I</v>
      </c>
      <c r="R2754" s="158"/>
      <c r="S2754" t="s">
        <v>304</v>
      </c>
      <c r="U2754" s="158"/>
    </row>
    <row r="2755" spans="1:21" x14ac:dyDescent="0.3">
      <c r="A2755" s="156">
        <v>5</v>
      </c>
      <c r="B2755" s="156" t="s">
        <v>181</v>
      </c>
      <c r="C2755" s="156">
        <v>2020</v>
      </c>
      <c r="D2755" s="156">
        <v>5</v>
      </c>
      <c r="E2755" s="156" t="s">
        <v>222</v>
      </c>
      <c r="F2755" s="157">
        <v>79</v>
      </c>
      <c r="G2755" s="156" t="s">
        <v>212</v>
      </c>
      <c r="H2755" s="156">
        <v>950</v>
      </c>
      <c r="I2755" s="156" t="s">
        <v>184</v>
      </c>
      <c r="J2755" s="156" t="s">
        <v>115</v>
      </c>
      <c r="K2755" s="156" t="s">
        <v>185</v>
      </c>
      <c r="L2755" s="156">
        <v>4579</v>
      </c>
      <c r="M2755" s="156" t="s">
        <v>221</v>
      </c>
      <c r="N2755" s="156">
        <v>83</v>
      </c>
      <c r="O2755" s="156">
        <v>10535.66</v>
      </c>
      <c r="P2755" s="156">
        <v>99237</v>
      </c>
      <c r="Q2755" t="str">
        <f t="shared" si="43"/>
        <v>3-Small C&amp;I</v>
      </c>
      <c r="R2755" s="158"/>
      <c r="S2755" t="s">
        <v>304</v>
      </c>
      <c r="U2755" s="158"/>
    </row>
    <row r="2756" spans="1:21" x14ac:dyDescent="0.3">
      <c r="A2756" s="156">
        <v>5</v>
      </c>
      <c r="B2756" s="156" t="s">
        <v>181</v>
      </c>
      <c r="C2756" s="156">
        <v>2020</v>
      </c>
      <c r="D2756" s="156">
        <v>5</v>
      </c>
      <c r="E2756" s="156" t="s">
        <v>222</v>
      </c>
      <c r="F2756" s="157">
        <v>10</v>
      </c>
      <c r="G2756" s="156" t="s">
        <v>238</v>
      </c>
      <c r="H2756" s="156">
        <v>5</v>
      </c>
      <c r="I2756" s="156" t="s">
        <v>190</v>
      </c>
      <c r="J2756" s="156" t="s">
        <v>115</v>
      </c>
      <c r="K2756" s="156" t="s">
        <v>185</v>
      </c>
      <c r="L2756" s="156">
        <v>207</v>
      </c>
      <c r="M2756" s="156" t="s">
        <v>243</v>
      </c>
      <c r="N2756" s="156">
        <v>15</v>
      </c>
      <c r="O2756" s="156">
        <v>1187.3900000000001</v>
      </c>
      <c r="P2756" s="156">
        <v>5385</v>
      </c>
      <c r="Q2756" t="str">
        <f t="shared" si="43"/>
        <v>3-Small C&amp;I</v>
      </c>
      <c r="R2756" s="158"/>
      <c r="S2756" t="s">
        <v>304</v>
      </c>
      <c r="U2756" s="158"/>
    </row>
    <row r="2757" spans="1:21" x14ac:dyDescent="0.3">
      <c r="A2757" s="156">
        <v>5</v>
      </c>
      <c r="B2757" s="156" t="s">
        <v>181</v>
      </c>
      <c r="C2757" s="156">
        <v>2020</v>
      </c>
      <c r="D2757" s="156">
        <v>5</v>
      </c>
      <c r="E2757" s="156" t="s">
        <v>222</v>
      </c>
      <c r="F2757" s="157">
        <v>10</v>
      </c>
      <c r="G2757" s="156" t="s">
        <v>238</v>
      </c>
      <c r="H2757" s="156">
        <v>603</v>
      </c>
      <c r="I2757" s="156" t="s">
        <v>196</v>
      </c>
      <c r="J2757" s="156" t="s">
        <v>125</v>
      </c>
      <c r="K2757" s="156" t="s">
        <v>197</v>
      </c>
      <c r="L2757" s="156">
        <v>207</v>
      </c>
      <c r="M2757" s="156" t="s">
        <v>243</v>
      </c>
      <c r="N2757" s="156">
        <v>27</v>
      </c>
      <c r="O2757" s="156">
        <v>456.23</v>
      </c>
      <c r="P2757" s="156">
        <v>979</v>
      </c>
      <c r="Q2757" t="str">
        <f t="shared" si="43"/>
        <v>Street</v>
      </c>
      <c r="R2757" s="158"/>
      <c r="S2757" t="s">
        <v>304</v>
      </c>
      <c r="U2757" s="158"/>
    </row>
    <row r="2758" spans="1:21" x14ac:dyDescent="0.3">
      <c r="A2758" s="156">
        <v>5</v>
      </c>
      <c r="B2758" s="156" t="s">
        <v>181</v>
      </c>
      <c r="C2758" s="156">
        <v>2020</v>
      </c>
      <c r="D2758" s="156">
        <v>5</v>
      </c>
      <c r="E2758" s="156" t="s">
        <v>222</v>
      </c>
      <c r="F2758" s="157">
        <v>60</v>
      </c>
      <c r="G2758" s="156" t="s">
        <v>212</v>
      </c>
      <c r="H2758" s="156">
        <v>615</v>
      </c>
      <c r="I2758" s="156" t="s">
        <v>292</v>
      </c>
      <c r="J2758" s="156" t="s">
        <v>123</v>
      </c>
      <c r="K2758" s="156" t="s">
        <v>261</v>
      </c>
      <c r="L2758" s="156">
        <v>4563</v>
      </c>
      <c r="M2758" s="156" t="s">
        <v>228</v>
      </c>
      <c r="N2758" s="156">
        <v>39</v>
      </c>
      <c r="O2758" s="156">
        <v>4405.79</v>
      </c>
      <c r="P2758" s="156">
        <v>7659</v>
      </c>
      <c r="Q2758" t="str">
        <f t="shared" si="43"/>
        <v>Street</v>
      </c>
      <c r="R2758" s="158"/>
      <c r="S2758" t="s">
        <v>304</v>
      </c>
      <c r="U2758" s="158"/>
    </row>
    <row r="2759" spans="1:21" x14ac:dyDescent="0.3">
      <c r="A2759" s="156">
        <v>4</v>
      </c>
      <c r="B2759" s="156" t="s">
        <v>187</v>
      </c>
      <c r="C2759" s="156">
        <v>2020</v>
      </c>
      <c r="D2759" s="156">
        <v>5</v>
      </c>
      <c r="E2759" s="156" t="s">
        <v>222</v>
      </c>
      <c r="F2759" s="157">
        <v>60</v>
      </c>
      <c r="G2759" s="156" t="s">
        <v>212</v>
      </c>
      <c r="H2759" s="156">
        <v>615</v>
      </c>
      <c r="I2759" s="156" t="s">
        <v>292</v>
      </c>
      <c r="J2759" s="156" t="s">
        <v>123</v>
      </c>
      <c r="K2759" s="156" t="s">
        <v>261</v>
      </c>
      <c r="L2759" s="156">
        <v>4563</v>
      </c>
      <c r="M2759" s="156" t="s">
        <v>228</v>
      </c>
      <c r="N2759" s="156">
        <v>1</v>
      </c>
      <c r="O2759" s="156">
        <v>10.220000000000001</v>
      </c>
      <c r="P2759" s="156">
        <v>22</v>
      </c>
      <c r="Q2759" t="str">
        <f t="shared" si="43"/>
        <v>Street</v>
      </c>
      <c r="R2759" s="158"/>
      <c r="S2759" t="s">
        <v>304</v>
      </c>
      <c r="U2759" s="158"/>
    </row>
    <row r="2760" spans="1:21" x14ac:dyDescent="0.3">
      <c r="A2760" s="156">
        <v>5</v>
      </c>
      <c r="B2760" s="156" t="s">
        <v>181</v>
      </c>
      <c r="C2760" s="156">
        <v>2020</v>
      </c>
      <c r="D2760" s="156">
        <v>5</v>
      </c>
      <c r="E2760" s="156" t="s">
        <v>222</v>
      </c>
      <c r="F2760" s="157">
        <v>1</v>
      </c>
      <c r="G2760" s="156" t="s">
        <v>183</v>
      </c>
      <c r="H2760" s="156">
        <v>602</v>
      </c>
      <c r="I2760" s="156" t="s">
        <v>246</v>
      </c>
      <c r="J2760" s="156" t="s">
        <v>125</v>
      </c>
      <c r="K2760" s="156" t="s">
        <v>197</v>
      </c>
      <c r="L2760" s="156">
        <v>200</v>
      </c>
      <c r="M2760" s="156" t="s">
        <v>210</v>
      </c>
      <c r="N2760" s="156">
        <v>179</v>
      </c>
      <c r="O2760" s="156">
        <v>6239.61</v>
      </c>
      <c r="P2760" s="156">
        <v>12699</v>
      </c>
      <c r="Q2760" t="str">
        <f t="shared" si="43"/>
        <v>Street</v>
      </c>
      <c r="R2760" s="158"/>
      <c r="S2760" t="s">
        <v>304</v>
      </c>
      <c r="U2760" s="158"/>
    </row>
    <row r="2761" spans="1:21" x14ac:dyDescent="0.3">
      <c r="A2761" s="156">
        <v>4</v>
      </c>
      <c r="B2761" s="156" t="s">
        <v>187</v>
      </c>
      <c r="C2761" s="156">
        <v>2020</v>
      </c>
      <c r="D2761" s="156">
        <v>5</v>
      </c>
      <c r="E2761" s="156" t="s">
        <v>222</v>
      </c>
      <c r="F2761" s="157">
        <v>10</v>
      </c>
      <c r="G2761" s="156" t="s">
        <v>238</v>
      </c>
      <c r="H2761" s="156">
        <v>905</v>
      </c>
      <c r="I2761" s="156" t="s">
        <v>272</v>
      </c>
      <c r="J2761" s="156" t="s">
        <v>122</v>
      </c>
      <c r="K2761" s="156" t="s">
        <v>242</v>
      </c>
      <c r="L2761" s="156">
        <v>4513</v>
      </c>
      <c r="M2761" s="156" t="s">
        <v>240</v>
      </c>
      <c r="N2761" s="156">
        <v>4</v>
      </c>
      <c r="O2761" s="156">
        <v>180.08</v>
      </c>
      <c r="P2761" s="156">
        <v>3226</v>
      </c>
      <c r="Q2761" t="str">
        <f t="shared" si="43"/>
        <v>2-Low Income Residential</v>
      </c>
      <c r="R2761" s="158"/>
      <c r="S2761" t="s">
        <v>304</v>
      </c>
      <c r="U2761" s="158"/>
    </row>
    <row r="2762" spans="1:21" x14ac:dyDescent="0.3">
      <c r="A2762" s="156">
        <v>4</v>
      </c>
      <c r="B2762" s="156" t="s">
        <v>187</v>
      </c>
      <c r="C2762" s="156">
        <v>2020</v>
      </c>
      <c r="D2762" s="156">
        <v>5</v>
      </c>
      <c r="E2762" s="156" t="s">
        <v>222</v>
      </c>
      <c r="F2762" s="157">
        <v>1</v>
      </c>
      <c r="G2762" s="156" t="s">
        <v>183</v>
      </c>
      <c r="H2762" s="156">
        <v>1</v>
      </c>
      <c r="I2762" s="156" t="s">
        <v>229</v>
      </c>
      <c r="J2762" s="156" t="s">
        <v>121</v>
      </c>
      <c r="K2762" s="156" t="s">
        <v>230</v>
      </c>
      <c r="L2762" s="156">
        <v>200</v>
      </c>
      <c r="M2762" s="156" t="s">
        <v>210</v>
      </c>
      <c r="N2762" s="156">
        <v>1356</v>
      </c>
      <c r="O2762" s="156">
        <v>201726.96</v>
      </c>
      <c r="P2762" s="156">
        <v>757888</v>
      </c>
      <c r="Q2762" t="str">
        <f t="shared" si="43"/>
        <v>1-Residential</v>
      </c>
      <c r="R2762" s="158"/>
      <c r="S2762" t="s">
        <v>304</v>
      </c>
      <c r="U2762" s="158"/>
    </row>
    <row r="2763" spans="1:21" x14ac:dyDescent="0.3">
      <c r="A2763" s="156">
        <v>5</v>
      </c>
      <c r="B2763" s="156" t="s">
        <v>181</v>
      </c>
      <c r="C2763" s="156">
        <v>2020</v>
      </c>
      <c r="D2763" s="156">
        <v>5</v>
      </c>
      <c r="E2763" s="156" t="s">
        <v>222</v>
      </c>
      <c r="F2763" s="157">
        <v>71</v>
      </c>
      <c r="G2763" s="156" t="s">
        <v>212</v>
      </c>
      <c r="H2763" s="156">
        <v>1</v>
      </c>
      <c r="I2763" s="156" t="s">
        <v>229</v>
      </c>
      <c r="J2763" s="156" t="s">
        <v>121</v>
      </c>
      <c r="K2763" s="156" t="s">
        <v>230</v>
      </c>
      <c r="L2763" s="156">
        <v>1571</v>
      </c>
      <c r="M2763" s="156" t="s">
        <v>265</v>
      </c>
      <c r="N2763" s="156">
        <v>1</v>
      </c>
      <c r="O2763" s="156">
        <v>7</v>
      </c>
      <c r="P2763" s="156">
        <v>0</v>
      </c>
      <c r="Q2763" t="str">
        <f t="shared" si="43"/>
        <v>1-Residential</v>
      </c>
      <c r="R2763" s="158"/>
      <c r="S2763" t="s">
        <v>304</v>
      </c>
      <c r="U2763" s="158"/>
    </row>
    <row r="2764" spans="1:21" x14ac:dyDescent="0.3">
      <c r="A2764" s="156">
        <v>5</v>
      </c>
      <c r="B2764" s="156" t="s">
        <v>181</v>
      </c>
      <c r="C2764" s="156">
        <v>2020</v>
      </c>
      <c r="D2764" s="156">
        <v>5</v>
      </c>
      <c r="E2764" s="156" t="s">
        <v>222</v>
      </c>
      <c r="F2764" s="157">
        <v>3</v>
      </c>
      <c r="G2764" s="156" t="s">
        <v>189</v>
      </c>
      <c r="H2764" s="156">
        <v>955</v>
      </c>
      <c r="I2764" s="156" t="s">
        <v>282</v>
      </c>
      <c r="J2764" s="156" t="s">
        <v>119</v>
      </c>
      <c r="K2764" s="156" t="s">
        <v>216</v>
      </c>
      <c r="L2764" s="156">
        <v>4532</v>
      </c>
      <c r="M2764" s="156" t="s">
        <v>200</v>
      </c>
      <c r="N2764" s="156">
        <v>358</v>
      </c>
      <c r="O2764" s="156">
        <v>553400.19999999995</v>
      </c>
      <c r="P2764" s="156">
        <v>6242611</v>
      </c>
      <c r="Q2764" t="str">
        <f t="shared" si="43"/>
        <v>4-Medium C&amp;I</v>
      </c>
      <c r="R2764" s="158"/>
      <c r="S2764" t="s">
        <v>304</v>
      </c>
      <c r="U2764" s="158"/>
    </row>
    <row r="2765" spans="1:21" x14ac:dyDescent="0.3">
      <c r="A2765" s="156">
        <v>5</v>
      </c>
      <c r="B2765" s="156" t="s">
        <v>181</v>
      </c>
      <c r="C2765" s="156">
        <v>2020</v>
      </c>
      <c r="D2765" s="156">
        <v>5</v>
      </c>
      <c r="E2765" s="156" t="s">
        <v>222</v>
      </c>
      <c r="F2765" s="157">
        <v>3</v>
      </c>
      <c r="G2765" s="156" t="s">
        <v>189</v>
      </c>
      <c r="H2765" s="156">
        <v>952</v>
      </c>
      <c r="I2765" s="156" t="s">
        <v>235</v>
      </c>
      <c r="J2765" s="156" t="s">
        <v>117</v>
      </c>
      <c r="K2765" s="156" t="s">
        <v>236</v>
      </c>
      <c r="L2765" s="156">
        <v>4532</v>
      </c>
      <c r="M2765" s="156" t="s">
        <v>200</v>
      </c>
      <c r="N2765" s="156">
        <v>445</v>
      </c>
      <c r="O2765" s="156">
        <v>24648.7</v>
      </c>
      <c r="P2765" s="156">
        <v>1221908</v>
      </c>
      <c r="Q2765" t="str">
        <f t="shared" si="43"/>
        <v>3-Small C&amp;I</v>
      </c>
      <c r="R2765" s="158"/>
      <c r="S2765" t="s">
        <v>304</v>
      </c>
      <c r="U2765" s="158"/>
    </row>
    <row r="2766" spans="1:21" x14ac:dyDescent="0.3">
      <c r="A2766" s="156">
        <v>4</v>
      </c>
      <c r="B2766" s="156" t="s">
        <v>187</v>
      </c>
      <c r="C2766" s="156">
        <v>2020</v>
      </c>
      <c r="D2766" s="156">
        <v>5</v>
      </c>
      <c r="E2766" s="156" t="s">
        <v>222</v>
      </c>
      <c r="F2766" s="157">
        <v>3</v>
      </c>
      <c r="G2766" s="156" t="s">
        <v>189</v>
      </c>
      <c r="H2766" s="156">
        <v>15</v>
      </c>
      <c r="I2766" s="156" t="s">
        <v>252</v>
      </c>
      <c r="J2766" s="156" t="s">
        <v>118</v>
      </c>
      <c r="K2766" s="156" t="s">
        <v>214</v>
      </c>
      <c r="L2766" s="156">
        <v>300</v>
      </c>
      <c r="M2766" s="156" t="s">
        <v>191</v>
      </c>
      <c r="N2766" s="156">
        <v>1</v>
      </c>
      <c r="O2766" s="156">
        <v>16.829999999999998</v>
      </c>
      <c r="P2766" s="156">
        <v>34</v>
      </c>
      <c r="Q2766" t="str">
        <f t="shared" si="43"/>
        <v>3-Small C&amp;I</v>
      </c>
      <c r="R2766" s="158"/>
      <c r="S2766" t="s">
        <v>304</v>
      </c>
      <c r="U2766" s="158"/>
    </row>
    <row r="2767" spans="1:21" x14ac:dyDescent="0.3">
      <c r="A2767" s="156">
        <v>5</v>
      </c>
      <c r="B2767" s="156" t="s">
        <v>181</v>
      </c>
      <c r="C2767" s="156">
        <v>2020</v>
      </c>
      <c r="D2767" s="156">
        <v>5</v>
      </c>
      <c r="E2767" s="156" t="s">
        <v>222</v>
      </c>
      <c r="F2767" s="157">
        <v>77</v>
      </c>
      <c r="G2767" s="156" t="s">
        <v>212</v>
      </c>
      <c r="H2767" s="156">
        <v>18</v>
      </c>
      <c r="I2767" s="156" t="s">
        <v>215</v>
      </c>
      <c r="J2767" s="156" t="s">
        <v>119</v>
      </c>
      <c r="K2767" s="156" t="s">
        <v>216</v>
      </c>
      <c r="L2767" s="156">
        <v>1577</v>
      </c>
      <c r="M2767" s="156" t="s">
        <v>233</v>
      </c>
      <c r="N2767" s="156">
        <v>1</v>
      </c>
      <c r="O2767" s="156">
        <v>1045.55</v>
      </c>
      <c r="P2767" s="156">
        <v>5600</v>
      </c>
      <c r="Q2767" t="str">
        <f t="shared" si="43"/>
        <v>4-Medium C&amp;I</v>
      </c>
      <c r="R2767" s="158"/>
      <c r="S2767" t="s">
        <v>304</v>
      </c>
      <c r="U2767" s="158"/>
    </row>
    <row r="2768" spans="1:21" x14ac:dyDescent="0.3">
      <c r="A2768" s="156">
        <v>5</v>
      </c>
      <c r="B2768" s="156" t="s">
        <v>181</v>
      </c>
      <c r="C2768" s="156">
        <v>2020</v>
      </c>
      <c r="D2768" s="156">
        <v>5</v>
      </c>
      <c r="E2768" s="156" t="s">
        <v>222</v>
      </c>
      <c r="F2768" s="157">
        <v>1</v>
      </c>
      <c r="G2768" s="156" t="s">
        <v>183</v>
      </c>
      <c r="H2768" s="156">
        <v>10</v>
      </c>
      <c r="I2768" s="156" t="s">
        <v>251</v>
      </c>
      <c r="J2768" s="156" t="s">
        <v>117</v>
      </c>
      <c r="K2768" s="156" t="s">
        <v>236</v>
      </c>
      <c r="L2768" s="156">
        <v>200</v>
      </c>
      <c r="M2768" s="156" t="s">
        <v>210</v>
      </c>
      <c r="N2768" s="156">
        <v>1046</v>
      </c>
      <c r="O2768" s="156">
        <v>71342.5</v>
      </c>
      <c r="P2768" s="156">
        <v>302150</v>
      </c>
      <c r="Q2768" t="str">
        <f t="shared" si="43"/>
        <v>3-Small C&amp;I</v>
      </c>
      <c r="R2768" s="158"/>
      <c r="S2768" t="s">
        <v>304</v>
      </c>
      <c r="U2768" s="158"/>
    </row>
    <row r="2769" spans="1:21" x14ac:dyDescent="0.3">
      <c r="A2769" s="156">
        <v>5</v>
      </c>
      <c r="B2769" s="156" t="s">
        <v>181</v>
      </c>
      <c r="C2769" s="156">
        <v>2020</v>
      </c>
      <c r="D2769" s="156">
        <v>5</v>
      </c>
      <c r="E2769" s="156" t="s">
        <v>222</v>
      </c>
      <c r="F2769" s="157">
        <v>1</v>
      </c>
      <c r="G2769" s="156" t="s">
        <v>183</v>
      </c>
      <c r="H2769" s="156">
        <v>950</v>
      </c>
      <c r="I2769" s="156" t="s">
        <v>184</v>
      </c>
      <c r="J2769" s="156" t="s">
        <v>115</v>
      </c>
      <c r="K2769" s="156" t="s">
        <v>185</v>
      </c>
      <c r="L2769" s="156">
        <v>4512</v>
      </c>
      <c r="M2769" s="156" t="s">
        <v>186</v>
      </c>
      <c r="N2769" s="156">
        <v>806</v>
      </c>
      <c r="O2769" s="156">
        <v>41795.800000000003</v>
      </c>
      <c r="P2769" s="156">
        <v>349207</v>
      </c>
      <c r="Q2769" t="str">
        <f t="shared" si="43"/>
        <v>3-Small C&amp;I</v>
      </c>
      <c r="R2769" s="158"/>
      <c r="S2769" t="s">
        <v>304</v>
      </c>
      <c r="U2769" s="158"/>
    </row>
    <row r="2770" spans="1:21" x14ac:dyDescent="0.3">
      <c r="A2770" s="156">
        <v>5</v>
      </c>
      <c r="B2770" s="156" t="s">
        <v>181</v>
      </c>
      <c r="C2770" s="156">
        <v>2020</v>
      </c>
      <c r="D2770" s="156">
        <v>5</v>
      </c>
      <c r="E2770" s="156" t="s">
        <v>222</v>
      </c>
      <c r="F2770" s="157">
        <v>3</v>
      </c>
      <c r="G2770" s="156" t="s">
        <v>189</v>
      </c>
      <c r="H2770" s="156">
        <v>953</v>
      </c>
      <c r="I2770" s="156" t="s">
        <v>213</v>
      </c>
      <c r="J2770" s="156" t="s">
        <v>118</v>
      </c>
      <c r="K2770" s="156" t="s">
        <v>214</v>
      </c>
      <c r="L2770" s="156">
        <v>4532</v>
      </c>
      <c r="M2770" s="156" t="s">
        <v>200</v>
      </c>
      <c r="N2770" s="156">
        <v>19327</v>
      </c>
      <c r="O2770" s="156">
        <v>720871</v>
      </c>
      <c r="P2770" s="156">
        <v>7603281</v>
      </c>
      <c r="Q2770" t="str">
        <f t="shared" si="43"/>
        <v>3-Small C&amp;I</v>
      </c>
      <c r="R2770" s="158"/>
      <c r="S2770" t="s">
        <v>304</v>
      </c>
      <c r="U2770" s="158"/>
    </row>
    <row r="2771" spans="1:21" x14ac:dyDescent="0.3">
      <c r="A2771" s="156">
        <v>5</v>
      </c>
      <c r="B2771" s="156" t="s">
        <v>181</v>
      </c>
      <c r="C2771" s="156">
        <v>2020</v>
      </c>
      <c r="D2771" s="156">
        <v>5</v>
      </c>
      <c r="E2771" s="156" t="s">
        <v>222</v>
      </c>
      <c r="F2771" s="157">
        <v>6</v>
      </c>
      <c r="G2771" s="156" t="s">
        <v>192</v>
      </c>
      <c r="H2771" s="156">
        <v>603</v>
      </c>
      <c r="I2771" s="156" t="s">
        <v>196</v>
      </c>
      <c r="J2771" s="156" t="s">
        <v>125</v>
      </c>
      <c r="K2771" s="156" t="s">
        <v>197</v>
      </c>
      <c r="L2771" s="156">
        <v>700</v>
      </c>
      <c r="M2771" s="156" t="s">
        <v>193</v>
      </c>
      <c r="N2771" s="156">
        <v>627</v>
      </c>
      <c r="O2771" s="156">
        <v>42125.89</v>
      </c>
      <c r="P2771" s="156">
        <v>102164</v>
      </c>
      <c r="Q2771" t="str">
        <f t="shared" si="43"/>
        <v>Street</v>
      </c>
      <c r="R2771" s="158"/>
      <c r="S2771" t="s">
        <v>304</v>
      </c>
      <c r="U2771" s="158"/>
    </row>
    <row r="2772" spans="1:21" x14ac:dyDescent="0.3">
      <c r="A2772" s="156">
        <v>5</v>
      </c>
      <c r="B2772" s="156" t="s">
        <v>181</v>
      </c>
      <c r="C2772" s="156">
        <v>2020</v>
      </c>
      <c r="D2772" s="156">
        <v>5</v>
      </c>
      <c r="E2772" s="156" t="s">
        <v>222</v>
      </c>
      <c r="F2772" s="157">
        <v>6</v>
      </c>
      <c r="G2772" s="156" t="s">
        <v>192</v>
      </c>
      <c r="H2772" s="156">
        <v>608</v>
      </c>
      <c r="I2772" s="156" t="s">
        <v>290</v>
      </c>
      <c r="J2772" s="156" t="s">
        <v>278</v>
      </c>
      <c r="K2772" s="156" t="s">
        <v>212</v>
      </c>
      <c r="L2772" s="156">
        <v>700</v>
      </c>
      <c r="M2772" s="156" t="s">
        <v>193</v>
      </c>
      <c r="N2772" s="156">
        <v>56</v>
      </c>
      <c r="O2772" s="156">
        <v>26362.07</v>
      </c>
      <c r="P2772" s="156">
        <v>117421</v>
      </c>
      <c r="Q2772" t="str">
        <f t="shared" si="43"/>
        <v>Street</v>
      </c>
      <c r="R2772" s="158"/>
      <c r="S2772" t="s">
        <v>304</v>
      </c>
      <c r="U2772" s="158"/>
    </row>
    <row r="2773" spans="1:21" x14ac:dyDescent="0.3">
      <c r="A2773" s="156">
        <v>5</v>
      </c>
      <c r="B2773" s="156" t="s">
        <v>181</v>
      </c>
      <c r="C2773" s="156">
        <v>2020</v>
      </c>
      <c r="D2773" s="156">
        <v>5</v>
      </c>
      <c r="E2773" s="156" t="s">
        <v>222</v>
      </c>
      <c r="F2773" s="157">
        <v>6</v>
      </c>
      <c r="G2773" s="156" t="s">
        <v>192</v>
      </c>
      <c r="H2773" s="156">
        <v>609</v>
      </c>
      <c r="I2773" s="156" t="s">
        <v>298</v>
      </c>
      <c r="J2773" s="156" t="s">
        <v>278</v>
      </c>
      <c r="K2773" s="156" t="s">
        <v>212</v>
      </c>
      <c r="L2773" s="156">
        <v>700</v>
      </c>
      <c r="M2773" s="156" t="s">
        <v>193</v>
      </c>
      <c r="N2773" s="156">
        <v>13</v>
      </c>
      <c r="O2773" s="156">
        <v>3891.85</v>
      </c>
      <c r="P2773" s="156">
        <v>17214</v>
      </c>
      <c r="Q2773" t="str">
        <f t="shared" si="43"/>
        <v>Street</v>
      </c>
      <c r="R2773" s="158"/>
      <c r="S2773" t="s">
        <v>304</v>
      </c>
      <c r="U2773" s="158"/>
    </row>
    <row r="2774" spans="1:21" x14ac:dyDescent="0.3">
      <c r="A2774" s="156">
        <v>5</v>
      </c>
      <c r="B2774" s="156" t="s">
        <v>181</v>
      </c>
      <c r="C2774" s="156">
        <v>2020</v>
      </c>
      <c r="D2774" s="156">
        <v>5</v>
      </c>
      <c r="E2774" s="156" t="s">
        <v>222</v>
      </c>
      <c r="F2774" s="157">
        <v>6</v>
      </c>
      <c r="G2774" s="156" t="s">
        <v>192</v>
      </c>
      <c r="H2774" s="156">
        <v>626</v>
      </c>
      <c r="I2774" s="156" t="s">
        <v>268</v>
      </c>
      <c r="J2774" s="156" t="s">
        <v>132</v>
      </c>
      <c r="K2774" s="156" t="s">
        <v>212</v>
      </c>
      <c r="L2774" s="156">
        <v>700</v>
      </c>
      <c r="M2774" s="156" t="s">
        <v>193</v>
      </c>
      <c r="N2774" s="156">
        <v>4</v>
      </c>
      <c r="O2774" s="156">
        <v>1998.78</v>
      </c>
      <c r="P2774" s="156">
        <v>473</v>
      </c>
      <c r="Q2774" t="str">
        <f t="shared" si="43"/>
        <v>Street</v>
      </c>
      <c r="R2774" s="158"/>
      <c r="S2774" t="s">
        <v>304</v>
      </c>
      <c r="U2774" s="158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8"/>
      <c r="S2775" t="s">
        <v>304</v>
      </c>
      <c r="U2775" s="158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8"/>
      <c r="S2776" t="s">
        <v>304</v>
      </c>
      <c r="U2776" s="158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8"/>
      <c r="S2777" t="s">
        <v>304</v>
      </c>
      <c r="U2777" s="158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8"/>
      <c r="S2778" t="s">
        <v>304</v>
      </c>
      <c r="U2778" s="158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8"/>
      <c r="S2779" t="s">
        <v>304</v>
      </c>
      <c r="U2779" s="158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8"/>
      <c r="S2780" t="s">
        <v>304</v>
      </c>
      <c r="U2780" s="158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8"/>
      <c r="S2781" t="s">
        <v>304</v>
      </c>
      <c r="U2781" s="158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8"/>
      <c r="S2782" t="s">
        <v>304</v>
      </c>
      <c r="U2782" s="158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8"/>
      <c r="S2783" t="s">
        <v>304</v>
      </c>
      <c r="U2783" s="158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8"/>
      <c r="S2784" t="s">
        <v>304</v>
      </c>
      <c r="U2784" s="158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8"/>
      <c r="S2785" t="s">
        <v>304</v>
      </c>
      <c r="U2785" s="158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8"/>
      <c r="S2786" t="s">
        <v>304</v>
      </c>
      <c r="U2786" s="158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8"/>
      <c r="S2787" t="s">
        <v>304</v>
      </c>
      <c r="U2787" s="158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8"/>
      <c r="S2788" t="s">
        <v>304</v>
      </c>
      <c r="U2788" s="158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8"/>
      <c r="S2789" t="s">
        <v>304</v>
      </c>
      <c r="U2789" s="158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8"/>
      <c r="S2790" t="s">
        <v>304</v>
      </c>
      <c r="U2790" s="158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8"/>
      <c r="S2791" t="s">
        <v>304</v>
      </c>
      <c r="U2791" s="158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8"/>
      <c r="S2792" t="s">
        <v>304</v>
      </c>
      <c r="U2792" s="158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8"/>
      <c r="S2793" t="s">
        <v>304</v>
      </c>
      <c r="U2793" s="158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8"/>
      <c r="S2794" t="s">
        <v>304</v>
      </c>
      <c r="U2794" s="158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8"/>
      <c r="S2795" t="s">
        <v>304</v>
      </c>
      <c r="U2795" s="158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8"/>
      <c r="S2796" t="s">
        <v>304</v>
      </c>
      <c r="U2796" s="158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8"/>
      <c r="S2797" t="s">
        <v>304</v>
      </c>
      <c r="U2797" s="158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8"/>
      <c r="S2798" t="s">
        <v>304</v>
      </c>
      <c r="U2798" s="158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8"/>
      <c r="S2799" t="s">
        <v>304</v>
      </c>
      <c r="U2799" s="158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8"/>
      <c r="S2800" t="s">
        <v>304</v>
      </c>
      <c r="U2800" s="158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8"/>
      <c r="S2801" t="s">
        <v>304</v>
      </c>
      <c r="U2801" s="158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8"/>
      <c r="S2802" t="s">
        <v>304</v>
      </c>
      <c r="U2802" s="158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8"/>
      <c r="S2803" t="s">
        <v>304</v>
      </c>
      <c r="U2803" s="158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8"/>
      <c r="S2804" t="s">
        <v>304</v>
      </c>
      <c r="U2804" s="158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8"/>
      <c r="S2805" t="s">
        <v>304</v>
      </c>
      <c r="U2805" s="158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8"/>
      <c r="S2806" t="s">
        <v>304</v>
      </c>
      <c r="U2806" s="158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8"/>
      <c r="S2807" t="s">
        <v>304</v>
      </c>
      <c r="U2807" s="158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8"/>
      <c r="S2808" t="s">
        <v>304</v>
      </c>
      <c r="U2808" s="158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8"/>
      <c r="S2809" t="s">
        <v>304</v>
      </c>
      <c r="U2809" s="158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8"/>
      <c r="S2810" t="s">
        <v>304</v>
      </c>
      <c r="U2810" s="158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8"/>
      <c r="S2811" t="s">
        <v>304</v>
      </c>
      <c r="U2811" s="158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8"/>
      <c r="S2812" t="s">
        <v>304</v>
      </c>
      <c r="U2812" s="158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8"/>
      <c r="S2813" t="s">
        <v>304</v>
      </c>
      <c r="U2813" s="158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8"/>
      <c r="S2814" t="s">
        <v>304</v>
      </c>
      <c r="U2814" s="158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8"/>
      <c r="S2815" t="s">
        <v>304</v>
      </c>
      <c r="U2815" s="158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8"/>
      <c r="S2816" t="s">
        <v>304</v>
      </c>
      <c r="U2816" s="158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8"/>
      <c r="S2817" t="s">
        <v>304</v>
      </c>
      <c r="U2817" s="158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8"/>
      <c r="S2818" t="s">
        <v>304</v>
      </c>
      <c r="U2818" s="158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8"/>
      <c r="S2819" t="s">
        <v>304</v>
      </c>
      <c r="U2819" s="158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8"/>
      <c r="S2820" t="s">
        <v>304</v>
      </c>
      <c r="U2820" s="158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8"/>
      <c r="S2821" t="s">
        <v>304</v>
      </c>
      <c r="U2821" s="158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8"/>
      <c r="S2822" t="s">
        <v>304</v>
      </c>
      <c r="U2822" s="158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8"/>
      <c r="S2823" t="s">
        <v>304</v>
      </c>
      <c r="U2823" s="158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8"/>
      <c r="S2824" t="s">
        <v>304</v>
      </c>
      <c r="U2824" s="158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8"/>
      <c r="S2825" t="s">
        <v>304</v>
      </c>
      <c r="U2825" s="158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8"/>
      <c r="S2826" t="s">
        <v>304</v>
      </c>
      <c r="U2826" s="158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8"/>
      <c r="S2827" t="s">
        <v>304</v>
      </c>
      <c r="U2827" s="158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8"/>
      <c r="S2828" t="s">
        <v>304</v>
      </c>
      <c r="U2828" s="158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8"/>
      <c r="S2829" t="s">
        <v>304</v>
      </c>
      <c r="U2829" s="158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8"/>
      <c r="S2830" t="s">
        <v>304</v>
      </c>
      <c r="U2830" s="158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8"/>
      <c r="S2831" t="s">
        <v>304</v>
      </c>
      <c r="U2831" s="158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8"/>
      <c r="S2832" t="s">
        <v>304</v>
      </c>
      <c r="U2832" s="158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8"/>
      <c r="S2833" t="s">
        <v>304</v>
      </c>
      <c r="U2833" s="158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8"/>
      <c r="S2834" t="s">
        <v>304</v>
      </c>
      <c r="U2834" s="158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8"/>
      <c r="S2835" t="s">
        <v>304</v>
      </c>
      <c r="U2835" s="158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8"/>
      <c r="S2836" t="s">
        <v>304</v>
      </c>
      <c r="U2836" s="158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8"/>
      <c r="S2837" t="s">
        <v>304</v>
      </c>
      <c r="U2837" s="158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8"/>
      <c r="S2838" t="s">
        <v>304</v>
      </c>
      <c r="U2838" s="158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8"/>
      <c r="S2839" t="s">
        <v>304</v>
      </c>
      <c r="U2839" s="158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8"/>
      <c r="S2840" t="s">
        <v>304</v>
      </c>
      <c r="U2840" s="158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8"/>
      <c r="S2841" t="s">
        <v>304</v>
      </c>
      <c r="U2841" s="158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8"/>
      <c r="S2842" t="s">
        <v>304</v>
      </c>
      <c r="U2842" s="158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8"/>
      <c r="S2843" t="s">
        <v>304</v>
      </c>
      <c r="U2843" s="158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8"/>
      <c r="S2844" t="s">
        <v>304</v>
      </c>
      <c r="U2844" s="158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8"/>
      <c r="S2845" t="s">
        <v>304</v>
      </c>
      <c r="U2845" s="158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8"/>
      <c r="S2846" t="s">
        <v>304</v>
      </c>
      <c r="U2846" s="158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8"/>
      <c r="S2847" t="s">
        <v>304</v>
      </c>
      <c r="U2847" s="158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8"/>
      <c r="S2848" t="s">
        <v>304</v>
      </c>
      <c r="U2848" s="158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8"/>
      <c r="S2849" t="s">
        <v>304</v>
      </c>
      <c r="U2849" s="158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8"/>
      <c r="S2850" t="s">
        <v>304</v>
      </c>
      <c r="U2850" s="158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8"/>
      <c r="S2851" t="s">
        <v>304</v>
      </c>
      <c r="U2851" s="158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8"/>
      <c r="S2852" t="s">
        <v>304</v>
      </c>
      <c r="U2852" s="158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8"/>
      <c r="S2853" t="s">
        <v>304</v>
      </c>
      <c r="U2853" s="158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8"/>
      <c r="S2854" t="s">
        <v>304</v>
      </c>
      <c r="U2854" s="158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8"/>
      <c r="S2855" t="s">
        <v>304</v>
      </c>
      <c r="U2855" s="158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8"/>
      <c r="S2856" t="s">
        <v>304</v>
      </c>
      <c r="U2856" s="158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8"/>
      <c r="S2857" t="s">
        <v>304</v>
      </c>
      <c r="U2857" s="158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8"/>
      <c r="S2858" t="s">
        <v>304</v>
      </c>
      <c r="U2858" s="158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8"/>
      <c r="S2859" t="s">
        <v>304</v>
      </c>
      <c r="U2859" s="158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8"/>
      <c r="S2860" t="s">
        <v>304</v>
      </c>
      <c r="U2860" s="158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8"/>
      <c r="S2861" t="s">
        <v>304</v>
      </c>
      <c r="U2861" s="158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8"/>
      <c r="S2862" t="s">
        <v>304</v>
      </c>
      <c r="U2862" s="158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8"/>
      <c r="S2863" t="s">
        <v>304</v>
      </c>
      <c r="U2863" s="158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8"/>
      <c r="S2864" t="s">
        <v>304</v>
      </c>
      <c r="U2864" s="158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8"/>
      <c r="S2865" t="s">
        <v>304</v>
      </c>
      <c r="U2865" s="158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8"/>
      <c r="S2866" t="s">
        <v>304</v>
      </c>
      <c r="U2866" s="158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8"/>
      <c r="S2867" t="s">
        <v>304</v>
      </c>
      <c r="U2867" s="158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8"/>
      <c r="S2868" t="s">
        <v>304</v>
      </c>
      <c r="U2868" s="158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8"/>
      <c r="S2869" t="s">
        <v>304</v>
      </c>
      <c r="U2869" s="158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8"/>
      <c r="S2870" t="s">
        <v>304</v>
      </c>
      <c r="U2870" s="158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8"/>
      <c r="S2871" t="s">
        <v>304</v>
      </c>
      <c r="U2871" s="158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8"/>
      <c r="S2872" t="s">
        <v>304</v>
      </c>
      <c r="U2872" s="158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8"/>
      <c r="S2873" t="s">
        <v>304</v>
      </c>
      <c r="U2873" s="158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8"/>
      <c r="S2874" t="s">
        <v>304</v>
      </c>
      <c r="U2874" s="158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8"/>
      <c r="S2875" t="s">
        <v>304</v>
      </c>
      <c r="U2875" s="158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8"/>
      <c r="S2876" t="s">
        <v>304</v>
      </c>
      <c r="U2876" s="158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8"/>
      <c r="S2877" t="s">
        <v>304</v>
      </c>
      <c r="U2877" s="158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8"/>
      <c r="S2878" t="s">
        <v>304</v>
      </c>
      <c r="U2878" s="158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8"/>
      <c r="S2879" t="s">
        <v>304</v>
      </c>
      <c r="U2879" s="158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8"/>
      <c r="S2880" t="s">
        <v>304</v>
      </c>
      <c r="U2880" s="158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8"/>
      <c r="S2881" t="s">
        <v>304</v>
      </c>
      <c r="U2881" s="158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8"/>
      <c r="S2882" t="s">
        <v>304</v>
      </c>
      <c r="U2882" s="158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8"/>
      <c r="S2883" t="s">
        <v>304</v>
      </c>
      <c r="U2883" s="158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8"/>
      <c r="S2884" t="s">
        <v>304</v>
      </c>
      <c r="U2884" s="158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8"/>
      <c r="S2885" t="s">
        <v>304</v>
      </c>
      <c r="U2885" s="158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8"/>
      <c r="S2886" t="s">
        <v>304</v>
      </c>
      <c r="U2886" s="158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8"/>
      <c r="S2887" t="s">
        <v>304</v>
      </c>
      <c r="U2887" s="158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8"/>
      <c r="S2888" t="s">
        <v>304</v>
      </c>
      <c r="U2888" s="158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8"/>
      <c r="S2889" t="s">
        <v>304</v>
      </c>
      <c r="U2889" s="158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8"/>
      <c r="S2890" t="s">
        <v>304</v>
      </c>
      <c r="U2890" s="158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8"/>
      <c r="S2891" t="s">
        <v>304</v>
      </c>
      <c r="U2891" s="158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8"/>
      <c r="S2892" t="s">
        <v>304</v>
      </c>
      <c r="U2892" s="158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8"/>
      <c r="S2893" t="s">
        <v>304</v>
      </c>
      <c r="U2893" s="158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8"/>
      <c r="S2894" t="s">
        <v>304</v>
      </c>
      <c r="U2894" s="158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8"/>
      <c r="S2895" t="s">
        <v>304</v>
      </c>
      <c r="U2895" s="158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8"/>
      <c r="S2896" t="s">
        <v>304</v>
      </c>
      <c r="U2896" s="158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8"/>
      <c r="S2897" t="s">
        <v>304</v>
      </c>
      <c r="U2897" s="158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8"/>
      <c r="S2898" t="s">
        <v>304</v>
      </c>
      <c r="U2898" s="158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8"/>
      <c r="S2899" t="s">
        <v>304</v>
      </c>
      <c r="U2899" s="158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8"/>
      <c r="S2900" t="s">
        <v>304</v>
      </c>
      <c r="U2900" s="158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8"/>
      <c r="S2901" t="s">
        <v>304</v>
      </c>
      <c r="U2901" s="158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8"/>
      <c r="S2902" t="s">
        <v>304</v>
      </c>
      <c r="U2902" s="158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8"/>
      <c r="S2903" t="s">
        <v>304</v>
      </c>
      <c r="U2903" s="158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8"/>
      <c r="S2904" t="s">
        <v>304</v>
      </c>
      <c r="U2904" s="158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8"/>
      <c r="S2905" t="s">
        <v>304</v>
      </c>
      <c r="U2905" s="158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8"/>
      <c r="S2906" t="s">
        <v>304</v>
      </c>
      <c r="U2906" s="158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8"/>
      <c r="S2907" t="s">
        <v>304</v>
      </c>
      <c r="U2907" s="158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8"/>
      <c r="S2908" t="s">
        <v>304</v>
      </c>
      <c r="U2908" s="158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8"/>
      <c r="S2909" t="s">
        <v>304</v>
      </c>
      <c r="U2909" s="158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8"/>
      <c r="S2910" t="s">
        <v>304</v>
      </c>
      <c r="U2910" s="158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8"/>
      <c r="S2911" t="s">
        <v>304</v>
      </c>
      <c r="U2911" s="158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8"/>
      <c r="S2912" t="s">
        <v>304</v>
      </c>
      <c r="U2912" s="158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8"/>
      <c r="S2913" t="s">
        <v>304</v>
      </c>
      <c r="U2913" s="158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8"/>
      <c r="S2914" t="s">
        <v>304</v>
      </c>
      <c r="U2914" s="158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8"/>
      <c r="S2915" t="s">
        <v>304</v>
      </c>
      <c r="U2915" s="158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8"/>
      <c r="S2916" t="s">
        <v>304</v>
      </c>
      <c r="U2916" s="158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8"/>
      <c r="S2917" t="s">
        <v>304</v>
      </c>
      <c r="U2917" s="158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8"/>
      <c r="S2918" t="s">
        <v>304</v>
      </c>
      <c r="U2918" s="158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8"/>
      <c r="S2919" t="s">
        <v>304</v>
      </c>
      <c r="U2919" s="158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8"/>
      <c r="S2920" t="s">
        <v>304</v>
      </c>
      <c r="U2920" s="158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8"/>
      <c r="S2921" t="s">
        <v>304</v>
      </c>
      <c r="U2921" s="158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8"/>
      <c r="S2922" t="s">
        <v>304</v>
      </c>
      <c r="U2922" s="158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8"/>
      <c r="S2923" t="s">
        <v>304</v>
      </c>
      <c r="U2923" s="158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8"/>
      <c r="S2924" t="s">
        <v>304</v>
      </c>
      <c r="U2924" s="158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8"/>
      <c r="S2925" t="s">
        <v>304</v>
      </c>
      <c r="U2925" s="158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8"/>
      <c r="S2926" t="s">
        <v>304</v>
      </c>
      <c r="U2926" s="158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8"/>
      <c r="S2927" t="s">
        <v>304</v>
      </c>
      <c r="U2927" s="158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8"/>
      <c r="S2928" t="s">
        <v>304</v>
      </c>
      <c r="U2928" s="158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8"/>
      <c r="S2929" t="s">
        <v>304</v>
      </c>
      <c r="U2929" s="158"/>
    </row>
    <row r="2930" spans="1:21" x14ac:dyDescent="0.3">
      <c r="A2930" s="156">
        <v>5</v>
      </c>
      <c r="B2930" s="156" t="s">
        <v>181</v>
      </c>
      <c r="C2930" s="153">
        <v>2020</v>
      </c>
      <c r="D2930" s="156">
        <v>7</v>
      </c>
      <c r="E2930" s="156" t="s">
        <v>284</v>
      </c>
      <c r="F2930" s="157">
        <v>10</v>
      </c>
      <c r="G2930" s="156" t="s">
        <v>238</v>
      </c>
      <c r="H2930" s="156">
        <v>903</v>
      </c>
      <c r="I2930" s="156" t="s">
        <v>239</v>
      </c>
      <c r="J2930" s="156" t="s">
        <v>121</v>
      </c>
      <c r="K2930" s="156" t="s">
        <v>230</v>
      </c>
      <c r="L2930" s="156">
        <v>4513</v>
      </c>
      <c r="M2930" s="156" t="s">
        <v>240</v>
      </c>
      <c r="N2930" s="156">
        <v>32158</v>
      </c>
      <c r="O2930" s="156">
        <v>3211216.68</v>
      </c>
      <c r="P2930" s="156">
        <v>23819106</v>
      </c>
      <c r="Q2930" t="str">
        <f t="shared" si="45"/>
        <v>1-Residential</v>
      </c>
      <c r="R2930" s="158"/>
      <c r="S2930" t="s">
        <v>304</v>
      </c>
      <c r="U2930" s="158"/>
    </row>
    <row r="2931" spans="1:21" x14ac:dyDescent="0.3">
      <c r="A2931" s="156">
        <v>5</v>
      </c>
      <c r="B2931" s="156" t="s">
        <v>181</v>
      </c>
      <c r="C2931" s="153">
        <v>2020</v>
      </c>
      <c r="D2931" s="156">
        <v>7</v>
      </c>
      <c r="E2931" s="156" t="s">
        <v>284</v>
      </c>
      <c r="F2931" s="157">
        <v>6</v>
      </c>
      <c r="G2931" s="156" t="s">
        <v>192</v>
      </c>
      <c r="H2931" s="156">
        <v>623</v>
      </c>
      <c r="I2931" s="156" t="s">
        <v>295</v>
      </c>
      <c r="J2931" s="156" t="s">
        <v>124</v>
      </c>
      <c r="K2931" s="156" t="s">
        <v>227</v>
      </c>
      <c r="L2931" s="156">
        <v>700</v>
      </c>
      <c r="M2931" s="156" t="s">
        <v>193</v>
      </c>
      <c r="N2931" s="156">
        <v>1</v>
      </c>
      <c r="O2931" s="156">
        <v>1225.5</v>
      </c>
      <c r="P2931" s="156">
        <v>4267</v>
      </c>
      <c r="Q2931" t="str">
        <f t="shared" si="45"/>
        <v>Street</v>
      </c>
      <c r="R2931" s="158"/>
      <c r="S2931" t="s">
        <v>304</v>
      </c>
      <c r="U2931" s="158"/>
    </row>
    <row r="2932" spans="1:21" x14ac:dyDescent="0.3">
      <c r="A2932" s="156">
        <v>5</v>
      </c>
      <c r="B2932" s="156" t="s">
        <v>181</v>
      </c>
      <c r="C2932" s="153">
        <v>2020</v>
      </c>
      <c r="D2932" s="156">
        <v>7</v>
      </c>
      <c r="E2932" s="156" t="s">
        <v>284</v>
      </c>
      <c r="F2932" s="157">
        <v>6</v>
      </c>
      <c r="G2932" s="156" t="s">
        <v>192</v>
      </c>
      <c r="H2932" s="156">
        <v>601</v>
      </c>
      <c r="I2932" s="156" t="s">
        <v>260</v>
      </c>
      <c r="J2932" s="156" t="s">
        <v>123</v>
      </c>
      <c r="K2932" s="156" t="s">
        <v>261</v>
      </c>
      <c r="L2932" s="156">
        <v>700</v>
      </c>
      <c r="M2932" s="156" t="s">
        <v>193</v>
      </c>
      <c r="N2932" s="156">
        <v>120</v>
      </c>
      <c r="O2932" s="156">
        <v>50846.82</v>
      </c>
      <c r="P2932" s="156">
        <v>68768</v>
      </c>
      <c r="Q2932" t="str">
        <f t="shared" si="45"/>
        <v>Street</v>
      </c>
      <c r="R2932" s="158"/>
      <c r="S2932" t="s">
        <v>304</v>
      </c>
      <c r="U2932" s="158"/>
    </row>
    <row r="2933" spans="1:21" x14ac:dyDescent="0.3">
      <c r="A2933" s="156">
        <v>5</v>
      </c>
      <c r="B2933" s="156" t="s">
        <v>181</v>
      </c>
      <c r="C2933" s="153">
        <v>2020</v>
      </c>
      <c r="D2933" s="156">
        <v>7</v>
      </c>
      <c r="E2933" s="156" t="s">
        <v>284</v>
      </c>
      <c r="F2933" s="157">
        <v>60</v>
      </c>
      <c r="G2933" s="156" t="s">
        <v>212</v>
      </c>
      <c r="H2933" s="156">
        <v>601</v>
      </c>
      <c r="I2933" s="156" t="s">
        <v>260</v>
      </c>
      <c r="J2933" s="156" t="s">
        <v>123</v>
      </c>
      <c r="K2933" s="156" t="s">
        <v>261</v>
      </c>
      <c r="L2933" s="156">
        <v>360</v>
      </c>
      <c r="M2933" s="156" t="s">
        <v>225</v>
      </c>
      <c r="N2933" s="156">
        <v>45</v>
      </c>
      <c r="O2933" s="156">
        <v>1147.17</v>
      </c>
      <c r="P2933" s="156">
        <v>1599</v>
      </c>
      <c r="Q2933" t="str">
        <f t="shared" si="45"/>
        <v>Street</v>
      </c>
      <c r="R2933" s="158"/>
      <c r="S2933" t="s">
        <v>304</v>
      </c>
      <c r="U2933" s="158"/>
    </row>
    <row r="2934" spans="1:21" x14ac:dyDescent="0.3">
      <c r="A2934" s="156">
        <v>5</v>
      </c>
      <c r="B2934" s="156" t="s">
        <v>181</v>
      </c>
      <c r="C2934" s="153">
        <v>2020</v>
      </c>
      <c r="D2934" s="156">
        <v>7</v>
      </c>
      <c r="E2934" s="156" t="s">
        <v>284</v>
      </c>
      <c r="F2934" s="157">
        <v>10</v>
      </c>
      <c r="G2934" s="156" t="s">
        <v>238</v>
      </c>
      <c r="H2934" s="156">
        <v>6</v>
      </c>
      <c r="I2934" s="156" t="s">
        <v>256</v>
      </c>
      <c r="J2934" s="156" t="s">
        <v>122</v>
      </c>
      <c r="K2934" s="156" t="s">
        <v>242</v>
      </c>
      <c r="L2934" s="156">
        <v>207</v>
      </c>
      <c r="M2934" s="156" t="s">
        <v>243</v>
      </c>
      <c r="N2934" s="156">
        <v>5387</v>
      </c>
      <c r="O2934" s="156">
        <v>550581.6</v>
      </c>
      <c r="P2934" s="156">
        <v>3666188</v>
      </c>
      <c r="Q2934" t="str">
        <f t="shared" si="45"/>
        <v>2-Low Income Residential</v>
      </c>
      <c r="R2934" s="158"/>
      <c r="S2934" t="s">
        <v>304</v>
      </c>
      <c r="U2934" s="158"/>
    </row>
    <row r="2935" spans="1:21" x14ac:dyDescent="0.3">
      <c r="A2935" s="156">
        <v>5</v>
      </c>
      <c r="B2935" s="156" t="s">
        <v>181</v>
      </c>
      <c r="C2935" s="153">
        <v>2020</v>
      </c>
      <c r="D2935" s="156">
        <v>7</v>
      </c>
      <c r="E2935" s="156" t="s">
        <v>284</v>
      </c>
      <c r="F2935" s="157">
        <v>1</v>
      </c>
      <c r="G2935" s="156" t="s">
        <v>183</v>
      </c>
      <c r="H2935" s="156">
        <v>905</v>
      </c>
      <c r="I2935" s="156" t="s">
        <v>272</v>
      </c>
      <c r="J2935" s="156" t="s">
        <v>122</v>
      </c>
      <c r="K2935" s="156" t="s">
        <v>242</v>
      </c>
      <c r="L2935" s="156">
        <v>4512</v>
      </c>
      <c r="M2935" s="156" t="s">
        <v>186</v>
      </c>
      <c r="N2935" s="156">
        <v>65813</v>
      </c>
      <c r="O2935" s="156">
        <v>1836118.55</v>
      </c>
      <c r="P2935" s="156">
        <v>44000137</v>
      </c>
      <c r="Q2935" t="str">
        <f t="shared" si="45"/>
        <v>2-Low Income Residential</v>
      </c>
      <c r="R2935" s="158"/>
      <c r="S2935" t="s">
        <v>304</v>
      </c>
      <c r="U2935" s="158"/>
    </row>
    <row r="2936" spans="1:21" x14ac:dyDescent="0.3">
      <c r="A2936" s="156">
        <v>4</v>
      </c>
      <c r="B2936" s="156" t="s">
        <v>187</v>
      </c>
      <c r="C2936" s="153">
        <v>2020</v>
      </c>
      <c r="D2936" s="156">
        <v>7</v>
      </c>
      <c r="E2936" s="156" t="s">
        <v>284</v>
      </c>
      <c r="F2936" s="157">
        <v>1</v>
      </c>
      <c r="G2936" s="156" t="s">
        <v>183</v>
      </c>
      <c r="H2936" s="156">
        <v>905</v>
      </c>
      <c r="I2936" s="156" t="s">
        <v>272</v>
      </c>
      <c r="J2936" s="156" t="s">
        <v>122</v>
      </c>
      <c r="K2936" s="156" t="s">
        <v>242</v>
      </c>
      <c r="L2936" s="156">
        <v>4512</v>
      </c>
      <c r="M2936" s="156" t="s">
        <v>186</v>
      </c>
      <c r="N2936" s="156">
        <v>98</v>
      </c>
      <c r="O2936" s="156">
        <v>3001.4</v>
      </c>
      <c r="P2936" s="156">
        <v>65491</v>
      </c>
      <c r="Q2936" t="str">
        <f t="shared" si="45"/>
        <v>2-Low Income Residential</v>
      </c>
      <c r="R2936" s="158"/>
      <c r="S2936" t="s">
        <v>304</v>
      </c>
      <c r="U2936" s="158"/>
    </row>
    <row r="2937" spans="1:21" x14ac:dyDescent="0.3">
      <c r="A2937" s="156">
        <v>5</v>
      </c>
      <c r="B2937" s="156" t="s">
        <v>181</v>
      </c>
      <c r="C2937" s="153">
        <v>2020</v>
      </c>
      <c r="D2937" s="156">
        <v>7</v>
      </c>
      <c r="E2937" s="156" t="s">
        <v>284</v>
      </c>
      <c r="F2937" s="157">
        <v>1</v>
      </c>
      <c r="G2937" s="156" t="s">
        <v>183</v>
      </c>
      <c r="H2937" s="156">
        <v>2</v>
      </c>
      <c r="I2937" s="156" t="s">
        <v>264</v>
      </c>
      <c r="J2937" s="156" t="s">
        <v>121</v>
      </c>
      <c r="K2937" s="156" t="s">
        <v>230</v>
      </c>
      <c r="L2937" s="156">
        <v>200</v>
      </c>
      <c r="M2937" s="156" t="s">
        <v>210</v>
      </c>
      <c r="N2937" s="156">
        <v>329</v>
      </c>
      <c r="O2937" s="156">
        <v>47243.82</v>
      </c>
      <c r="P2937" s="156">
        <v>201812</v>
      </c>
      <c r="Q2937" t="str">
        <f t="shared" si="45"/>
        <v>1-Residential</v>
      </c>
      <c r="R2937" s="158"/>
      <c r="S2937" t="s">
        <v>304</v>
      </c>
      <c r="U2937" s="158"/>
    </row>
    <row r="2938" spans="1:21" x14ac:dyDescent="0.3">
      <c r="A2938" s="156">
        <v>5</v>
      </c>
      <c r="B2938" s="156" t="s">
        <v>181</v>
      </c>
      <c r="C2938" s="153">
        <v>2020</v>
      </c>
      <c r="D2938" s="156">
        <v>7</v>
      </c>
      <c r="E2938" s="156" t="s">
        <v>284</v>
      </c>
      <c r="F2938" s="157">
        <v>3</v>
      </c>
      <c r="G2938" s="156" t="s">
        <v>189</v>
      </c>
      <c r="H2938" s="156">
        <v>603</v>
      </c>
      <c r="I2938" s="156" t="s">
        <v>196</v>
      </c>
      <c r="J2938" s="156" t="s">
        <v>125</v>
      </c>
      <c r="K2938" s="156" t="s">
        <v>197</v>
      </c>
      <c r="L2938" s="156">
        <v>300</v>
      </c>
      <c r="M2938" s="156" t="s">
        <v>191</v>
      </c>
      <c r="N2938" s="156">
        <v>1800</v>
      </c>
      <c r="O2938" s="156">
        <v>146695.16</v>
      </c>
      <c r="P2938" s="156">
        <v>357540</v>
      </c>
      <c r="Q2938" t="str">
        <f t="shared" si="45"/>
        <v>Street</v>
      </c>
      <c r="R2938" s="158"/>
      <c r="S2938" t="s">
        <v>304</v>
      </c>
      <c r="U2938" s="158"/>
    </row>
    <row r="2939" spans="1:21" x14ac:dyDescent="0.3">
      <c r="A2939" s="156">
        <v>5</v>
      </c>
      <c r="B2939" s="156" t="s">
        <v>181</v>
      </c>
      <c r="C2939" s="153">
        <v>2020</v>
      </c>
      <c r="D2939" s="156">
        <v>7</v>
      </c>
      <c r="E2939" s="156" t="s">
        <v>284</v>
      </c>
      <c r="F2939" s="157">
        <v>6</v>
      </c>
      <c r="G2939" s="156" t="s">
        <v>192</v>
      </c>
      <c r="H2939" s="156">
        <v>602</v>
      </c>
      <c r="I2939" s="156" t="s">
        <v>246</v>
      </c>
      <c r="J2939" s="156" t="s">
        <v>125</v>
      </c>
      <c r="K2939" s="156" t="s">
        <v>197</v>
      </c>
      <c r="L2939" s="156">
        <v>700</v>
      </c>
      <c r="M2939" s="156" t="s">
        <v>193</v>
      </c>
      <c r="N2939" s="156">
        <v>322</v>
      </c>
      <c r="O2939" s="156">
        <v>25320.27</v>
      </c>
      <c r="P2939" s="156">
        <v>60277</v>
      </c>
      <c r="Q2939" t="str">
        <f t="shared" si="45"/>
        <v>Street</v>
      </c>
      <c r="R2939" s="158"/>
      <c r="S2939" t="s">
        <v>304</v>
      </c>
      <c r="U2939" s="158"/>
    </row>
    <row r="2940" spans="1:21" x14ac:dyDescent="0.3">
      <c r="A2940" s="156">
        <v>5</v>
      </c>
      <c r="B2940" s="156" t="s">
        <v>181</v>
      </c>
      <c r="C2940" s="153">
        <v>2020</v>
      </c>
      <c r="D2940" s="156">
        <v>7</v>
      </c>
      <c r="E2940" s="156" t="s">
        <v>284</v>
      </c>
      <c r="F2940" s="157">
        <v>5</v>
      </c>
      <c r="G2940" s="156" t="s">
        <v>195</v>
      </c>
      <c r="H2940" s="156">
        <v>18</v>
      </c>
      <c r="I2940" s="156" t="s">
        <v>215</v>
      </c>
      <c r="J2940" s="156" t="s">
        <v>119</v>
      </c>
      <c r="K2940" s="156" t="s">
        <v>216</v>
      </c>
      <c r="L2940" s="156">
        <v>460</v>
      </c>
      <c r="M2940" s="156" t="s">
        <v>198</v>
      </c>
      <c r="N2940" s="156">
        <v>183</v>
      </c>
      <c r="O2940" s="156">
        <v>635701.17000000004</v>
      </c>
      <c r="P2940" s="156">
        <v>3707800</v>
      </c>
      <c r="Q2940" t="str">
        <f t="shared" si="45"/>
        <v>4-Medium C&amp;I</v>
      </c>
      <c r="R2940" s="158"/>
      <c r="S2940" t="s">
        <v>304</v>
      </c>
      <c r="U2940" s="158"/>
    </row>
    <row r="2941" spans="1:21" x14ac:dyDescent="0.3">
      <c r="A2941" s="156">
        <v>5</v>
      </c>
      <c r="B2941" s="156" t="s">
        <v>181</v>
      </c>
      <c r="C2941" s="153">
        <v>2020</v>
      </c>
      <c r="D2941" s="156">
        <v>7</v>
      </c>
      <c r="E2941" s="156" t="s">
        <v>284</v>
      </c>
      <c r="F2941" s="157">
        <v>3</v>
      </c>
      <c r="G2941" s="156" t="s">
        <v>189</v>
      </c>
      <c r="H2941" s="156">
        <v>955</v>
      </c>
      <c r="I2941" s="156" t="s">
        <v>282</v>
      </c>
      <c r="J2941" s="156" t="s">
        <v>119</v>
      </c>
      <c r="K2941" s="156" t="s">
        <v>216</v>
      </c>
      <c r="L2941" s="156">
        <v>4532</v>
      </c>
      <c r="M2941" s="156" t="s">
        <v>200</v>
      </c>
      <c r="N2941" s="156">
        <v>349</v>
      </c>
      <c r="O2941" s="156">
        <v>605922.23</v>
      </c>
      <c r="P2941" s="156">
        <v>7225419</v>
      </c>
      <c r="Q2941" t="str">
        <f t="shared" si="45"/>
        <v>4-Medium C&amp;I</v>
      </c>
      <c r="R2941" s="158"/>
      <c r="S2941" t="s">
        <v>304</v>
      </c>
      <c r="U2941" s="158"/>
    </row>
    <row r="2942" spans="1:21" x14ac:dyDescent="0.3">
      <c r="A2942" s="156">
        <v>5</v>
      </c>
      <c r="B2942" s="156" t="s">
        <v>181</v>
      </c>
      <c r="C2942" s="153">
        <v>2020</v>
      </c>
      <c r="D2942" s="156">
        <v>7</v>
      </c>
      <c r="E2942" s="156" t="s">
        <v>284</v>
      </c>
      <c r="F2942" s="157">
        <v>3</v>
      </c>
      <c r="G2942" s="156" t="s">
        <v>189</v>
      </c>
      <c r="H2942" s="156">
        <v>951</v>
      </c>
      <c r="I2942" s="156" t="s">
        <v>250</v>
      </c>
      <c r="J2942" s="156" t="s">
        <v>126</v>
      </c>
      <c r="K2942" s="156" t="s">
        <v>249</v>
      </c>
      <c r="L2942" s="156">
        <v>4532</v>
      </c>
      <c r="M2942" s="156" t="s">
        <v>200</v>
      </c>
      <c r="N2942" s="156">
        <v>1226</v>
      </c>
      <c r="O2942" s="156">
        <v>50314.22</v>
      </c>
      <c r="P2942" s="156">
        <v>416753</v>
      </c>
      <c r="Q2942" t="str">
        <f t="shared" si="45"/>
        <v>3-Small C&amp;I</v>
      </c>
      <c r="R2942" s="158"/>
      <c r="S2942" t="s">
        <v>304</v>
      </c>
      <c r="U2942" s="158"/>
    </row>
    <row r="2943" spans="1:21" x14ac:dyDescent="0.3">
      <c r="A2943" s="156">
        <v>4</v>
      </c>
      <c r="B2943" s="156" t="s">
        <v>187</v>
      </c>
      <c r="C2943" s="153">
        <v>2020</v>
      </c>
      <c r="D2943" s="156">
        <v>7</v>
      </c>
      <c r="E2943" s="156" t="s">
        <v>284</v>
      </c>
      <c r="F2943" s="157">
        <v>3</v>
      </c>
      <c r="G2943" s="156" t="s">
        <v>189</v>
      </c>
      <c r="H2943" s="156">
        <v>951</v>
      </c>
      <c r="I2943" s="156" t="s">
        <v>250</v>
      </c>
      <c r="J2943" s="156" t="s">
        <v>126</v>
      </c>
      <c r="K2943" s="156" t="s">
        <v>249</v>
      </c>
      <c r="L2943" s="156">
        <v>4532</v>
      </c>
      <c r="M2943" s="156" t="s">
        <v>200</v>
      </c>
      <c r="N2943" s="156">
        <v>6</v>
      </c>
      <c r="O2943" s="156">
        <v>186.87</v>
      </c>
      <c r="P2943" s="156">
        <v>1366</v>
      </c>
      <c r="Q2943" t="str">
        <f t="shared" si="45"/>
        <v>3-Small C&amp;I</v>
      </c>
      <c r="R2943" s="158"/>
      <c r="S2943" t="s">
        <v>304</v>
      </c>
      <c r="U2943" s="158"/>
    </row>
    <row r="2944" spans="1:21" x14ac:dyDescent="0.3">
      <c r="A2944" s="156">
        <v>5</v>
      </c>
      <c r="B2944" s="156" t="s">
        <v>181</v>
      </c>
      <c r="C2944" s="153">
        <v>2020</v>
      </c>
      <c r="D2944" s="156">
        <v>7</v>
      </c>
      <c r="E2944" s="156" t="s">
        <v>284</v>
      </c>
      <c r="F2944" s="157">
        <v>5</v>
      </c>
      <c r="G2944" s="156" t="s">
        <v>195</v>
      </c>
      <c r="H2944" s="156">
        <v>951</v>
      </c>
      <c r="I2944" s="156" t="s">
        <v>250</v>
      </c>
      <c r="J2944" s="156" t="s">
        <v>126</v>
      </c>
      <c r="K2944" s="156" t="s">
        <v>249</v>
      </c>
      <c r="L2944" s="156">
        <v>4552</v>
      </c>
      <c r="M2944" s="156" t="s">
        <v>276</v>
      </c>
      <c r="N2944" s="156">
        <v>1</v>
      </c>
      <c r="O2944" s="156">
        <v>37.22</v>
      </c>
      <c r="P2944" s="156">
        <v>300</v>
      </c>
      <c r="Q2944" t="str">
        <f t="shared" si="45"/>
        <v>3-Small C&amp;I</v>
      </c>
      <c r="R2944" s="158"/>
      <c r="S2944" t="s">
        <v>304</v>
      </c>
      <c r="U2944" s="158"/>
    </row>
    <row r="2945" spans="1:21" x14ac:dyDescent="0.3">
      <c r="A2945" s="156">
        <v>5</v>
      </c>
      <c r="B2945" s="156" t="s">
        <v>181</v>
      </c>
      <c r="C2945" s="153">
        <v>2020</v>
      </c>
      <c r="D2945" s="156">
        <v>7</v>
      </c>
      <c r="E2945" s="156" t="s">
        <v>284</v>
      </c>
      <c r="F2945" s="157">
        <v>1</v>
      </c>
      <c r="G2945" s="156" t="s">
        <v>183</v>
      </c>
      <c r="H2945" s="156">
        <v>10</v>
      </c>
      <c r="I2945" s="156" t="s">
        <v>251</v>
      </c>
      <c r="J2945" s="156" t="s">
        <v>117</v>
      </c>
      <c r="K2945" s="156" t="s">
        <v>236</v>
      </c>
      <c r="L2945" s="156">
        <v>200</v>
      </c>
      <c r="M2945" s="156" t="s">
        <v>210</v>
      </c>
      <c r="N2945" s="156">
        <v>1061</v>
      </c>
      <c r="O2945" s="156">
        <v>83549.17</v>
      </c>
      <c r="P2945" s="156">
        <v>403645</v>
      </c>
      <c r="Q2945" t="str">
        <f t="shared" si="45"/>
        <v>3-Small C&amp;I</v>
      </c>
      <c r="R2945" s="158"/>
      <c r="S2945" t="s">
        <v>304</v>
      </c>
      <c r="U2945" s="158"/>
    </row>
    <row r="2946" spans="1:21" x14ac:dyDescent="0.3">
      <c r="A2946" s="156">
        <v>4</v>
      </c>
      <c r="B2946" s="156" t="s">
        <v>187</v>
      </c>
      <c r="C2946" s="153">
        <v>2020</v>
      </c>
      <c r="D2946" s="156">
        <v>7</v>
      </c>
      <c r="E2946" s="156" t="s">
        <v>284</v>
      </c>
      <c r="F2946" s="157">
        <v>3</v>
      </c>
      <c r="G2946" s="156" t="s">
        <v>189</v>
      </c>
      <c r="H2946" s="156">
        <v>955</v>
      </c>
      <c r="I2946" s="156" t="s">
        <v>282</v>
      </c>
      <c r="J2946" s="156" t="s">
        <v>127</v>
      </c>
      <c r="K2946" s="156" t="s">
        <v>263</v>
      </c>
      <c r="L2946" s="156">
        <v>4532</v>
      </c>
      <c r="M2946" s="156" t="s">
        <v>200</v>
      </c>
      <c r="N2946" s="156">
        <v>1</v>
      </c>
      <c r="O2946" s="156">
        <v>82.64</v>
      </c>
      <c r="P2946" s="156">
        <v>0</v>
      </c>
      <c r="Q2946" t="str">
        <f t="shared" ref="Q2946:Q3009" si="46">VLOOKUP(J2946,S:T,2,FALSE)</f>
        <v>4-Medium C&amp;I</v>
      </c>
      <c r="R2946" s="158"/>
      <c r="S2946" t="s">
        <v>304</v>
      </c>
      <c r="U2946" s="158"/>
    </row>
    <row r="2947" spans="1:21" x14ac:dyDescent="0.3">
      <c r="A2947" s="156">
        <v>5</v>
      </c>
      <c r="B2947" s="156" t="s">
        <v>181</v>
      </c>
      <c r="C2947" s="153">
        <v>2020</v>
      </c>
      <c r="D2947" s="156">
        <v>7</v>
      </c>
      <c r="E2947" s="156" t="s">
        <v>284</v>
      </c>
      <c r="F2947" s="157">
        <v>1</v>
      </c>
      <c r="G2947" s="156" t="s">
        <v>183</v>
      </c>
      <c r="H2947" s="156">
        <v>950</v>
      </c>
      <c r="I2947" s="156" t="s">
        <v>184</v>
      </c>
      <c r="J2947" s="156" t="s">
        <v>115</v>
      </c>
      <c r="K2947" s="156" t="s">
        <v>185</v>
      </c>
      <c r="L2947" s="156">
        <v>4512</v>
      </c>
      <c r="M2947" s="156" t="s">
        <v>186</v>
      </c>
      <c r="N2947" s="156">
        <v>805</v>
      </c>
      <c r="O2947" s="156">
        <v>56733.61</v>
      </c>
      <c r="P2947" s="156">
        <v>497334</v>
      </c>
      <c r="Q2947" t="str">
        <f t="shared" si="46"/>
        <v>3-Small C&amp;I</v>
      </c>
      <c r="R2947" s="158"/>
      <c r="S2947" t="s">
        <v>304</v>
      </c>
      <c r="U2947" s="158"/>
    </row>
    <row r="2948" spans="1:21" x14ac:dyDescent="0.3">
      <c r="A2948" s="156">
        <v>5</v>
      </c>
      <c r="B2948" s="156" t="s">
        <v>181</v>
      </c>
      <c r="C2948" s="153">
        <v>2020</v>
      </c>
      <c r="D2948" s="156">
        <v>7</v>
      </c>
      <c r="E2948" s="156" t="s">
        <v>284</v>
      </c>
      <c r="F2948" s="157">
        <v>1</v>
      </c>
      <c r="G2948" s="156" t="s">
        <v>183</v>
      </c>
      <c r="H2948" s="156">
        <v>15</v>
      </c>
      <c r="I2948" s="156" t="s">
        <v>252</v>
      </c>
      <c r="J2948" s="156" t="s">
        <v>118</v>
      </c>
      <c r="K2948" s="156" t="s">
        <v>214</v>
      </c>
      <c r="L2948" s="156">
        <v>200</v>
      </c>
      <c r="M2948" s="156" t="s">
        <v>210</v>
      </c>
      <c r="N2948" s="156">
        <v>2</v>
      </c>
      <c r="O2948" s="156">
        <v>71.56</v>
      </c>
      <c r="P2948" s="156">
        <v>287</v>
      </c>
      <c r="Q2948" t="str">
        <f t="shared" si="46"/>
        <v>3-Small C&amp;I</v>
      </c>
      <c r="R2948" s="158"/>
      <c r="S2948" t="s">
        <v>304</v>
      </c>
      <c r="U2948" s="158"/>
    </row>
    <row r="2949" spans="1:21" x14ac:dyDescent="0.3">
      <c r="A2949" s="156">
        <v>5</v>
      </c>
      <c r="B2949" s="156" t="s">
        <v>181</v>
      </c>
      <c r="C2949" s="156">
        <v>2020</v>
      </c>
      <c r="D2949" s="156">
        <v>7</v>
      </c>
      <c r="E2949" s="156" t="s">
        <v>284</v>
      </c>
      <c r="F2949" s="157">
        <v>3</v>
      </c>
      <c r="G2949" s="156" t="s">
        <v>189</v>
      </c>
      <c r="H2949" s="156">
        <v>11</v>
      </c>
      <c r="I2949" s="156" t="s">
        <v>283</v>
      </c>
      <c r="J2949" s="156" t="s">
        <v>115</v>
      </c>
      <c r="K2949" s="156" t="s">
        <v>185</v>
      </c>
      <c r="L2949" s="156">
        <v>300</v>
      </c>
      <c r="M2949" s="156" t="s">
        <v>191</v>
      </c>
      <c r="N2949" s="156">
        <v>212</v>
      </c>
      <c r="O2949" s="156">
        <v>62717.75</v>
      </c>
      <c r="P2949" s="156">
        <v>355437</v>
      </c>
      <c r="Q2949" t="str">
        <f t="shared" si="46"/>
        <v>3-Small C&amp;I</v>
      </c>
      <c r="R2949" s="158"/>
      <c r="S2949" t="s">
        <v>304</v>
      </c>
      <c r="U2949" s="158"/>
    </row>
    <row r="2950" spans="1:21" x14ac:dyDescent="0.3">
      <c r="A2950" s="156">
        <v>5</v>
      </c>
      <c r="B2950" s="156" t="s">
        <v>181</v>
      </c>
      <c r="C2950" s="156">
        <v>2020</v>
      </c>
      <c r="D2950" s="156">
        <v>7</v>
      </c>
      <c r="E2950" s="156" t="s">
        <v>284</v>
      </c>
      <c r="F2950" s="157">
        <v>6</v>
      </c>
      <c r="G2950" s="156" t="s">
        <v>192</v>
      </c>
      <c r="H2950" s="156">
        <v>608</v>
      </c>
      <c r="I2950" s="156" t="s">
        <v>290</v>
      </c>
      <c r="J2950" s="156" t="s">
        <v>278</v>
      </c>
      <c r="K2950" s="156" t="s">
        <v>212</v>
      </c>
      <c r="L2950" s="156">
        <v>700</v>
      </c>
      <c r="M2950" s="156" t="s">
        <v>193</v>
      </c>
      <c r="N2950" s="156">
        <v>56</v>
      </c>
      <c r="O2950" s="156">
        <v>28040.77</v>
      </c>
      <c r="P2950" s="156">
        <v>128494</v>
      </c>
      <c r="Q2950" t="str">
        <f t="shared" si="46"/>
        <v>Street</v>
      </c>
      <c r="R2950" s="158"/>
      <c r="S2950" t="s">
        <v>304</v>
      </c>
      <c r="U2950" s="158"/>
    </row>
    <row r="2951" spans="1:21" x14ac:dyDescent="0.3">
      <c r="A2951" s="156">
        <v>5</v>
      </c>
      <c r="B2951" s="156" t="s">
        <v>181</v>
      </c>
      <c r="C2951" s="156">
        <v>2020</v>
      </c>
      <c r="D2951" s="156">
        <v>7</v>
      </c>
      <c r="E2951" s="156" t="s">
        <v>284</v>
      </c>
      <c r="F2951" s="157">
        <v>3</v>
      </c>
      <c r="G2951" s="156" t="s">
        <v>189</v>
      </c>
      <c r="H2951" s="156">
        <v>710</v>
      </c>
      <c r="I2951" s="156" t="s">
        <v>220</v>
      </c>
      <c r="J2951" s="156" t="s">
        <v>207</v>
      </c>
      <c r="K2951" s="156" t="s">
        <v>208</v>
      </c>
      <c r="L2951" s="156">
        <v>4532</v>
      </c>
      <c r="M2951" s="156" t="s">
        <v>200</v>
      </c>
      <c r="N2951" s="156">
        <v>1945</v>
      </c>
      <c r="O2951" s="156">
        <v>21539337.27</v>
      </c>
      <c r="P2951" s="156">
        <v>337669858</v>
      </c>
      <c r="Q2951" t="str">
        <f t="shared" si="46"/>
        <v>5-Large C&amp;I</v>
      </c>
      <c r="R2951" s="158"/>
      <c r="S2951" t="s">
        <v>304</v>
      </c>
      <c r="U2951" s="158"/>
    </row>
    <row r="2952" spans="1:21" x14ac:dyDescent="0.3">
      <c r="A2952" s="156">
        <v>5</v>
      </c>
      <c r="B2952" s="156" t="s">
        <v>181</v>
      </c>
      <c r="C2952" s="156">
        <v>2020</v>
      </c>
      <c r="D2952" s="156">
        <v>7</v>
      </c>
      <c r="E2952" s="156" t="s">
        <v>284</v>
      </c>
      <c r="F2952" s="157">
        <v>6</v>
      </c>
      <c r="G2952" s="156" t="s">
        <v>192</v>
      </c>
      <c r="H2952" s="156">
        <v>612</v>
      </c>
      <c r="I2952" s="156" t="s">
        <v>223</v>
      </c>
      <c r="J2952" s="156" t="s">
        <v>116</v>
      </c>
      <c r="K2952" s="156" t="s">
        <v>224</v>
      </c>
      <c r="L2952" s="156">
        <v>700</v>
      </c>
      <c r="M2952" s="156" t="s">
        <v>193</v>
      </c>
      <c r="N2952" s="156">
        <v>2</v>
      </c>
      <c r="O2952" s="156">
        <v>48.95</v>
      </c>
      <c r="P2952" s="156">
        <v>185</v>
      </c>
      <c r="Q2952" t="str">
        <f t="shared" si="46"/>
        <v>3-Small C&amp;I</v>
      </c>
      <c r="R2952" s="158"/>
      <c r="S2952" t="s">
        <v>304</v>
      </c>
      <c r="U2952" s="158"/>
    </row>
    <row r="2953" spans="1:21" x14ac:dyDescent="0.3">
      <c r="A2953" s="156">
        <v>5</v>
      </c>
      <c r="B2953" s="156" t="s">
        <v>181</v>
      </c>
      <c r="C2953" s="156">
        <v>2020</v>
      </c>
      <c r="D2953" s="156">
        <v>7</v>
      </c>
      <c r="E2953" s="156" t="s">
        <v>284</v>
      </c>
      <c r="F2953" s="157">
        <v>60</v>
      </c>
      <c r="G2953" s="156" t="s">
        <v>212</v>
      </c>
      <c r="H2953" s="156">
        <v>615</v>
      </c>
      <c r="I2953" s="156" t="s">
        <v>292</v>
      </c>
      <c r="J2953" s="156" t="s">
        <v>123</v>
      </c>
      <c r="K2953" s="156" t="s">
        <v>261</v>
      </c>
      <c r="L2953" s="156">
        <v>4563</v>
      </c>
      <c r="M2953" s="156" t="s">
        <v>228</v>
      </c>
      <c r="N2953" s="156">
        <v>39</v>
      </c>
      <c r="O2953" s="156">
        <v>4660.93</v>
      </c>
      <c r="P2953" s="156">
        <v>7522</v>
      </c>
      <c r="Q2953" t="str">
        <f t="shared" si="46"/>
        <v>Street</v>
      </c>
      <c r="R2953" s="158"/>
      <c r="S2953" t="s">
        <v>304</v>
      </c>
      <c r="U2953" s="158"/>
    </row>
    <row r="2954" spans="1:21" x14ac:dyDescent="0.3">
      <c r="A2954" s="156">
        <v>4</v>
      </c>
      <c r="B2954" s="156" t="s">
        <v>187</v>
      </c>
      <c r="C2954" s="156">
        <v>2020</v>
      </c>
      <c r="D2954" s="156">
        <v>7</v>
      </c>
      <c r="E2954" s="156" t="s">
        <v>284</v>
      </c>
      <c r="F2954" s="157">
        <v>60</v>
      </c>
      <c r="G2954" s="156" t="s">
        <v>212</v>
      </c>
      <c r="H2954" s="156">
        <v>615</v>
      </c>
      <c r="I2954" s="156" t="s">
        <v>292</v>
      </c>
      <c r="J2954" s="156" t="s">
        <v>123</v>
      </c>
      <c r="K2954" s="156" t="s">
        <v>261</v>
      </c>
      <c r="L2954" s="156">
        <v>4563</v>
      </c>
      <c r="M2954" s="156" t="s">
        <v>228</v>
      </c>
      <c r="N2954" s="156">
        <v>1</v>
      </c>
      <c r="O2954" s="156">
        <v>10.7</v>
      </c>
      <c r="P2954" s="156">
        <v>21</v>
      </c>
      <c r="Q2954" t="str">
        <f t="shared" si="46"/>
        <v>Street</v>
      </c>
      <c r="R2954" s="158"/>
      <c r="S2954" t="s">
        <v>304</v>
      </c>
      <c r="U2954" s="158"/>
    </row>
    <row r="2955" spans="1:21" x14ac:dyDescent="0.3">
      <c r="A2955" s="156">
        <v>5</v>
      </c>
      <c r="B2955" s="156" t="s">
        <v>181</v>
      </c>
      <c r="C2955" s="156">
        <v>2020</v>
      </c>
      <c r="D2955" s="156">
        <v>7</v>
      </c>
      <c r="E2955" s="156" t="s">
        <v>284</v>
      </c>
      <c r="F2955" s="157">
        <v>6</v>
      </c>
      <c r="G2955" s="156" t="s">
        <v>192</v>
      </c>
      <c r="H2955" s="156">
        <v>600</v>
      </c>
      <c r="I2955" s="156" t="s">
        <v>266</v>
      </c>
      <c r="J2955" s="156" t="s">
        <v>123</v>
      </c>
      <c r="K2955" s="156" t="s">
        <v>261</v>
      </c>
      <c r="L2955" s="156">
        <v>700</v>
      </c>
      <c r="M2955" s="156" t="s">
        <v>193</v>
      </c>
      <c r="N2955" s="156">
        <v>75</v>
      </c>
      <c r="O2955" s="156">
        <v>58304.68</v>
      </c>
      <c r="P2955" s="156">
        <v>75147</v>
      </c>
      <c r="Q2955" t="str">
        <f t="shared" si="46"/>
        <v>Street</v>
      </c>
      <c r="R2955" s="158"/>
      <c r="S2955" t="s">
        <v>304</v>
      </c>
      <c r="U2955" s="158"/>
    </row>
    <row r="2956" spans="1:21" x14ac:dyDescent="0.3">
      <c r="A2956" s="156">
        <v>5</v>
      </c>
      <c r="B2956" s="156" t="s">
        <v>181</v>
      </c>
      <c r="C2956" s="156">
        <v>2020</v>
      </c>
      <c r="D2956" s="156">
        <v>7</v>
      </c>
      <c r="E2956" s="156" t="s">
        <v>284</v>
      </c>
      <c r="F2956" s="157">
        <v>10</v>
      </c>
      <c r="G2956" s="156" t="s">
        <v>238</v>
      </c>
      <c r="H2956" s="156">
        <v>1</v>
      </c>
      <c r="I2956" s="156" t="s">
        <v>229</v>
      </c>
      <c r="J2956" s="156" t="s">
        <v>121</v>
      </c>
      <c r="K2956" s="156" t="s">
        <v>230</v>
      </c>
      <c r="L2956" s="156">
        <v>207</v>
      </c>
      <c r="M2956" s="156" t="s">
        <v>243</v>
      </c>
      <c r="N2956" s="156">
        <v>37741</v>
      </c>
      <c r="O2956" s="156">
        <v>5808818.0300000003</v>
      </c>
      <c r="P2956" s="156">
        <v>24642819</v>
      </c>
      <c r="Q2956" t="str">
        <f t="shared" si="46"/>
        <v>1-Residential</v>
      </c>
      <c r="R2956" s="158"/>
      <c r="S2956" t="s">
        <v>304</v>
      </c>
      <c r="U2956" s="158"/>
    </row>
    <row r="2957" spans="1:21" x14ac:dyDescent="0.3">
      <c r="A2957" s="156">
        <v>5</v>
      </c>
      <c r="B2957" s="156" t="s">
        <v>181</v>
      </c>
      <c r="C2957" s="156">
        <v>2020</v>
      </c>
      <c r="D2957" s="156">
        <v>7</v>
      </c>
      <c r="E2957" s="156" t="s">
        <v>284</v>
      </c>
      <c r="F2957" s="157">
        <v>1</v>
      </c>
      <c r="G2957" s="156" t="s">
        <v>183</v>
      </c>
      <c r="H2957" s="156">
        <v>602</v>
      </c>
      <c r="I2957" s="156" t="s">
        <v>246</v>
      </c>
      <c r="J2957" s="156" t="s">
        <v>125</v>
      </c>
      <c r="K2957" s="156" t="s">
        <v>197</v>
      </c>
      <c r="L2957" s="156">
        <v>200</v>
      </c>
      <c r="M2957" s="156" t="s">
        <v>210</v>
      </c>
      <c r="N2957" s="156">
        <v>180</v>
      </c>
      <c r="O2957" s="156">
        <v>6469.57</v>
      </c>
      <c r="P2957" s="156">
        <v>12670</v>
      </c>
      <c r="Q2957" t="str">
        <f t="shared" si="46"/>
        <v>Street</v>
      </c>
      <c r="R2957" s="158"/>
      <c r="S2957" t="s">
        <v>304</v>
      </c>
      <c r="U2957" s="158"/>
    </row>
    <row r="2958" spans="1:21" x14ac:dyDescent="0.3">
      <c r="A2958" s="156">
        <v>5</v>
      </c>
      <c r="B2958" s="156" t="s">
        <v>181</v>
      </c>
      <c r="C2958" s="156">
        <v>2020</v>
      </c>
      <c r="D2958" s="156">
        <v>7</v>
      </c>
      <c r="E2958" s="156" t="s">
        <v>284</v>
      </c>
      <c r="F2958" s="157">
        <v>1</v>
      </c>
      <c r="G2958" s="156" t="s">
        <v>183</v>
      </c>
      <c r="H2958" s="156">
        <v>603</v>
      </c>
      <c r="I2958" s="156" t="s">
        <v>196</v>
      </c>
      <c r="J2958" s="156" t="s">
        <v>125</v>
      </c>
      <c r="K2958" s="156" t="s">
        <v>197</v>
      </c>
      <c r="L2958" s="156">
        <v>200</v>
      </c>
      <c r="M2958" s="156" t="s">
        <v>210</v>
      </c>
      <c r="N2958" s="156">
        <v>724</v>
      </c>
      <c r="O2958" s="156">
        <v>19157.43</v>
      </c>
      <c r="P2958" s="156">
        <v>37941</v>
      </c>
      <c r="Q2958" t="str">
        <f t="shared" si="46"/>
        <v>Street</v>
      </c>
      <c r="R2958" s="158"/>
      <c r="S2958" t="s">
        <v>304</v>
      </c>
      <c r="U2958" s="158"/>
    </row>
    <row r="2959" spans="1:21" x14ac:dyDescent="0.3">
      <c r="A2959" s="156">
        <v>4</v>
      </c>
      <c r="B2959" s="156" t="s">
        <v>187</v>
      </c>
      <c r="C2959" s="156">
        <v>2020</v>
      </c>
      <c r="D2959" s="156">
        <v>7</v>
      </c>
      <c r="E2959" s="156" t="s">
        <v>284</v>
      </c>
      <c r="F2959" s="157">
        <v>3</v>
      </c>
      <c r="G2959" s="156" t="s">
        <v>189</v>
      </c>
      <c r="H2959" s="156">
        <v>616</v>
      </c>
      <c r="I2959" s="156" t="s">
        <v>199</v>
      </c>
      <c r="J2959" s="156" t="s">
        <v>125</v>
      </c>
      <c r="K2959" s="156" t="s">
        <v>197</v>
      </c>
      <c r="L2959" s="156">
        <v>4532</v>
      </c>
      <c r="M2959" s="156" t="s">
        <v>200</v>
      </c>
      <c r="N2959" s="156">
        <v>1</v>
      </c>
      <c r="O2959" s="156">
        <v>8.4499999999999993</v>
      </c>
      <c r="P2959" s="156">
        <v>15</v>
      </c>
      <c r="Q2959" t="str">
        <f t="shared" si="46"/>
        <v>Street</v>
      </c>
      <c r="R2959" s="158"/>
      <c r="S2959" t="s">
        <v>304</v>
      </c>
      <c r="U2959" s="158"/>
    </row>
    <row r="2960" spans="1:21" x14ac:dyDescent="0.3">
      <c r="A2960" s="156">
        <v>5</v>
      </c>
      <c r="B2960" s="156" t="s">
        <v>181</v>
      </c>
      <c r="C2960" s="156">
        <v>2020</v>
      </c>
      <c r="D2960" s="156">
        <v>7</v>
      </c>
      <c r="E2960" s="156" t="s">
        <v>284</v>
      </c>
      <c r="F2960" s="157">
        <v>3</v>
      </c>
      <c r="G2960" s="156" t="s">
        <v>189</v>
      </c>
      <c r="H2960" s="156">
        <v>701</v>
      </c>
      <c r="I2960" s="156" t="s">
        <v>206</v>
      </c>
      <c r="J2960" s="156" t="s">
        <v>207</v>
      </c>
      <c r="K2960" s="156" t="s">
        <v>208</v>
      </c>
      <c r="L2960" s="156">
        <v>300</v>
      </c>
      <c r="M2960" s="156" t="s">
        <v>191</v>
      </c>
      <c r="N2960" s="156">
        <v>156</v>
      </c>
      <c r="O2960" s="156">
        <v>1527346.28</v>
      </c>
      <c r="P2960" s="156">
        <v>10493932</v>
      </c>
      <c r="Q2960" t="str">
        <f t="shared" si="46"/>
        <v>5-Large C&amp;I</v>
      </c>
      <c r="R2960" s="158"/>
      <c r="S2960" t="s">
        <v>304</v>
      </c>
      <c r="U2960" s="158"/>
    </row>
    <row r="2961" spans="1:21" x14ac:dyDescent="0.3">
      <c r="A2961" s="156">
        <v>5</v>
      </c>
      <c r="B2961" s="156" t="s">
        <v>181</v>
      </c>
      <c r="C2961" s="156">
        <v>2020</v>
      </c>
      <c r="D2961" s="156">
        <v>7</v>
      </c>
      <c r="E2961" s="156" t="s">
        <v>284</v>
      </c>
      <c r="F2961" s="157">
        <v>3</v>
      </c>
      <c r="G2961" s="156" t="s">
        <v>189</v>
      </c>
      <c r="H2961" s="156">
        <v>602</v>
      </c>
      <c r="I2961" s="156" t="s">
        <v>246</v>
      </c>
      <c r="J2961" s="156" t="s">
        <v>125</v>
      </c>
      <c r="K2961" s="156" t="s">
        <v>197</v>
      </c>
      <c r="L2961" s="156">
        <v>300</v>
      </c>
      <c r="M2961" s="156" t="s">
        <v>191</v>
      </c>
      <c r="N2961" s="156">
        <v>911</v>
      </c>
      <c r="O2961" s="156">
        <v>87047.85</v>
      </c>
      <c r="P2961" s="156">
        <v>209372</v>
      </c>
      <c r="Q2961" t="str">
        <f t="shared" si="46"/>
        <v>Street</v>
      </c>
      <c r="R2961" s="158"/>
      <c r="S2961" t="s">
        <v>304</v>
      </c>
      <c r="U2961" s="158"/>
    </row>
    <row r="2962" spans="1:21" x14ac:dyDescent="0.3">
      <c r="A2962" s="156">
        <v>4</v>
      </c>
      <c r="B2962" s="156" t="s">
        <v>187</v>
      </c>
      <c r="C2962" s="156">
        <v>2020</v>
      </c>
      <c r="D2962" s="156">
        <v>7</v>
      </c>
      <c r="E2962" s="156" t="s">
        <v>284</v>
      </c>
      <c r="F2962" s="157">
        <v>3</v>
      </c>
      <c r="G2962" s="156" t="s">
        <v>189</v>
      </c>
      <c r="H2962" s="156">
        <v>1</v>
      </c>
      <c r="I2962" s="156" t="s">
        <v>229</v>
      </c>
      <c r="J2962" s="156" t="s">
        <v>121</v>
      </c>
      <c r="K2962" s="156" t="s">
        <v>230</v>
      </c>
      <c r="L2962" s="156">
        <v>300</v>
      </c>
      <c r="M2962" s="156" t="s">
        <v>191</v>
      </c>
      <c r="N2962" s="156">
        <v>22</v>
      </c>
      <c r="O2962" s="156">
        <v>2153.21</v>
      </c>
      <c r="P2962" s="156">
        <v>8610</v>
      </c>
      <c r="Q2962" t="str">
        <f t="shared" si="46"/>
        <v>1-Residential</v>
      </c>
      <c r="R2962" s="158"/>
      <c r="S2962" t="s">
        <v>304</v>
      </c>
      <c r="U2962" s="158"/>
    </row>
    <row r="2963" spans="1:21" x14ac:dyDescent="0.3">
      <c r="A2963" s="156">
        <v>5</v>
      </c>
      <c r="B2963" s="156" t="s">
        <v>181</v>
      </c>
      <c r="C2963" s="156">
        <v>2020</v>
      </c>
      <c r="D2963" s="156">
        <v>7</v>
      </c>
      <c r="E2963" s="156" t="s">
        <v>284</v>
      </c>
      <c r="F2963" s="157">
        <v>6</v>
      </c>
      <c r="G2963" s="156" t="s">
        <v>192</v>
      </c>
      <c r="H2963" s="156">
        <v>603</v>
      </c>
      <c r="I2963" s="156" t="s">
        <v>196</v>
      </c>
      <c r="J2963" s="156" t="s">
        <v>125</v>
      </c>
      <c r="K2963" s="156" t="s">
        <v>197</v>
      </c>
      <c r="L2963" s="156">
        <v>700</v>
      </c>
      <c r="M2963" s="156" t="s">
        <v>193</v>
      </c>
      <c r="N2963" s="156">
        <v>633</v>
      </c>
      <c r="O2963" s="156">
        <v>43657</v>
      </c>
      <c r="P2963" s="156">
        <v>101829</v>
      </c>
      <c r="Q2963" t="str">
        <f t="shared" si="46"/>
        <v>Street</v>
      </c>
      <c r="R2963" s="158"/>
      <c r="S2963" t="s">
        <v>304</v>
      </c>
      <c r="U2963" s="158"/>
    </row>
    <row r="2964" spans="1:21" x14ac:dyDescent="0.3">
      <c r="A2964" s="156">
        <v>5</v>
      </c>
      <c r="B2964" s="156" t="s">
        <v>181</v>
      </c>
      <c r="C2964" s="156">
        <v>2020</v>
      </c>
      <c r="D2964" s="156">
        <v>7</v>
      </c>
      <c r="E2964" s="156" t="s">
        <v>284</v>
      </c>
      <c r="F2964" s="157">
        <v>1</v>
      </c>
      <c r="G2964" s="156" t="s">
        <v>183</v>
      </c>
      <c r="H2964" s="156">
        <v>7</v>
      </c>
      <c r="I2964" s="156" t="s">
        <v>241</v>
      </c>
      <c r="J2964" s="156" t="s">
        <v>122</v>
      </c>
      <c r="K2964" s="156" t="s">
        <v>242</v>
      </c>
      <c r="L2964" s="156">
        <v>200</v>
      </c>
      <c r="M2964" s="156" t="s">
        <v>210</v>
      </c>
      <c r="N2964" s="156">
        <v>88</v>
      </c>
      <c r="O2964" s="156">
        <v>9365.1299999999992</v>
      </c>
      <c r="P2964" s="156">
        <v>63165</v>
      </c>
      <c r="Q2964" t="str">
        <f t="shared" si="46"/>
        <v>2-Low Income Residential</v>
      </c>
      <c r="R2964" s="158"/>
      <c r="S2964" t="s">
        <v>304</v>
      </c>
      <c r="U2964" s="158"/>
    </row>
    <row r="2965" spans="1:21" x14ac:dyDescent="0.3">
      <c r="A2965" s="156">
        <v>5</v>
      </c>
      <c r="B2965" s="156" t="s">
        <v>181</v>
      </c>
      <c r="C2965" s="156">
        <v>2020</v>
      </c>
      <c r="D2965" s="156">
        <v>7</v>
      </c>
      <c r="E2965" s="156" t="s">
        <v>284</v>
      </c>
      <c r="F2965" s="157">
        <v>3</v>
      </c>
      <c r="G2965" s="156" t="s">
        <v>189</v>
      </c>
      <c r="H2965" s="156">
        <v>18</v>
      </c>
      <c r="I2965" s="156" t="s">
        <v>215</v>
      </c>
      <c r="J2965" s="156" t="s">
        <v>119</v>
      </c>
      <c r="K2965" s="156" t="s">
        <v>216</v>
      </c>
      <c r="L2965" s="156">
        <v>300</v>
      </c>
      <c r="M2965" s="156" t="s">
        <v>191</v>
      </c>
      <c r="N2965" s="156">
        <v>2020</v>
      </c>
      <c r="O2965" s="156">
        <v>5013511.53</v>
      </c>
      <c r="P2965" s="156">
        <v>29882180</v>
      </c>
      <c r="Q2965" t="str">
        <f t="shared" si="46"/>
        <v>4-Medium C&amp;I</v>
      </c>
      <c r="R2965" s="158"/>
      <c r="S2965" t="s">
        <v>304</v>
      </c>
      <c r="U2965" s="158"/>
    </row>
    <row r="2966" spans="1:21" x14ac:dyDescent="0.3">
      <c r="A2966" s="156">
        <v>4</v>
      </c>
      <c r="B2966" s="156" t="s">
        <v>187</v>
      </c>
      <c r="C2966" s="156">
        <v>2020</v>
      </c>
      <c r="D2966" s="156">
        <v>7</v>
      </c>
      <c r="E2966" s="156" t="s">
        <v>284</v>
      </c>
      <c r="F2966" s="157">
        <v>3</v>
      </c>
      <c r="G2966" s="156" t="s">
        <v>189</v>
      </c>
      <c r="H2966" s="156">
        <v>954</v>
      </c>
      <c r="I2966" s="156" t="s">
        <v>237</v>
      </c>
      <c r="J2966" s="156" t="s">
        <v>119</v>
      </c>
      <c r="K2966" s="156" t="s">
        <v>216</v>
      </c>
      <c r="L2966" s="156">
        <v>4532</v>
      </c>
      <c r="M2966" s="156" t="s">
        <v>200</v>
      </c>
      <c r="N2966" s="156">
        <v>63</v>
      </c>
      <c r="O2966" s="156">
        <v>118747.16</v>
      </c>
      <c r="P2966" s="156">
        <v>1243381</v>
      </c>
      <c r="Q2966" t="str">
        <f t="shared" si="46"/>
        <v>4-Medium C&amp;I</v>
      </c>
      <c r="R2966" s="158"/>
      <c r="S2966" t="s">
        <v>304</v>
      </c>
      <c r="U2966" s="158"/>
    </row>
    <row r="2967" spans="1:21" x14ac:dyDescent="0.3">
      <c r="A2967" s="156">
        <v>5</v>
      </c>
      <c r="B2967" s="156" t="s">
        <v>181</v>
      </c>
      <c r="C2967" s="156">
        <v>2020</v>
      </c>
      <c r="D2967" s="156">
        <v>7</v>
      </c>
      <c r="E2967" s="156" t="s">
        <v>284</v>
      </c>
      <c r="F2967" s="157">
        <v>79</v>
      </c>
      <c r="G2967" s="156" t="s">
        <v>212</v>
      </c>
      <c r="H2967" s="156">
        <v>954</v>
      </c>
      <c r="I2967" s="156" t="s">
        <v>237</v>
      </c>
      <c r="J2967" s="156" t="s">
        <v>119</v>
      </c>
      <c r="K2967" s="156" t="s">
        <v>216</v>
      </c>
      <c r="L2967" s="156">
        <v>4579</v>
      </c>
      <c r="M2967" s="156" t="s">
        <v>221</v>
      </c>
      <c r="N2967" s="156">
        <v>5</v>
      </c>
      <c r="O2967" s="156">
        <v>4092.62</v>
      </c>
      <c r="P2967" s="156">
        <v>53300</v>
      </c>
      <c r="Q2967" t="str">
        <f t="shared" si="46"/>
        <v>4-Medium C&amp;I</v>
      </c>
      <c r="R2967" s="158"/>
      <c r="S2967" t="s">
        <v>304</v>
      </c>
      <c r="U2967" s="158"/>
    </row>
    <row r="2968" spans="1:21" x14ac:dyDescent="0.3">
      <c r="A2968" s="156">
        <v>5</v>
      </c>
      <c r="B2968" s="156" t="s">
        <v>181</v>
      </c>
      <c r="C2968" s="156">
        <v>2020</v>
      </c>
      <c r="D2968" s="156">
        <v>7</v>
      </c>
      <c r="E2968" s="156" t="s">
        <v>284</v>
      </c>
      <c r="F2968" s="157">
        <v>3</v>
      </c>
      <c r="G2968" s="156" t="s">
        <v>189</v>
      </c>
      <c r="H2968" s="156">
        <v>17</v>
      </c>
      <c r="I2968" s="156" t="s">
        <v>204</v>
      </c>
      <c r="J2968" s="156" t="s">
        <v>128</v>
      </c>
      <c r="K2968" s="156" t="s">
        <v>205</v>
      </c>
      <c r="L2968" s="156">
        <v>300</v>
      </c>
      <c r="M2968" s="156" t="s">
        <v>191</v>
      </c>
      <c r="N2968" s="156">
        <v>2</v>
      </c>
      <c r="O2968" s="156">
        <v>1679.62</v>
      </c>
      <c r="P2968" s="156">
        <v>9080</v>
      </c>
      <c r="Q2968" t="str">
        <f t="shared" si="46"/>
        <v>4-Medium C&amp;I</v>
      </c>
      <c r="R2968" s="158"/>
      <c r="S2968" t="s">
        <v>304</v>
      </c>
      <c r="U2968" s="158"/>
    </row>
    <row r="2969" spans="1:21" x14ac:dyDescent="0.3">
      <c r="A2969" s="156">
        <v>5</v>
      </c>
      <c r="B2969" s="156" t="s">
        <v>181</v>
      </c>
      <c r="C2969" s="156">
        <v>2020</v>
      </c>
      <c r="D2969" s="156">
        <v>7</v>
      </c>
      <c r="E2969" s="156" t="s">
        <v>284</v>
      </c>
      <c r="F2969" s="157">
        <v>3</v>
      </c>
      <c r="G2969" s="156" t="s">
        <v>189</v>
      </c>
      <c r="H2969" s="156">
        <v>953</v>
      </c>
      <c r="I2969" s="156" t="s">
        <v>213</v>
      </c>
      <c r="J2969" s="156" t="s">
        <v>118</v>
      </c>
      <c r="K2969" s="156" t="s">
        <v>214</v>
      </c>
      <c r="L2969" s="156">
        <v>4532</v>
      </c>
      <c r="M2969" s="156" t="s">
        <v>200</v>
      </c>
      <c r="N2969" s="156">
        <v>19465</v>
      </c>
      <c r="O2969" s="156">
        <v>817213.51</v>
      </c>
      <c r="P2969" s="156">
        <v>7709864</v>
      </c>
      <c r="Q2969" t="str">
        <f t="shared" si="46"/>
        <v>3-Small C&amp;I</v>
      </c>
      <c r="R2969" s="158"/>
      <c r="S2969" t="s">
        <v>304</v>
      </c>
      <c r="U2969" s="158"/>
    </row>
    <row r="2970" spans="1:21" x14ac:dyDescent="0.3">
      <c r="A2970" s="156">
        <v>4</v>
      </c>
      <c r="B2970" s="156" t="s">
        <v>187</v>
      </c>
      <c r="C2970" s="156">
        <v>2020</v>
      </c>
      <c r="D2970" s="156">
        <v>7</v>
      </c>
      <c r="E2970" s="156" t="s">
        <v>284</v>
      </c>
      <c r="F2970" s="157">
        <v>3</v>
      </c>
      <c r="G2970" s="156" t="s">
        <v>189</v>
      </c>
      <c r="H2970" s="156">
        <v>953</v>
      </c>
      <c r="I2970" s="156" t="s">
        <v>213</v>
      </c>
      <c r="J2970" s="156" t="s">
        <v>118</v>
      </c>
      <c r="K2970" s="156" t="s">
        <v>214</v>
      </c>
      <c r="L2970" s="156">
        <v>4532</v>
      </c>
      <c r="M2970" s="156" t="s">
        <v>200</v>
      </c>
      <c r="N2970" s="156">
        <v>44</v>
      </c>
      <c r="O2970" s="156">
        <v>2356.1</v>
      </c>
      <c r="P2970" s="156">
        <v>18208</v>
      </c>
      <c r="Q2970" t="str">
        <f t="shared" si="46"/>
        <v>3-Small C&amp;I</v>
      </c>
      <c r="R2970" s="158"/>
      <c r="S2970" t="s">
        <v>304</v>
      </c>
      <c r="U2970" s="158"/>
    </row>
    <row r="2971" spans="1:21" x14ac:dyDescent="0.3">
      <c r="A2971" s="156">
        <v>5</v>
      </c>
      <c r="B2971" s="156" t="s">
        <v>181</v>
      </c>
      <c r="C2971" s="156">
        <v>2020</v>
      </c>
      <c r="D2971" s="156">
        <v>7</v>
      </c>
      <c r="E2971" s="156" t="s">
        <v>284</v>
      </c>
      <c r="F2971" s="157">
        <v>3</v>
      </c>
      <c r="G2971" s="156" t="s">
        <v>189</v>
      </c>
      <c r="H2971" s="156">
        <v>15</v>
      </c>
      <c r="I2971" s="156" t="s">
        <v>252</v>
      </c>
      <c r="J2971" s="156" t="s">
        <v>118</v>
      </c>
      <c r="K2971" s="156" t="s">
        <v>214</v>
      </c>
      <c r="L2971" s="156">
        <v>300</v>
      </c>
      <c r="M2971" s="156" t="s">
        <v>191</v>
      </c>
      <c r="N2971" s="156">
        <v>102</v>
      </c>
      <c r="O2971" s="156">
        <v>3941.01</v>
      </c>
      <c r="P2971" s="156">
        <v>16146</v>
      </c>
      <c r="Q2971" t="str">
        <f t="shared" si="46"/>
        <v>3-Small C&amp;I</v>
      </c>
      <c r="R2971" s="158"/>
      <c r="S2971" t="s">
        <v>304</v>
      </c>
      <c r="U2971" s="158"/>
    </row>
    <row r="2972" spans="1:21" x14ac:dyDescent="0.3">
      <c r="A2972" s="156">
        <v>5</v>
      </c>
      <c r="B2972" s="156" t="s">
        <v>181</v>
      </c>
      <c r="C2972" s="156">
        <v>2020</v>
      </c>
      <c r="D2972" s="156">
        <v>7</v>
      </c>
      <c r="E2972" s="156" t="s">
        <v>284</v>
      </c>
      <c r="F2972" s="157">
        <v>6</v>
      </c>
      <c r="G2972" s="156" t="s">
        <v>192</v>
      </c>
      <c r="H2972" s="156">
        <v>609</v>
      </c>
      <c r="I2972" s="156" t="s">
        <v>298</v>
      </c>
      <c r="J2972" s="156" t="s">
        <v>278</v>
      </c>
      <c r="K2972" s="156" t="s">
        <v>212</v>
      </c>
      <c r="L2972" s="156">
        <v>700</v>
      </c>
      <c r="M2972" s="156" t="s">
        <v>193</v>
      </c>
      <c r="N2972" s="156">
        <v>13</v>
      </c>
      <c r="O2972" s="156">
        <v>3264.21</v>
      </c>
      <c r="P2972" s="156">
        <v>15088</v>
      </c>
      <c r="Q2972" t="str">
        <f t="shared" si="46"/>
        <v>Street</v>
      </c>
      <c r="R2972" s="158"/>
      <c r="S2972" t="s">
        <v>304</v>
      </c>
      <c r="U2972" s="158"/>
    </row>
    <row r="2973" spans="1:21" x14ac:dyDescent="0.3">
      <c r="A2973" s="156">
        <v>5</v>
      </c>
      <c r="B2973" s="156" t="s">
        <v>181</v>
      </c>
      <c r="C2973" s="156">
        <v>2020</v>
      </c>
      <c r="D2973" s="156">
        <v>7</v>
      </c>
      <c r="E2973" s="156" t="s">
        <v>284</v>
      </c>
      <c r="F2973" s="157">
        <v>6</v>
      </c>
      <c r="G2973" s="156" t="s">
        <v>192</v>
      </c>
      <c r="H2973" s="156">
        <v>619</v>
      </c>
      <c r="I2973" s="156" t="s">
        <v>277</v>
      </c>
      <c r="J2973" s="156" t="s">
        <v>278</v>
      </c>
      <c r="K2973" s="156" t="s">
        <v>212</v>
      </c>
      <c r="L2973" s="156">
        <v>4562</v>
      </c>
      <c r="M2973" s="156" t="s">
        <v>211</v>
      </c>
      <c r="N2973" s="156">
        <v>440</v>
      </c>
      <c r="O2973" s="156">
        <v>170016.56</v>
      </c>
      <c r="P2973" s="156">
        <v>1125534</v>
      </c>
      <c r="Q2973" t="str">
        <f t="shared" si="46"/>
        <v>Street</v>
      </c>
      <c r="R2973" s="158"/>
      <c r="S2973" t="s">
        <v>304</v>
      </c>
      <c r="U2973" s="158"/>
    </row>
    <row r="2974" spans="1:21" x14ac:dyDescent="0.3">
      <c r="A2974" s="156">
        <v>5</v>
      </c>
      <c r="B2974" s="156" t="s">
        <v>181</v>
      </c>
      <c r="C2974" s="156">
        <v>2020</v>
      </c>
      <c r="D2974" s="156">
        <v>7</v>
      </c>
      <c r="E2974" s="156" t="s">
        <v>284</v>
      </c>
      <c r="F2974" s="157">
        <v>6</v>
      </c>
      <c r="G2974" s="156" t="s">
        <v>192</v>
      </c>
      <c r="H2974" s="156">
        <v>627</v>
      </c>
      <c r="I2974" s="156" t="s">
        <v>257</v>
      </c>
      <c r="J2974" s="156" t="s">
        <v>132</v>
      </c>
      <c r="K2974" s="156" t="s">
        <v>212</v>
      </c>
      <c r="L2974" s="156">
        <v>4562</v>
      </c>
      <c r="M2974" s="156" t="s">
        <v>211</v>
      </c>
      <c r="N2974" s="156">
        <v>2</v>
      </c>
      <c r="O2974" s="156">
        <v>901.01</v>
      </c>
      <c r="P2974" s="156">
        <v>172</v>
      </c>
      <c r="Q2974" t="str">
        <f t="shared" si="46"/>
        <v>Street</v>
      </c>
      <c r="R2974" s="158"/>
      <c r="S2974" t="s">
        <v>304</v>
      </c>
      <c r="U2974" s="158"/>
    </row>
    <row r="2975" spans="1:21" x14ac:dyDescent="0.3">
      <c r="A2975" s="156">
        <v>4</v>
      </c>
      <c r="B2975" s="156" t="s">
        <v>187</v>
      </c>
      <c r="C2975" s="156">
        <v>2020</v>
      </c>
      <c r="D2975" s="156">
        <v>7</v>
      </c>
      <c r="E2975" s="156" t="s">
        <v>284</v>
      </c>
      <c r="F2975" s="157">
        <v>3</v>
      </c>
      <c r="G2975" s="156" t="s">
        <v>189</v>
      </c>
      <c r="H2975" s="156">
        <v>621</v>
      </c>
      <c r="I2975" s="156" t="s">
        <v>259</v>
      </c>
      <c r="J2975" s="156" t="s">
        <v>116</v>
      </c>
      <c r="K2975" s="156" t="s">
        <v>224</v>
      </c>
      <c r="L2975" s="156">
        <v>4532</v>
      </c>
      <c r="M2975" s="156" t="s">
        <v>200</v>
      </c>
      <c r="N2975" s="156">
        <v>8</v>
      </c>
      <c r="O2975" s="156">
        <v>149.47</v>
      </c>
      <c r="P2975" s="156">
        <v>859</v>
      </c>
      <c r="Q2975" t="str">
        <f t="shared" si="46"/>
        <v>3-Small C&amp;I</v>
      </c>
      <c r="R2975" s="158"/>
      <c r="S2975" t="s">
        <v>304</v>
      </c>
      <c r="U2975" s="158"/>
    </row>
    <row r="2976" spans="1:21" x14ac:dyDescent="0.3">
      <c r="A2976" s="156">
        <v>4</v>
      </c>
      <c r="B2976" s="156" t="s">
        <v>187</v>
      </c>
      <c r="C2976" s="156">
        <v>2020</v>
      </c>
      <c r="D2976" s="156">
        <v>7</v>
      </c>
      <c r="E2976" s="156" t="s">
        <v>284</v>
      </c>
      <c r="F2976" s="157">
        <v>60</v>
      </c>
      <c r="G2976" s="156" t="s">
        <v>212</v>
      </c>
      <c r="H2976" s="156">
        <v>624</v>
      </c>
      <c r="I2976" s="156" t="s">
        <v>226</v>
      </c>
      <c r="J2976" s="156" t="s">
        <v>124</v>
      </c>
      <c r="K2976" s="156" t="s">
        <v>227</v>
      </c>
      <c r="L2976" s="156">
        <v>4563</v>
      </c>
      <c r="M2976" s="156" t="s">
        <v>228</v>
      </c>
      <c r="N2976" s="156">
        <v>2</v>
      </c>
      <c r="O2976" s="156">
        <v>26.51</v>
      </c>
      <c r="P2976" s="156">
        <v>97</v>
      </c>
      <c r="Q2976" t="str">
        <f t="shared" si="46"/>
        <v>Street</v>
      </c>
      <c r="R2976" s="158"/>
      <c r="S2976" t="s">
        <v>304</v>
      </c>
      <c r="U2976" s="158"/>
    </row>
    <row r="2977" spans="1:21" x14ac:dyDescent="0.3">
      <c r="A2977" s="156">
        <v>4</v>
      </c>
      <c r="B2977" s="156" t="s">
        <v>187</v>
      </c>
      <c r="C2977" s="156">
        <v>2020</v>
      </c>
      <c r="D2977" s="156">
        <v>7</v>
      </c>
      <c r="E2977" s="156" t="s">
        <v>284</v>
      </c>
      <c r="F2977" s="157">
        <v>5</v>
      </c>
      <c r="G2977" s="156" t="s">
        <v>195</v>
      </c>
      <c r="H2977" s="156">
        <v>710</v>
      </c>
      <c r="I2977" s="156" t="s">
        <v>220</v>
      </c>
      <c r="J2977" s="156" t="s">
        <v>207</v>
      </c>
      <c r="K2977" s="156" t="s">
        <v>208</v>
      </c>
      <c r="L2977" s="156">
        <v>4552</v>
      </c>
      <c r="M2977" s="156" t="s">
        <v>276</v>
      </c>
      <c r="N2977" s="156">
        <v>1</v>
      </c>
      <c r="O2977" s="156">
        <v>5542.19</v>
      </c>
      <c r="P2977" s="156">
        <v>69742</v>
      </c>
      <c r="Q2977" t="str">
        <f t="shared" si="46"/>
        <v>5-Large C&amp;I</v>
      </c>
      <c r="R2977" s="158"/>
      <c r="S2977" t="s">
        <v>304</v>
      </c>
      <c r="U2977" s="158"/>
    </row>
    <row r="2978" spans="1:21" x14ac:dyDescent="0.3">
      <c r="A2978" s="156">
        <v>4</v>
      </c>
      <c r="B2978" s="156" t="s">
        <v>187</v>
      </c>
      <c r="C2978" s="156">
        <v>2020</v>
      </c>
      <c r="D2978" s="156">
        <v>7</v>
      </c>
      <c r="E2978" s="156" t="s">
        <v>284</v>
      </c>
      <c r="F2978" s="157">
        <v>1</v>
      </c>
      <c r="G2978" s="156" t="s">
        <v>183</v>
      </c>
      <c r="H2978" s="156">
        <v>1</v>
      </c>
      <c r="I2978" s="156" t="s">
        <v>229</v>
      </c>
      <c r="J2978" s="156" t="s">
        <v>121</v>
      </c>
      <c r="K2978" s="156" t="s">
        <v>230</v>
      </c>
      <c r="L2978" s="156">
        <v>200</v>
      </c>
      <c r="M2978" s="156" t="s">
        <v>210</v>
      </c>
      <c r="N2978" s="156">
        <v>2675</v>
      </c>
      <c r="O2978" s="156">
        <v>588668.64</v>
      </c>
      <c r="P2978" s="156">
        <v>2458592</v>
      </c>
      <c r="Q2978" t="str">
        <f t="shared" si="46"/>
        <v>1-Residential</v>
      </c>
      <c r="R2978" s="158"/>
      <c r="S2978" t="s">
        <v>304</v>
      </c>
      <c r="U2978" s="158"/>
    </row>
    <row r="2979" spans="1:21" x14ac:dyDescent="0.3">
      <c r="A2979" s="156">
        <v>4</v>
      </c>
      <c r="B2979" s="156" t="s">
        <v>187</v>
      </c>
      <c r="C2979" s="156">
        <v>2020</v>
      </c>
      <c r="D2979" s="156">
        <v>7</v>
      </c>
      <c r="E2979" s="156" t="s">
        <v>284</v>
      </c>
      <c r="F2979" s="157">
        <v>3</v>
      </c>
      <c r="G2979" s="156" t="s">
        <v>189</v>
      </c>
      <c r="H2979" s="156">
        <v>701</v>
      </c>
      <c r="I2979" s="156" t="s">
        <v>206</v>
      </c>
      <c r="J2979" s="156" t="s">
        <v>207</v>
      </c>
      <c r="K2979" s="156" t="s">
        <v>208</v>
      </c>
      <c r="L2979" s="156">
        <v>300</v>
      </c>
      <c r="M2979" s="156" t="s">
        <v>191</v>
      </c>
      <c r="N2979" s="156">
        <v>1</v>
      </c>
      <c r="O2979" s="156">
        <v>8961.15</v>
      </c>
      <c r="P2979" s="156">
        <v>59520</v>
      </c>
      <c r="Q2979" t="str">
        <f t="shared" si="46"/>
        <v>5-Large C&amp;I</v>
      </c>
      <c r="R2979" s="158"/>
      <c r="S2979" t="s">
        <v>304</v>
      </c>
      <c r="U2979" s="158"/>
    </row>
    <row r="2980" spans="1:21" x14ac:dyDescent="0.3">
      <c r="A2980" s="156">
        <v>5</v>
      </c>
      <c r="B2980" s="156" t="s">
        <v>181</v>
      </c>
      <c r="C2980" s="156">
        <v>2020</v>
      </c>
      <c r="D2980" s="156">
        <v>7</v>
      </c>
      <c r="E2980" s="156" t="s">
        <v>284</v>
      </c>
      <c r="F2980" s="157">
        <v>5</v>
      </c>
      <c r="G2980" s="156" t="s">
        <v>195</v>
      </c>
      <c r="H2980" s="156">
        <v>700</v>
      </c>
      <c r="I2980" s="156" t="s">
        <v>273</v>
      </c>
      <c r="J2980" s="156" t="s">
        <v>207</v>
      </c>
      <c r="K2980" s="156" t="s">
        <v>208</v>
      </c>
      <c r="L2980" s="156">
        <v>460</v>
      </c>
      <c r="M2980" s="156" t="s">
        <v>198</v>
      </c>
      <c r="N2980" s="156">
        <v>3</v>
      </c>
      <c r="O2980" s="156">
        <v>93862.58</v>
      </c>
      <c r="P2980" s="156">
        <v>653800</v>
      </c>
      <c r="Q2980" t="str">
        <f t="shared" si="46"/>
        <v>5-Large C&amp;I</v>
      </c>
      <c r="R2980" s="158"/>
      <c r="S2980" t="s">
        <v>304</v>
      </c>
      <c r="U2980" s="158"/>
    </row>
    <row r="2981" spans="1:21" x14ac:dyDescent="0.3">
      <c r="A2981" s="156">
        <v>4</v>
      </c>
      <c r="B2981" s="156" t="s">
        <v>187</v>
      </c>
      <c r="C2981" s="156">
        <v>2020</v>
      </c>
      <c r="D2981" s="156">
        <v>7</v>
      </c>
      <c r="E2981" s="156" t="s">
        <v>284</v>
      </c>
      <c r="F2981" s="157">
        <v>1</v>
      </c>
      <c r="G2981" s="156" t="s">
        <v>183</v>
      </c>
      <c r="H2981" s="156">
        <v>903</v>
      </c>
      <c r="I2981" s="156" t="s">
        <v>239</v>
      </c>
      <c r="J2981" s="156" t="s">
        <v>121</v>
      </c>
      <c r="K2981" s="156" t="s">
        <v>230</v>
      </c>
      <c r="L2981" s="156">
        <v>4512</v>
      </c>
      <c r="M2981" s="156" t="s">
        <v>186</v>
      </c>
      <c r="N2981" s="156">
        <v>9168</v>
      </c>
      <c r="O2981" s="156">
        <v>1288035</v>
      </c>
      <c r="P2981" s="156">
        <v>9179906</v>
      </c>
      <c r="Q2981" t="str">
        <f t="shared" si="46"/>
        <v>1-Residential</v>
      </c>
      <c r="R2981" s="158"/>
      <c r="S2981" t="s">
        <v>304</v>
      </c>
      <c r="U2981" s="158"/>
    </row>
    <row r="2982" spans="1:21" x14ac:dyDescent="0.3">
      <c r="A2982" s="156">
        <v>5</v>
      </c>
      <c r="B2982" s="156" t="s">
        <v>181</v>
      </c>
      <c r="C2982" s="156">
        <v>2020</v>
      </c>
      <c r="D2982" s="156">
        <v>7</v>
      </c>
      <c r="E2982" s="156" t="s">
        <v>284</v>
      </c>
      <c r="F2982" s="157">
        <v>5</v>
      </c>
      <c r="G2982" s="156" t="s">
        <v>195</v>
      </c>
      <c r="H2982" s="156">
        <v>603</v>
      </c>
      <c r="I2982" s="156" t="s">
        <v>196</v>
      </c>
      <c r="J2982" s="156" t="s">
        <v>125</v>
      </c>
      <c r="K2982" s="156" t="s">
        <v>197</v>
      </c>
      <c r="L2982" s="156">
        <v>460</v>
      </c>
      <c r="M2982" s="156" t="s">
        <v>198</v>
      </c>
      <c r="N2982" s="156">
        <v>49</v>
      </c>
      <c r="O2982" s="156">
        <v>6233.3</v>
      </c>
      <c r="P2982" s="156">
        <v>15570</v>
      </c>
      <c r="Q2982" t="str">
        <f t="shared" si="46"/>
        <v>Street</v>
      </c>
      <c r="R2982" s="158"/>
      <c r="S2982" t="s">
        <v>304</v>
      </c>
      <c r="U2982" s="158"/>
    </row>
    <row r="2983" spans="1:21" x14ac:dyDescent="0.3">
      <c r="A2983" s="156">
        <v>4</v>
      </c>
      <c r="B2983" s="156" t="s">
        <v>187</v>
      </c>
      <c r="C2983" s="156">
        <v>2020</v>
      </c>
      <c r="D2983" s="156">
        <v>7</v>
      </c>
      <c r="E2983" s="156" t="s">
        <v>284</v>
      </c>
      <c r="F2983" s="157">
        <v>3</v>
      </c>
      <c r="G2983" s="156" t="s">
        <v>189</v>
      </c>
      <c r="H2983" s="156">
        <v>903</v>
      </c>
      <c r="I2983" s="156" t="s">
        <v>239</v>
      </c>
      <c r="J2983" s="156" t="s">
        <v>121</v>
      </c>
      <c r="K2983" s="156" t="s">
        <v>230</v>
      </c>
      <c r="L2983" s="156">
        <v>4532</v>
      </c>
      <c r="M2983" s="156" t="s">
        <v>200</v>
      </c>
      <c r="N2983" s="156">
        <v>21</v>
      </c>
      <c r="O2983" s="156">
        <v>1208.97</v>
      </c>
      <c r="P2983" s="156">
        <v>7981</v>
      </c>
      <c r="Q2983" t="str">
        <f t="shared" si="46"/>
        <v>1-Residential</v>
      </c>
      <c r="R2983" s="158"/>
      <c r="S2983" t="s">
        <v>304</v>
      </c>
      <c r="U2983" s="158"/>
    </row>
    <row r="2984" spans="1:21" x14ac:dyDescent="0.3">
      <c r="A2984" s="156">
        <v>5</v>
      </c>
      <c r="B2984" s="156" t="s">
        <v>181</v>
      </c>
      <c r="C2984" s="156">
        <v>2020</v>
      </c>
      <c r="D2984" s="156">
        <v>7</v>
      </c>
      <c r="E2984" s="156" t="s">
        <v>284</v>
      </c>
      <c r="F2984" s="157">
        <v>3</v>
      </c>
      <c r="G2984" s="156" t="s">
        <v>189</v>
      </c>
      <c r="H2984" s="156">
        <v>9</v>
      </c>
      <c r="I2984" s="156" t="s">
        <v>275</v>
      </c>
      <c r="J2984" s="156" t="s">
        <v>117</v>
      </c>
      <c r="K2984" s="156" t="s">
        <v>236</v>
      </c>
      <c r="L2984" s="156">
        <v>300</v>
      </c>
      <c r="M2984" s="156" t="s">
        <v>191</v>
      </c>
      <c r="N2984" s="156">
        <v>304</v>
      </c>
      <c r="O2984" s="156">
        <v>-397365.53</v>
      </c>
      <c r="P2984" s="156">
        <v>565960</v>
      </c>
      <c r="Q2984" t="str">
        <f t="shared" si="46"/>
        <v>3-Small C&amp;I</v>
      </c>
      <c r="R2984" s="158"/>
      <c r="S2984" t="s">
        <v>304</v>
      </c>
      <c r="U2984" s="158"/>
    </row>
    <row r="2985" spans="1:21" x14ac:dyDescent="0.3">
      <c r="A2985" s="156">
        <v>5</v>
      </c>
      <c r="B2985" s="156" t="s">
        <v>181</v>
      </c>
      <c r="C2985" s="156">
        <v>2020</v>
      </c>
      <c r="D2985" s="156">
        <v>7</v>
      </c>
      <c r="E2985" s="156" t="s">
        <v>284</v>
      </c>
      <c r="F2985" s="157">
        <v>3</v>
      </c>
      <c r="G2985" s="156" t="s">
        <v>189</v>
      </c>
      <c r="H2985" s="156">
        <v>16</v>
      </c>
      <c r="I2985" s="156" t="s">
        <v>281</v>
      </c>
      <c r="J2985" s="156" t="s">
        <v>127</v>
      </c>
      <c r="K2985" s="156" t="s">
        <v>263</v>
      </c>
      <c r="L2985" s="156">
        <v>300</v>
      </c>
      <c r="M2985" s="156" t="s">
        <v>191</v>
      </c>
      <c r="N2985" s="156">
        <v>1</v>
      </c>
      <c r="O2985" s="156">
        <v>2544.7800000000002</v>
      </c>
      <c r="P2985" s="156">
        <v>14840</v>
      </c>
      <c r="Q2985" t="str">
        <f t="shared" si="46"/>
        <v>4-Medium C&amp;I</v>
      </c>
      <c r="R2985" s="158"/>
      <c r="S2985" t="s">
        <v>304</v>
      </c>
      <c r="U2985" s="158"/>
    </row>
    <row r="2986" spans="1:21" x14ac:dyDescent="0.3">
      <c r="A2986" s="156">
        <v>5</v>
      </c>
      <c r="B2986" s="156" t="s">
        <v>181</v>
      </c>
      <c r="C2986" s="156">
        <v>2020</v>
      </c>
      <c r="D2986" s="156">
        <v>7</v>
      </c>
      <c r="E2986" s="156" t="s">
        <v>284</v>
      </c>
      <c r="F2986" s="157">
        <v>3</v>
      </c>
      <c r="G2986" s="156" t="s">
        <v>189</v>
      </c>
      <c r="H2986" s="156">
        <v>12</v>
      </c>
      <c r="I2986" s="156" t="s">
        <v>301</v>
      </c>
      <c r="J2986" s="156" t="s">
        <v>126</v>
      </c>
      <c r="K2986" s="156" t="s">
        <v>249</v>
      </c>
      <c r="L2986" s="156">
        <v>300</v>
      </c>
      <c r="M2986" s="156" t="s">
        <v>191</v>
      </c>
      <c r="N2986" s="156">
        <v>1</v>
      </c>
      <c r="O2986" s="156">
        <v>25.48</v>
      </c>
      <c r="P2986" s="156">
        <v>98</v>
      </c>
      <c r="Q2986" t="str">
        <f t="shared" si="46"/>
        <v>3-Small C&amp;I</v>
      </c>
      <c r="R2986" s="158"/>
      <c r="S2986" t="s">
        <v>304</v>
      </c>
      <c r="U2986" s="158"/>
    </row>
    <row r="2987" spans="1:21" x14ac:dyDescent="0.3">
      <c r="A2987" s="156">
        <v>5</v>
      </c>
      <c r="B2987" s="156" t="s">
        <v>181</v>
      </c>
      <c r="C2987" s="156">
        <v>2020</v>
      </c>
      <c r="D2987" s="156">
        <v>7</v>
      </c>
      <c r="E2987" s="156" t="s">
        <v>284</v>
      </c>
      <c r="F2987" s="157">
        <v>5</v>
      </c>
      <c r="G2987" s="156" t="s">
        <v>195</v>
      </c>
      <c r="H2987" s="156">
        <v>8</v>
      </c>
      <c r="I2987" s="156" t="s">
        <v>248</v>
      </c>
      <c r="J2987" s="156" t="s">
        <v>126</v>
      </c>
      <c r="K2987" s="156" t="s">
        <v>249</v>
      </c>
      <c r="L2987" s="156">
        <v>460</v>
      </c>
      <c r="M2987" s="156" t="s">
        <v>198</v>
      </c>
      <c r="N2987" s="156">
        <v>1</v>
      </c>
      <c r="O2987" s="156">
        <v>61.03</v>
      </c>
      <c r="P2987" s="156">
        <v>292</v>
      </c>
      <c r="Q2987" t="str">
        <f t="shared" si="46"/>
        <v>3-Small C&amp;I</v>
      </c>
      <c r="R2987" s="158"/>
      <c r="S2987" t="s">
        <v>304</v>
      </c>
      <c r="U2987" s="158"/>
    </row>
    <row r="2988" spans="1:21" x14ac:dyDescent="0.3">
      <c r="A2988" s="156">
        <v>5</v>
      </c>
      <c r="B2988" s="156" t="s">
        <v>181</v>
      </c>
      <c r="C2988" s="156">
        <v>2020</v>
      </c>
      <c r="D2988" s="156">
        <v>7</v>
      </c>
      <c r="E2988" s="156" t="s">
        <v>284</v>
      </c>
      <c r="F2988" s="157">
        <v>77</v>
      </c>
      <c r="G2988" s="156" t="s">
        <v>212</v>
      </c>
      <c r="H2988" s="156">
        <v>950</v>
      </c>
      <c r="I2988" s="156" t="s">
        <v>184</v>
      </c>
      <c r="J2988" s="156" t="s">
        <v>115</v>
      </c>
      <c r="K2988" s="156" t="s">
        <v>185</v>
      </c>
      <c r="L2988" s="156">
        <v>4577</v>
      </c>
      <c r="M2988" s="156" t="s">
        <v>212</v>
      </c>
      <c r="N2988" s="156">
        <v>1</v>
      </c>
      <c r="O2988" s="156">
        <v>143.43</v>
      </c>
      <c r="P2988" s="156">
        <v>1347</v>
      </c>
      <c r="Q2988" t="str">
        <f t="shared" si="46"/>
        <v>3-Small C&amp;I</v>
      </c>
      <c r="R2988" s="158"/>
      <c r="S2988" t="s">
        <v>304</v>
      </c>
      <c r="U2988" s="158"/>
    </row>
    <row r="2989" spans="1:21" x14ac:dyDescent="0.3">
      <c r="A2989" s="156">
        <v>5</v>
      </c>
      <c r="B2989" s="156" t="s">
        <v>181</v>
      </c>
      <c r="C2989" s="156">
        <v>2020</v>
      </c>
      <c r="D2989" s="156">
        <v>7</v>
      </c>
      <c r="E2989" s="156" t="s">
        <v>284</v>
      </c>
      <c r="F2989" s="157">
        <v>6</v>
      </c>
      <c r="G2989" s="156" t="s">
        <v>192</v>
      </c>
      <c r="H2989" s="156">
        <v>5</v>
      </c>
      <c r="I2989" s="156" t="s">
        <v>190</v>
      </c>
      <c r="J2989" s="156" t="s">
        <v>115</v>
      </c>
      <c r="K2989" s="156" t="s">
        <v>185</v>
      </c>
      <c r="L2989" s="156">
        <v>700</v>
      </c>
      <c r="M2989" s="156" t="s">
        <v>193</v>
      </c>
      <c r="N2989" s="156">
        <v>6</v>
      </c>
      <c r="O2989" s="156">
        <v>205.03</v>
      </c>
      <c r="P2989" s="156">
        <v>793</v>
      </c>
      <c r="Q2989" t="str">
        <f t="shared" si="46"/>
        <v>3-Small C&amp;I</v>
      </c>
      <c r="R2989" s="158"/>
      <c r="S2989" t="s">
        <v>304</v>
      </c>
      <c r="U2989" s="158"/>
    </row>
    <row r="2990" spans="1:21" x14ac:dyDescent="0.3">
      <c r="A2990" s="156">
        <v>4</v>
      </c>
      <c r="B2990" s="156" t="s">
        <v>187</v>
      </c>
      <c r="C2990" s="156">
        <v>2020</v>
      </c>
      <c r="D2990" s="156">
        <v>7</v>
      </c>
      <c r="E2990" s="156" t="s">
        <v>284</v>
      </c>
      <c r="F2990" s="157">
        <v>3</v>
      </c>
      <c r="G2990" s="156" t="s">
        <v>189</v>
      </c>
      <c r="H2990" s="156">
        <v>5</v>
      </c>
      <c r="I2990" s="156" t="s">
        <v>190</v>
      </c>
      <c r="J2990" s="156" t="s">
        <v>115</v>
      </c>
      <c r="K2990" s="156" t="s">
        <v>185</v>
      </c>
      <c r="L2990" s="156">
        <v>300</v>
      </c>
      <c r="M2990" s="156" t="s">
        <v>191</v>
      </c>
      <c r="N2990" s="156">
        <v>316</v>
      </c>
      <c r="O2990" s="156">
        <v>68757.919999999998</v>
      </c>
      <c r="P2990" s="156">
        <v>353824</v>
      </c>
      <c r="Q2990" t="str">
        <f t="shared" si="46"/>
        <v>3-Small C&amp;I</v>
      </c>
      <c r="R2990" s="158"/>
      <c r="S2990" t="s">
        <v>304</v>
      </c>
      <c r="U2990" s="158"/>
    </row>
    <row r="2991" spans="1:21" x14ac:dyDescent="0.3">
      <c r="A2991" s="156">
        <v>4</v>
      </c>
      <c r="B2991" s="156" t="s">
        <v>187</v>
      </c>
      <c r="C2991" s="156">
        <v>2020</v>
      </c>
      <c r="D2991" s="156">
        <v>7</v>
      </c>
      <c r="E2991" s="156" t="s">
        <v>284</v>
      </c>
      <c r="F2991" s="157">
        <v>3</v>
      </c>
      <c r="G2991" s="156" t="s">
        <v>189</v>
      </c>
      <c r="H2991" s="156">
        <v>710</v>
      </c>
      <c r="I2991" s="156" t="s">
        <v>220</v>
      </c>
      <c r="J2991" s="156" t="s">
        <v>207</v>
      </c>
      <c r="K2991" s="156" t="s">
        <v>208</v>
      </c>
      <c r="L2991" s="156">
        <v>4532</v>
      </c>
      <c r="M2991" s="156" t="s">
        <v>200</v>
      </c>
      <c r="N2991" s="156">
        <v>9</v>
      </c>
      <c r="O2991" s="156">
        <v>83058.34</v>
      </c>
      <c r="P2991" s="156">
        <v>1120291</v>
      </c>
      <c r="Q2991" t="str">
        <f t="shared" si="46"/>
        <v>5-Large C&amp;I</v>
      </c>
      <c r="R2991" s="158"/>
      <c r="S2991" t="s">
        <v>304</v>
      </c>
      <c r="U2991" s="158"/>
    </row>
    <row r="2992" spans="1:21" x14ac:dyDescent="0.3">
      <c r="A2992" s="156">
        <v>5</v>
      </c>
      <c r="B2992" s="156" t="s">
        <v>181</v>
      </c>
      <c r="C2992" s="156">
        <v>2020</v>
      </c>
      <c r="D2992" s="156">
        <v>7</v>
      </c>
      <c r="E2992" s="156" t="s">
        <v>284</v>
      </c>
      <c r="F2992" s="157">
        <v>3</v>
      </c>
      <c r="G2992" s="156" t="s">
        <v>189</v>
      </c>
      <c r="H2992" s="156">
        <v>621</v>
      </c>
      <c r="I2992" s="156" t="s">
        <v>259</v>
      </c>
      <c r="J2992" s="156" t="s">
        <v>116</v>
      </c>
      <c r="K2992" s="156" t="s">
        <v>224</v>
      </c>
      <c r="L2992" s="156">
        <v>4532</v>
      </c>
      <c r="M2992" s="156" t="s">
        <v>200</v>
      </c>
      <c r="N2992" s="156">
        <v>6</v>
      </c>
      <c r="O2992" s="156">
        <v>430.54</v>
      </c>
      <c r="P2992" s="156">
        <v>3906</v>
      </c>
      <c r="Q2992" t="str">
        <f t="shared" si="46"/>
        <v>3-Small C&amp;I</v>
      </c>
      <c r="R2992" s="158"/>
      <c r="S2992" t="s">
        <v>304</v>
      </c>
      <c r="U2992" s="158"/>
    </row>
    <row r="2993" spans="1:21" x14ac:dyDescent="0.3">
      <c r="A2993" s="156">
        <v>5</v>
      </c>
      <c r="B2993" s="156" t="s">
        <v>181</v>
      </c>
      <c r="C2993" s="156">
        <v>2020</v>
      </c>
      <c r="D2993" s="156">
        <v>7</v>
      </c>
      <c r="E2993" s="156" t="s">
        <v>284</v>
      </c>
      <c r="F2993" s="157">
        <v>60</v>
      </c>
      <c r="G2993" s="156" t="s">
        <v>212</v>
      </c>
      <c r="H2993" s="156">
        <v>621</v>
      </c>
      <c r="I2993" s="156" t="s">
        <v>259</v>
      </c>
      <c r="J2993" s="156" t="s">
        <v>116</v>
      </c>
      <c r="K2993" s="156" t="s">
        <v>224</v>
      </c>
      <c r="L2993" s="156">
        <v>4563</v>
      </c>
      <c r="M2993" s="156" t="s">
        <v>228</v>
      </c>
      <c r="N2993" s="156">
        <v>1</v>
      </c>
      <c r="O2993" s="156">
        <v>7.83</v>
      </c>
      <c r="P2993" s="156">
        <v>7</v>
      </c>
      <c r="Q2993" t="str">
        <f t="shared" si="46"/>
        <v>3-Small C&amp;I</v>
      </c>
      <c r="R2993" s="158"/>
      <c r="S2993" t="s">
        <v>304</v>
      </c>
      <c r="U2993" s="158"/>
    </row>
    <row r="2994" spans="1:21" x14ac:dyDescent="0.3">
      <c r="A2994" s="156">
        <v>5</v>
      </c>
      <c r="B2994" s="156" t="s">
        <v>181</v>
      </c>
      <c r="C2994" s="156">
        <v>2020</v>
      </c>
      <c r="D2994" s="156">
        <v>7</v>
      </c>
      <c r="E2994" s="156" t="s">
        <v>284</v>
      </c>
      <c r="F2994" s="157">
        <v>3</v>
      </c>
      <c r="G2994" s="156" t="s">
        <v>189</v>
      </c>
      <c r="H2994" s="156">
        <v>903</v>
      </c>
      <c r="I2994" s="156" t="s">
        <v>239</v>
      </c>
      <c r="J2994" s="156" t="s">
        <v>121</v>
      </c>
      <c r="K2994" s="156" t="s">
        <v>230</v>
      </c>
      <c r="L2994" s="156">
        <v>4532</v>
      </c>
      <c r="M2994" s="156" t="s">
        <v>200</v>
      </c>
      <c r="N2994" s="156">
        <v>1165</v>
      </c>
      <c r="O2994" s="156">
        <v>292869.96000000002</v>
      </c>
      <c r="P2994" s="156">
        <v>2305357</v>
      </c>
      <c r="Q2994" t="str">
        <f t="shared" si="46"/>
        <v>1-Residential</v>
      </c>
      <c r="R2994" s="158"/>
      <c r="S2994" t="s">
        <v>304</v>
      </c>
      <c r="U2994" s="158"/>
    </row>
    <row r="2995" spans="1:21" x14ac:dyDescent="0.3">
      <c r="A2995" s="156">
        <v>5</v>
      </c>
      <c r="B2995" s="156" t="s">
        <v>181</v>
      </c>
      <c r="C2995" s="156">
        <v>2020</v>
      </c>
      <c r="D2995" s="156">
        <v>7</v>
      </c>
      <c r="E2995" s="156" t="s">
        <v>284</v>
      </c>
      <c r="F2995" s="157">
        <v>60</v>
      </c>
      <c r="G2995" s="156" t="s">
        <v>212</v>
      </c>
      <c r="H2995" s="156">
        <v>600</v>
      </c>
      <c r="I2995" s="156" t="s">
        <v>266</v>
      </c>
      <c r="J2995" s="156" t="s">
        <v>123</v>
      </c>
      <c r="K2995" s="156" t="s">
        <v>261</v>
      </c>
      <c r="L2995" s="156">
        <v>360</v>
      </c>
      <c r="M2995" s="156" t="s">
        <v>225</v>
      </c>
      <c r="N2995" s="156">
        <v>9</v>
      </c>
      <c r="O2995" s="156">
        <v>3811.58</v>
      </c>
      <c r="P2995" s="156">
        <v>3693</v>
      </c>
      <c r="Q2995" t="str">
        <f t="shared" si="46"/>
        <v>Street</v>
      </c>
      <c r="R2995" s="158"/>
      <c r="S2995" t="s">
        <v>304</v>
      </c>
      <c r="U2995" s="158"/>
    </row>
    <row r="2996" spans="1:21" x14ac:dyDescent="0.3">
      <c r="A2996" s="156">
        <v>5</v>
      </c>
      <c r="B2996" s="156" t="s">
        <v>181</v>
      </c>
      <c r="C2996" s="156">
        <v>2020</v>
      </c>
      <c r="D2996" s="156">
        <v>7</v>
      </c>
      <c r="E2996" s="156" t="s">
        <v>284</v>
      </c>
      <c r="F2996" s="157">
        <v>10</v>
      </c>
      <c r="G2996" s="156" t="s">
        <v>238</v>
      </c>
      <c r="H2996" s="156">
        <v>905</v>
      </c>
      <c r="I2996" s="156" t="s">
        <v>272</v>
      </c>
      <c r="J2996" s="156" t="s">
        <v>122</v>
      </c>
      <c r="K2996" s="156" t="s">
        <v>242</v>
      </c>
      <c r="L2996" s="156">
        <v>4513</v>
      </c>
      <c r="M2996" s="156" t="s">
        <v>240</v>
      </c>
      <c r="N2996" s="156">
        <v>4894</v>
      </c>
      <c r="O2996" s="156">
        <v>139485.25</v>
      </c>
      <c r="P2996" s="156">
        <v>3378067</v>
      </c>
      <c r="Q2996" t="str">
        <f t="shared" si="46"/>
        <v>2-Low Income Residential</v>
      </c>
      <c r="R2996" s="158"/>
      <c r="S2996" t="s">
        <v>304</v>
      </c>
      <c r="U2996" s="158"/>
    </row>
    <row r="2997" spans="1:21" x14ac:dyDescent="0.3">
      <c r="A2997" s="156">
        <v>4</v>
      </c>
      <c r="B2997" s="156" t="s">
        <v>187</v>
      </c>
      <c r="C2997" s="156">
        <v>2020</v>
      </c>
      <c r="D2997" s="156">
        <v>7</v>
      </c>
      <c r="E2997" s="156" t="s">
        <v>284</v>
      </c>
      <c r="F2997" s="157">
        <v>10</v>
      </c>
      <c r="G2997" s="156" t="s">
        <v>238</v>
      </c>
      <c r="H2997" s="156">
        <v>6</v>
      </c>
      <c r="I2997" s="156" t="s">
        <v>256</v>
      </c>
      <c r="J2997" s="156" t="s">
        <v>122</v>
      </c>
      <c r="K2997" s="156" t="s">
        <v>242</v>
      </c>
      <c r="L2997" s="156">
        <v>207</v>
      </c>
      <c r="M2997" s="156" t="s">
        <v>243</v>
      </c>
      <c r="N2997" s="156">
        <v>1</v>
      </c>
      <c r="O2997" s="156">
        <v>43.27</v>
      </c>
      <c r="P2997" s="156">
        <v>265</v>
      </c>
      <c r="Q2997" t="str">
        <f t="shared" si="46"/>
        <v>2-Low Income Residential</v>
      </c>
      <c r="R2997" s="158"/>
      <c r="S2997" t="s">
        <v>304</v>
      </c>
      <c r="U2997" s="158"/>
    </row>
    <row r="2998" spans="1:21" x14ac:dyDescent="0.3">
      <c r="A2998" s="156">
        <v>5</v>
      </c>
      <c r="B2998" s="156" t="s">
        <v>181</v>
      </c>
      <c r="C2998" s="156">
        <v>2020</v>
      </c>
      <c r="D2998" s="156">
        <v>7</v>
      </c>
      <c r="E2998" s="156" t="s">
        <v>284</v>
      </c>
      <c r="F2998" s="157">
        <v>3</v>
      </c>
      <c r="G2998" s="156" t="s">
        <v>189</v>
      </c>
      <c r="H2998" s="156">
        <v>616</v>
      </c>
      <c r="I2998" s="156" t="s">
        <v>199</v>
      </c>
      <c r="J2998" s="156" t="s">
        <v>125</v>
      </c>
      <c r="K2998" s="156" t="s">
        <v>197</v>
      </c>
      <c r="L2998" s="156">
        <v>4532</v>
      </c>
      <c r="M2998" s="156" t="s">
        <v>200</v>
      </c>
      <c r="N2998" s="156">
        <v>3364</v>
      </c>
      <c r="O2998" s="156">
        <v>267378.77</v>
      </c>
      <c r="P2998" s="156">
        <v>812966</v>
      </c>
      <c r="Q2998" t="str">
        <f t="shared" si="46"/>
        <v>Street</v>
      </c>
      <c r="R2998" s="158"/>
      <c r="S2998" t="s">
        <v>304</v>
      </c>
      <c r="U2998" s="158"/>
    </row>
    <row r="2999" spans="1:21" x14ac:dyDescent="0.3">
      <c r="A2999" s="156">
        <v>5</v>
      </c>
      <c r="B2999" s="156" t="s">
        <v>181</v>
      </c>
      <c r="C2999" s="156">
        <v>2020</v>
      </c>
      <c r="D2999" s="156">
        <v>7</v>
      </c>
      <c r="E2999" s="156" t="s">
        <v>284</v>
      </c>
      <c r="F2999" s="157">
        <v>10</v>
      </c>
      <c r="G2999" s="156" t="s">
        <v>238</v>
      </c>
      <c r="H2999" s="156">
        <v>603</v>
      </c>
      <c r="I2999" s="156" t="s">
        <v>196</v>
      </c>
      <c r="J2999" s="156" t="s">
        <v>125</v>
      </c>
      <c r="K2999" s="156" t="s">
        <v>197</v>
      </c>
      <c r="L2999" s="156">
        <v>207</v>
      </c>
      <c r="M2999" s="156" t="s">
        <v>243</v>
      </c>
      <c r="N2999" s="156">
        <v>27</v>
      </c>
      <c r="O2999" s="156">
        <v>464.4</v>
      </c>
      <c r="P2999" s="156">
        <v>964</v>
      </c>
      <c r="Q2999" t="str">
        <f t="shared" si="46"/>
        <v>Street</v>
      </c>
      <c r="R2999" s="158"/>
      <c r="S2999" t="s">
        <v>304</v>
      </c>
      <c r="U2999" s="158"/>
    </row>
    <row r="3000" spans="1:21" x14ac:dyDescent="0.3">
      <c r="A3000" s="156">
        <v>5</v>
      </c>
      <c r="B3000" s="156" t="s">
        <v>181</v>
      </c>
      <c r="C3000" s="156">
        <v>2020</v>
      </c>
      <c r="D3000" s="156">
        <v>7</v>
      </c>
      <c r="E3000" s="156" t="s">
        <v>284</v>
      </c>
      <c r="F3000" s="157">
        <v>3</v>
      </c>
      <c r="G3000" s="156" t="s">
        <v>189</v>
      </c>
      <c r="H3000" s="156">
        <v>2</v>
      </c>
      <c r="I3000" s="156" t="s">
        <v>264</v>
      </c>
      <c r="J3000" s="156" t="s">
        <v>121</v>
      </c>
      <c r="K3000" s="156" t="s">
        <v>230</v>
      </c>
      <c r="L3000" s="156">
        <v>300</v>
      </c>
      <c r="M3000" s="156" t="s">
        <v>191</v>
      </c>
      <c r="N3000" s="156">
        <v>2</v>
      </c>
      <c r="O3000" s="156">
        <v>119.63</v>
      </c>
      <c r="P3000" s="156">
        <v>469</v>
      </c>
      <c r="Q3000" t="str">
        <f t="shared" si="46"/>
        <v>1-Residential</v>
      </c>
      <c r="R3000" s="158"/>
      <c r="S3000" t="s">
        <v>304</v>
      </c>
      <c r="U3000" s="158"/>
    </row>
    <row r="3001" spans="1:21" x14ac:dyDescent="0.3">
      <c r="A3001" s="156">
        <v>5</v>
      </c>
      <c r="B3001" s="156" t="s">
        <v>181</v>
      </c>
      <c r="C3001" s="156">
        <v>2020</v>
      </c>
      <c r="D3001" s="156">
        <v>7</v>
      </c>
      <c r="E3001" s="156" t="s">
        <v>284</v>
      </c>
      <c r="F3001" s="157">
        <v>5</v>
      </c>
      <c r="G3001" s="156" t="s">
        <v>195</v>
      </c>
      <c r="H3001" s="156">
        <v>13</v>
      </c>
      <c r="I3001" s="156" t="s">
        <v>296</v>
      </c>
      <c r="J3001" s="156" t="s">
        <v>119</v>
      </c>
      <c r="K3001" s="156" t="s">
        <v>216</v>
      </c>
      <c r="L3001" s="156">
        <v>460</v>
      </c>
      <c r="M3001" s="156" t="s">
        <v>198</v>
      </c>
      <c r="N3001" s="156">
        <v>7</v>
      </c>
      <c r="O3001" s="156">
        <v>17668.509999999998</v>
      </c>
      <c r="P3001" s="156">
        <v>102020</v>
      </c>
      <c r="Q3001" t="str">
        <f t="shared" si="46"/>
        <v>4-Medium C&amp;I</v>
      </c>
      <c r="R3001" s="158"/>
      <c r="S3001" t="s">
        <v>304</v>
      </c>
      <c r="U3001" s="158"/>
    </row>
    <row r="3002" spans="1:21" x14ac:dyDescent="0.3">
      <c r="A3002" s="156">
        <v>4</v>
      </c>
      <c r="B3002" s="156" t="s">
        <v>187</v>
      </c>
      <c r="C3002" s="156">
        <v>2020</v>
      </c>
      <c r="D3002" s="156">
        <v>7</v>
      </c>
      <c r="E3002" s="156" t="s">
        <v>284</v>
      </c>
      <c r="F3002" s="157">
        <v>5</v>
      </c>
      <c r="G3002" s="156" t="s">
        <v>195</v>
      </c>
      <c r="H3002" s="156">
        <v>18</v>
      </c>
      <c r="I3002" s="156" t="s">
        <v>215</v>
      </c>
      <c r="J3002" s="156" t="s">
        <v>119</v>
      </c>
      <c r="K3002" s="156" t="s">
        <v>216</v>
      </c>
      <c r="L3002" s="156">
        <v>460</v>
      </c>
      <c r="M3002" s="156" t="s">
        <v>198</v>
      </c>
      <c r="N3002" s="156">
        <v>1</v>
      </c>
      <c r="O3002" s="156">
        <v>538.01</v>
      </c>
      <c r="P3002" s="156">
        <v>2640</v>
      </c>
      <c r="Q3002" t="str">
        <f t="shared" si="46"/>
        <v>4-Medium C&amp;I</v>
      </c>
      <c r="R3002" s="158"/>
      <c r="S3002" t="s">
        <v>304</v>
      </c>
      <c r="U3002" s="158"/>
    </row>
    <row r="3003" spans="1:21" x14ac:dyDescent="0.3">
      <c r="A3003" s="156">
        <v>5</v>
      </c>
      <c r="B3003" s="156" t="s">
        <v>181</v>
      </c>
      <c r="C3003" s="156">
        <v>2020</v>
      </c>
      <c r="D3003" s="156">
        <v>7</v>
      </c>
      <c r="E3003" s="156" t="s">
        <v>284</v>
      </c>
      <c r="F3003" s="157">
        <v>75</v>
      </c>
      <c r="G3003" s="156" t="s">
        <v>212</v>
      </c>
      <c r="H3003" s="156">
        <v>18</v>
      </c>
      <c r="I3003" s="156" t="s">
        <v>215</v>
      </c>
      <c r="J3003" s="156" t="s">
        <v>119</v>
      </c>
      <c r="K3003" s="156" t="s">
        <v>216</v>
      </c>
      <c r="L3003" s="156">
        <v>1575</v>
      </c>
      <c r="M3003" s="156" t="s">
        <v>218</v>
      </c>
      <c r="N3003" s="156">
        <v>2</v>
      </c>
      <c r="O3003" s="156">
        <v>9726.83</v>
      </c>
      <c r="P3003" s="156">
        <v>58140</v>
      </c>
      <c r="Q3003" t="str">
        <f t="shared" si="46"/>
        <v>4-Medium C&amp;I</v>
      </c>
      <c r="R3003" s="158"/>
      <c r="S3003" t="s">
        <v>304</v>
      </c>
      <c r="U3003" s="158"/>
    </row>
    <row r="3004" spans="1:21" x14ac:dyDescent="0.3">
      <c r="A3004" s="156">
        <v>5</v>
      </c>
      <c r="B3004" s="156" t="s">
        <v>181</v>
      </c>
      <c r="C3004" s="156">
        <v>2020</v>
      </c>
      <c r="D3004" s="156">
        <v>7</v>
      </c>
      <c r="E3004" s="156" t="s">
        <v>284</v>
      </c>
      <c r="F3004" s="157">
        <v>77</v>
      </c>
      <c r="G3004" s="156" t="s">
        <v>212</v>
      </c>
      <c r="H3004" s="156">
        <v>18</v>
      </c>
      <c r="I3004" s="156" t="s">
        <v>215</v>
      </c>
      <c r="J3004" s="156" t="s">
        <v>119</v>
      </c>
      <c r="K3004" s="156" t="s">
        <v>216</v>
      </c>
      <c r="L3004" s="156">
        <v>1577</v>
      </c>
      <c r="M3004" s="156" t="s">
        <v>233</v>
      </c>
      <c r="N3004" s="156">
        <v>1</v>
      </c>
      <c r="O3004" s="156">
        <v>3849.75</v>
      </c>
      <c r="P3004" s="156">
        <v>22800</v>
      </c>
      <c r="Q3004" t="str">
        <f t="shared" si="46"/>
        <v>4-Medium C&amp;I</v>
      </c>
      <c r="R3004" s="158"/>
      <c r="S3004" t="s">
        <v>304</v>
      </c>
      <c r="U3004" s="158"/>
    </row>
    <row r="3005" spans="1:21" x14ac:dyDescent="0.3">
      <c r="A3005" s="156">
        <v>4</v>
      </c>
      <c r="B3005" s="156" t="s">
        <v>187</v>
      </c>
      <c r="C3005" s="156">
        <v>2020</v>
      </c>
      <c r="D3005" s="156">
        <v>7</v>
      </c>
      <c r="E3005" s="156" t="s">
        <v>284</v>
      </c>
      <c r="F3005" s="157">
        <v>3</v>
      </c>
      <c r="G3005" s="156" t="s">
        <v>189</v>
      </c>
      <c r="H3005" s="156">
        <v>9</v>
      </c>
      <c r="I3005" s="156" t="s">
        <v>275</v>
      </c>
      <c r="J3005" s="156" t="s">
        <v>117</v>
      </c>
      <c r="K3005" s="156" t="s">
        <v>236</v>
      </c>
      <c r="L3005" s="156">
        <v>300</v>
      </c>
      <c r="M3005" s="156" t="s">
        <v>191</v>
      </c>
      <c r="N3005" s="156">
        <v>2</v>
      </c>
      <c r="O3005" s="156">
        <v>124.38</v>
      </c>
      <c r="P3005" s="156">
        <v>554</v>
      </c>
      <c r="Q3005" t="str">
        <f t="shared" si="46"/>
        <v>3-Small C&amp;I</v>
      </c>
      <c r="R3005" s="158"/>
      <c r="S3005" t="s">
        <v>304</v>
      </c>
      <c r="U3005" s="158"/>
    </row>
    <row r="3006" spans="1:21" x14ac:dyDescent="0.3">
      <c r="A3006" s="156">
        <v>5</v>
      </c>
      <c r="B3006" s="156" t="s">
        <v>181</v>
      </c>
      <c r="C3006" s="156">
        <v>2020</v>
      </c>
      <c r="D3006" s="156">
        <v>7</v>
      </c>
      <c r="E3006" s="156" t="s">
        <v>284</v>
      </c>
      <c r="F3006" s="157">
        <v>3</v>
      </c>
      <c r="G3006" s="156" t="s">
        <v>189</v>
      </c>
      <c r="H3006" s="156">
        <v>13</v>
      </c>
      <c r="I3006" s="156" t="s">
        <v>296</v>
      </c>
      <c r="J3006" s="156" t="s">
        <v>119</v>
      </c>
      <c r="K3006" s="156" t="s">
        <v>216</v>
      </c>
      <c r="L3006" s="156">
        <v>300</v>
      </c>
      <c r="M3006" s="156" t="s">
        <v>191</v>
      </c>
      <c r="N3006" s="156">
        <v>86</v>
      </c>
      <c r="O3006" s="156">
        <v>183404.58</v>
      </c>
      <c r="P3006" s="156">
        <v>1050443</v>
      </c>
      <c r="Q3006" t="str">
        <f t="shared" si="46"/>
        <v>4-Medium C&amp;I</v>
      </c>
      <c r="R3006" s="158"/>
      <c r="S3006" t="s">
        <v>304</v>
      </c>
      <c r="U3006" s="158"/>
    </row>
    <row r="3007" spans="1:21" x14ac:dyDescent="0.3">
      <c r="A3007" s="156">
        <v>5</v>
      </c>
      <c r="B3007" s="156" t="s">
        <v>181</v>
      </c>
      <c r="C3007" s="156">
        <v>2020</v>
      </c>
      <c r="D3007" s="156">
        <v>7</v>
      </c>
      <c r="E3007" s="156" t="s">
        <v>284</v>
      </c>
      <c r="F3007" s="157">
        <v>1</v>
      </c>
      <c r="G3007" s="156" t="s">
        <v>183</v>
      </c>
      <c r="H3007" s="156">
        <v>5</v>
      </c>
      <c r="I3007" s="156" t="s">
        <v>190</v>
      </c>
      <c r="J3007" s="156" t="s">
        <v>115</v>
      </c>
      <c r="K3007" s="156" t="s">
        <v>185</v>
      </c>
      <c r="L3007" s="156">
        <v>200</v>
      </c>
      <c r="M3007" s="156" t="s">
        <v>210</v>
      </c>
      <c r="N3007" s="156">
        <v>1272</v>
      </c>
      <c r="O3007" s="156">
        <v>-48338.73</v>
      </c>
      <c r="P3007" s="156">
        <v>745988</v>
      </c>
      <c r="Q3007" t="str">
        <f t="shared" si="46"/>
        <v>3-Small C&amp;I</v>
      </c>
      <c r="R3007" s="158"/>
      <c r="S3007" t="s">
        <v>304</v>
      </c>
      <c r="U3007" s="158"/>
    </row>
    <row r="3008" spans="1:21" x14ac:dyDescent="0.3">
      <c r="A3008" s="156">
        <v>5</v>
      </c>
      <c r="B3008" s="156" t="s">
        <v>181</v>
      </c>
      <c r="C3008" s="156">
        <v>2020</v>
      </c>
      <c r="D3008" s="156">
        <v>7</v>
      </c>
      <c r="E3008" s="156" t="s">
        <v>284</v>
      </c>
      <c r="F3008" s="157">
        <v>1</v>
      </c>
      <c r="G3008" s="156" t="s">
        <v>183</v>
      </c>
      <c r="H3008" s="156">
        <v>11</v>
      </c>
      <c r="I3008" s="156" t="s">
        <v>283</v>
      </c>
      <c r="J3008" s="156" t="s">
        <v>115</v>
      </c>
      <c r="K3008" s="156" t="s">
        <v>185</v>
      </c>
      <c r="L3008" s="156">
        <v>200</v>
      </c>
      <c r="M3008" s="156" t="s">
        <v>210</v>
      </c>
      <c r="N3008" s="156">
        <v>9</v>
      </c>
      <c r="O3008" s="156">
        <v>-26084.57</v>
      </c>
      <c r="P3008" s="156">
        <v>43187</v>
      </c>
      <c r="Q3008" t="str">
        <f t="shared" si="46"/>
        <v>3-Small C&amp;I</v>
      </c>
      <c r="R3008" s="158"/>
      <c r="S3008" t="s">
        <v>304</v>
      </c>
      <c r="U3008" s="158"/>
    </row>
    <row r="3009" spans="1:21" x14ac:dyDescent="0.3">
      <c r="A3009" s="156">
        <v>5</v>
      </c>
      <c r="B3009" s="156" t="s">
        <v>181</v>
      </c>
      <c r="C3009" s="156">
        <v>2020</v>
      </c>
      <c r="D3009" s="156">
        <v>7</v>
      </c>
      <c r="E3009" s="156" t="s">
        <v>284</v>
      </c>
      <c r="F3009" s="157">
        <v>3</v>
      </c>
      <c r="G3009" s="156" t="s">
        <v>189</v>
      </c>
      <c r="H3009" s="156">
        <v>5</v>
      </c>
      <c r="I3009" s="156" t="s">
        <v>190</v>
      </c>
      <c r="J3009" s="156" t="s">
        <v>115</v>
      </c>
      <c r="K3009" s="156" t="s">
        <v>185</v>
      </c>
      <c r="L3009" s="156">
        <v>300</v>
      </c>
      <c r="M3009" s="156" t="s">
        <v>191</v>
      </c>
      <c r="N3009" s="156">
        <v>42857</v>
      </c>
      <c r="O3009" s="156">
        <v>-394524.95</v>
      </c>
      <c r="P3009" s="156">
        <v>53610635</v>
      </c>
      <c r="Q3009" t="str">
        <f t="shared" si="46"/>
        <v>3-Small C&amp;I</v>
      </c>
      <c r="R3009" s="158"/>
      <c r="S3009" t="s">
        <v>304</v>
      </c>
      <c r="U3009" s="158"/>
    </row>
    <row r="3010" spans="1:21" x14ac:dyDescent="0.3">
      <c r="A3010" s="156">
        <v>4</v>
      </c>
      <c r="B3010" s="156" t="s">
        <v>187</v>
      </c>
      <c r="C3010" s="156">
        <v>2020</v>
      </c>
      <c r="D3010" s="156">
        <v>7</v>
      </c>
      <c r="E3010" s="156" t="s">
        <v>284</v>
      </c>
      <c r="F3010" s="157">
        <v>6</v>
      </c>
      <c r="G3010" s="156" t="s">
        <v>192</v>
      </c>
      <c r="H3010" s="156">
        <v>615</v>
      </c>
      <c r="I3010" s="156" t="s">
        <v>292</v>
      </c>
      <c r="J3010" s="156" t="s">
        <v>123</v>
      </c>
      <c r="K3010" s="156" t="s">
        <v>261</v>
      </c>
      <c r="L3010" s="156">
        <v>4562</v>
      </c>
      <c r="M3010" s="156" t="s">
        <v>211</v>
      </c>
      <c r="N3010" s="156">
        <v>1</v>
      </c>
      <c r="O3010" s="156">
        <v>5708.66</v>
      </c>
      <c r="P3010" s="156">
        <v>11386</v>
      </c>
      <c r="Q3010" t="str">
        <f t="shared" ref="Q3010:Q3073" si="47">VLOOKUP(J3010,S:T,2,FALSE)</f>
        <v>Street</v>
      </c>
      <c r="R3010" s="158"/>
      <c r="S3010" t="s">
        <v>304</v>
      </c>
      <c r="U3010" s="158"/>
    </row>
    <row r="3011" spans="1:21" x14ac:dyDescent="0.3">
      <c r="A3011" s="156">
        <v>5</v>
      </c>
      <c r="B3011" s="156" t="s">
        <v>181</v>
      </c>
      <c r="C3011" s="156">
        <v>2020</v>
      </c>
      <c r="D3011" s="156">
        <v>7</v>
      </c>
      <c r="E3011" s="156" t="s">
        <v>284</v>
      </c>
      <c r="F3011" s="157">
        <v>60</v>
      </c>
      <c r="G3011" s="156" t="s">
        <v>212</v>
      </c>
      <c r="H3011" s="156">
        <v>623</v>
      </c>
      <c r="I3011" s="156" t="s">
        <v>295</v>
      </c>
      <c r="J3011" s="156" t="s">
        <v>124</v>
      </c>
      <c r="K3011" s="156" t="s">
        <v>227</v>
      </c>
      <c r="L3011" s="156">
        <v>360</v>
      </c>
      <c r="M3011" s="156" t="s">
        <v>225</v>
      </c>
      <c r="N3011" s="156">
        <v>2</v>
      </c>
      <c r="O3011" s="156">
        <v>32.94</v>
      </c>
      <c r="P3011" s="156">
        <v>92</v>
      </c>
      <c r="Q3011" t="str">
        <f t="shared" si="47"/>
        <v>Street</v>
      </c>
      <c r="R3011" s="158"/>
      <c r="S3011" t="s">
        <v>304</v>
      </c>
      <c r="U3011" s="158"/>
    </row>
    <row r="3012" spans="1:21" x14ac:dyDescent="0.3">
      <c r="A3012" s="156">
        <v>5</v>
      </c>
      <c r="B3012" s="156" t="s">
        <v>181</v>
      </c>
      <c r="C3012" s="156">
        <v>2020</v>
      </c>
      <c r="D3012" s="156">
        <v>7</v>
      </c>
      <c r="E3012" s="156" t="s">
        <v>284</v>
      </c>
      <c r="F3012" s="157">
        <v>60</v>
      </c>
      <c r="G3012" s="156" t="s">
        <v>212</v>
      </c>
      <c r="H3012" s="156">
        <v>624</v>
      </c>
      <c r="I3012" s="156" t="s">
        <v>226</v>
      </c>
      <c r="J3012" s="156" t="s">
        <v>124</v>
      </c>
      <c r="K3012" s="156" t="s">
        <v>227</v>
      </c>
      <c r="L3012" s="156">
        <v>4563</v>
      </c>
      <c r="M3012" s="156" t="s">
        <v>228</v>
      </c>
      <c r="N3012" s="156">
        <v>2</v>
      </c>
      <c r="O3012" s="156">
        <v>39.28</v>
      </c>
      <c r="P3012" s="156">
        <v>188</v>
      </c>
      <c r="Q3012" t="str">
        <f t="shared" si="47"/>
        <v>Street</v>
      </c>
      <c r="R3012" s="158"/>
      <c r="S3012" t="s">
        <v>304</v>
      </c>
      <c r="U3012" s="158"/>
    </row>
    <row r="3013" spans="1:21" x14ac:dyDescent="0.3">
      <c r="A3013" s="156">
        <v>5</v>
      </c>
      <c r="B3013" s="156" t="s">
        <v>181</v>
      </c>
      <c r="C3013" s="156">
        <v>2020</v>
      </c>
      <c r="D3013" s="156">
        <v>7</v>
      </c>
      <c r="E3013" s="156" t="s">
        <v>284</v>
      </c>
      <c r="F3013" s="157">
        <v>3</v>
      </c>
      <c r="G3013" s="156" t="s">
        <v>189</v>
      </c>
      <c r="H3013" s="156">
        <v>20</v>
      </c>
      <c r="I3013" s="156" t="s">
        <v>300</v>
      </c>
      <c r="J3013" s="156" t="s">
        <v>128</v>
      </c>
      <c r="K3013" s="156" t="s">
        <v>205</v>
      </c>
      <c r="L3013" s="156">
        <v>300</v>
      </c>
      <c r="M3013" s="156" t="s">
        <v>191</v>
      </c>
      <c r="N3013" s="156">
        <v>69</v>
      </c>
      <c r="O3013" s="156">
        <v>125846.8</v>
      </c>
      <c r="P3013" s="156">
        <v>738010</v>
      </c>
      <c r="Q3013" t="str">
        <f t="shared" si="47"/>
        <v>4-Medium C&amp;I</v>
      </c>
      <c r="R3013" s="158"/>
      <c r="S3013" t="s">
        <v>304</v>
      </c>
      <c r="U3013" s="158"/>
    </row>
    <row r="3014" spans="1:21" x14ac:dyDescent="0.3">
      <c r="A3014" s="156">
        <v>5</v>
      </c>
      <c r="B3014" s="156" t="s">
        <v>181</v>
      </c>
      <c r="C3014" s="156">
        <v>2020</v>
      </c>
      <c r="D3014" s="156">
        <v>7</v>
      </c>
      <c r="E3014" s="156" t="s">
        <v>284</v>
      </c>
      <c r="F3014" s="157">
        <v>3</v>
      </c>
      <c r="G3014" s="156" t="s">
        <v>189</v>
      </c>
      <c r="H3014" s="156">
        <v>1</v>
      </c>
      <c r="I3014" s="156" t="s">
        <v>229</v>
      </c>
      <c r="J3014" s="156" t="s">
        <v>121</v>
      </c>
      <c r="K3014" s="156" t="s">
        <v>230</v>
      </c>
      <c r="L3014" s="156">
        <v>300</v>
      </c>
      <c r="M3014" s="156" t="s">
        <v>191</v>
      </c>
      <c r="N3014" s="156">
        <v>1203</v>
      </c>
      <c r="O3014" s="156">
        <v>245564.9</v>
      </c>
      <c r="P3014" s="156">
        <v>1051540</v>
      </c>
      <c r="Q3014" t="str">
        <f t="shared" si="47"/>
        <v>1-Residential</v>
      </c>
      <c r="R3014" s="158"/>
      <c r="S3014" t="s">
        <v>304</v>
      </c>
      <c r="U3014" s="158"/>
    </row>
    <row r="3015" spans="1:21" x14ac:dyDescent="0.3">
      <c r="A3015" s="156">
        <v>5</v>
      </c>
      <c r="B3015" s="156" t="s">
        <v>181</v>
      </c>
      <c r="C3015" s="156">
        <v>2020</v>
      </c>
      <c r="D3015" s="156">
        <v>7</v>
      </c>
      <c r="E3015" s="156" t="s">
        <v>284</v>
      </c>
      <c r="F3015" s="157">
        <v>71</v>
      </c>
      <c r="G3015" s="156" t="s">
        <v>212</v>
      </c>
      <c r="H3015" s="156">
        <v>1</v>
      </c>
      <c r="I3015" s="156" t="s">
        <v>229</v>
      </c>
      <c r="J3015" s="156" t="s">
        <v>121</v>
      </c>
      <c r="K3015" s="156" t="s">
        <v>230</v>
      </c>
      <c r="L3015" s="156">
        <v>1571</v>
      </c>
      <c r="M3015" s="156" t="s">
        <v>265</v>
      </c>
      <c r="N3015" s="156">
        <v>1</v>
      </c>
      <c r="O3015" s="156">
        <v>7</v>
      </c>
      <c r="P3015" s="156">
        <v>0</v>
      </c>
      <c r="Q3015" t="str">
        <f t="shared" si="47"/>
        <v>1-Residential</v>
      </c>
      <c r="R3015" s="158"/>
      <c r="S3015" t="s">
        <v>304</v>
      </c>
      <c r="U3015" s="158"/>
    </row>
    <row r="3016" spans="1:21" x14ac:dyDescent="0.3">
      <c r="A3016" s="156">
        <v>4</v>
      </c>
      <c r="B3016" s="156" t="s">
        <v>187</v>
      </c>
      <c r="C3016" s="156">
        <v>2020</v>
      </c>
      <c r="D3016" s="156">
        <v>7</v>
      </c>
      <c r="E3016" s="156" t="s">
        <v>284</v>
      </c>
      <c r="F3016" s="157">
        <v>10</v>
      </c>
      <c r="G3016" s="156" t="s">
        <v>238</v>
      </c>
      <c r="H3016" s="156">
        <v>1</v>
      </c>
      <c r="I3016" s="156" t="s">
        <v>229</v>
      </c>
      <c r="J3016" s="156" t="s">
        <v>121</v>
      </c>
      <c r="K3016" s="156" t="s">
        <v>230</v>
      </c>
      <c r="L3016" s="156">
        <v>207</v>
      </c>
      <c r="M3016" s="156" t="s">
        <v>243</v>
      </c>
      <c r="N3016" s="156">
        <v>34</v>
      </c>
      <c r="O3016" s="156">
        <v>6262.01</v>
      </c>
      <c r="P3016" s="156">
        <v>25837</v>
      </c>
      <c r="Q3016" t="str">
        <f t="shared" si="47"/>
        <v>1-Residential</v>
      </c>
      <c r="R3016" s="158"/>
      <c r="S3016" t="s">
        <v>304</v>
      </c>
      <c r="U3016" s="158"/>
    </row>
    <row r="3017" spans="1:21" x14ac:dyDescent="0.3">
      <c r="A3017" s="156">
        <v>5</v>
      </c>
      <c r="B3017" s="156" t="s">
        <v>181</v>
      </c>
      <c r="C3017" s="156">
        <v>2020</v>
      </c>
      <c r="D3017" s="156">
        <v>7</v>
      </c>
      <c r="E3017" s="156" t="s">
        <v>284</v>
      </c>
      <c r="F3017" s="157">
        <v>10</v>
      </c>
      <c r="G3017" s="156" t="s">
        <v>238</v>
      </c>
      <c r="H3017" s="156">
        <v>2</v>
      </c>
      <c r="I3017" s="156" t="s">
        <v>264</v>
      </c>
      <c r="J3017" s="156" t="s">
        <v>121</v>
      </c>
      <c r="K3017" s="156" t="s">
        <v>230</v>
      </c>
      <c r="L3017" s="156">
        <v>207</v>
      </c>
      <c r="M3017" s="156" t="s">
        <v>243</v>
      </c>
      <c r="N3017" s="156">
        <v>25</v>
      </c>
      <c r="O3017" s="156">
        <v>4583.46</v>
      </c>
      <c r="P3017" s="156">
        <v>19982</v>
      </c>
      <c r="Q3017" t="str">
        <f t="shared" si="47"/>
        <v>1-Residential</v>
      </c>
      <c r="R3017" s="158"/>
      <c r="S3017" t="s">
        <v>304</v>
      </c>
      <c r="U3017" s="158"/>
    </row>
    <row r="3018" spans="1:21" x14ac:dyDescent="0.3">
      <c r="A3018" s="156">
        <v>5</v>
      </c>
      <c r="B3018" s="156" t="s">
        <v>181</v>
      </c>
      <c r="C3018" s="156">
        <v>2020</v>
      </c>
      <c r="D3018" s="156">
        <v>7</v>
      </c>
      <c r="E3018" s="156" t="s">
        <v>284</v>
      </c>
      <c r="F3018" s="157">
        <v>5</v>
      </c>
      <c r="G3018" s="156" t="s">
        <v>195</v>
      </c>
      <c r="H3018" s="156">
        <v>602</v>
      </c>
      <c r="I3018" s="156" t="s">
        <v>246</v>
      </c>
      <c r="J3018" s="156" t="s">
        <v>125</v>
      </c>
      <c r="K3018" s="156" t="s">
        <v>197</v>
      </c>
      <c r="L3018" s="156">
        <v>460</v>
      </c>
      <c r="M3018" s="156" t="s">
        <v>198</v>
      </c>
      <c r="N3018" s="156">
        <v>26</v>
      </c>
      <c r="O3018" s="156">
        <v>3093.17</v>
      </c>
      <c r="P3018" s="156">
        <v>7889</v>
      </c>
      <c r="Q3018" t="str">
        <f t="shared" si="47"/>
        <v>Street</v>
      </c>
      <c r="R3018" s="158"/>
      <c r="S3018" t="s">
        <v>304</v>
      </c>
      <c r="U3018" s="158"/>
    </row>
    <row r="3019" spans="1:21" x14ac:dyDescent="0.3">
      <c r="A3019" s="156">
        <v>5</v>
      </c>
      <c r="B3019" s="156" t="s">
        <v>181</v>
      </c>
      <c r="C3019" s="156">
        <v>2020</v>
      </c>
      <c r="D3019" s="156">
        <v>7</v>
      </c>
      <c r="E3019" s="156" t="s">
        <v>284</v>
      </c>
      <c r="F3019" s="157">
        <v>3</v>
      </c>
      <c r="G3019" s="156" t="s">
        <v>189</v>
      </c>
      <c r="H3019" s="156">
        <v>956</v>
      </c>
      <c r="I3019" s="156" t="s">
        <v>285</v>
      </c>
      <c r="J3019" s="156" t="s">
        <v>119</v>
      </c>
      <c r="K3019" s="156" t="s">
        <v>216</v>
      </c>
      <c r="L3019" s="156">
        <v>4532</v>
      </c>
      <c r="M3019" s="156" t="s">
        <v>200</v>
      </c>
      <c r="N3019" s="156">
        <v>226</v>
      </c>
      <c r="O3019" s="156">
        <v>404101.68</v>
      </c>
      <c r="P3019" s="156">
        <v>4834331</v>
      </c>
      <c r="Q3019" t="str">
        <f t="shared" si="47"/>
        <v>4-Medium C&amp;I</v>
      </c>
      <c r="R3019" s="158"/>
      <c r="S3019" t="s">
        <v>304</v>
      </c>
      <c r="U3019" s="158"/>
    </row>
    <row r="3020" spans="1:21" x14ac:dyDescent="0.3">
      <c r="A3020" s="156">
        <v>4</v>
      </c>
      <c r="B3020" s="156" t="s">
        <v>187</v>
      </c>
      <c r="C3020" s="156">
        <v>2020</v>
      </c>
      <c r="D3020" s="156">
        <v>7</v>
      </c>
      <c r="E3020" s="156" t="s">
        <v>284</v>
      </c>
      <c r="F3020" s="157">
        <v>3</v>
      </c>
      <c r="G3020" s="156" t="s">
        <v>189</v>
      </c>
      <c r="H3020" s="156">
        <v>950</v>
      </c>
      <c r="I3020" s="156" t="s">
        <v>184</v>
      </c>
      <c r="J3020" s="156" t="s">
        <v>115</v>
      </c>
      <c r="K3020" s="156" t="s">
        <v>185</v>
      </c>
      <c r="L3020" s="156">
        <v>4532</v>
      </c>
      <c r="M3020" s="156" t="s">
        <v>200</v>
      </c>
      <c r="N3020" s="156">
        <v>1114</v>
      </c>
      <c r="O3020" s="156">
        <v>173404.9</v>
      </c>
      <c r="P3020" s="156">
        <v>1558221</v>
      </c>
      <c r="Q3020" t="str">
        <f t="shared" si="47"/>
        <v>3-Small C&amp;I</v>
      </c>
      <c r="R3020" s="158"/>
      <c r="S3020" t="s">
        <v>304</v>
      </c>
      <c r="U3020" s="158"/>
    </row>
    <row r="3021" spans="1:21" x14ac:dyDescent="0.3">
      <c r="A3021" s="156">
        <v>5</v>
      </c>
      <c r="B3021" s="156" t="s">
        <v>181</v>
      </c>
      <c r="C3021" s="156">
        <v>2020</v>
      </c>
      <c r="D3021" s="156">
        <v>7</v>
      </c>
      <c r="E3021" s="156" t="s">
        <v>284</v>
      </c>
      <c r="F3021" s="157">
        <v>5</v>
      </c>
      <c r="G3021" s="156" t="s">
        <v>195</v>
      </c>
      <c r="H3021" s="156">
        <v>950</v>
      </c>
      <c r="I3021" s="156" t="s">
        <v>184</v>
      </c>
      <c r="J3021" s="156" t="s">
        <v>115</v>
      </c>
      <c r="K3021" s="156" t="s">
        <v>185</v>
      </c>
      <c r="L3021" s="156">
        <v>4552</v>
      </c>
      <c r="M3021" s="156" t="s">
        <v>276</v>
      </c>
      <c r="N3021" s="156">
        <v>1324</v>
      </c>
      <c r="O3021" s="156">
        <v>379088.42</v>
      </c>
      <c r="P3021" s="156">
        <v>3699735</v>
      </c>
      <c r="Q3021" t="str">
        <f t="shared" si="47"/>
        <v>3-Small C&amp;I</v>
      </c>
      <c r="R3021" s="158"/>
      <c r="S3021" t="s">
        <v>304</v>
      </c>
      <c r="U3021" s="158"/>
    </row>
    <row r="3022" spans="1:21" x14ac:dyDescent="0.3">
      <c r="A3022" s="156">
        <v>5</v>
      </c>
      <c r="B3022" s="156" t="s">
        <v>181</v>
      </c>
      <c r="C3022" s="156">
        <v>2020</v>
      </c>
      <c r="D3022" s="156">
        <v>7</v>
      </c>
      <c r="E3022" s="156" t="s">
        <v>284</v>
      </c>
      <c r="F3022" s="157">
        <v>75</v>
      </c>
      <c r="G3022" s="156" t="s">
        <v>212</v>
      </c>
      <c r="H3022" s="156">
        <v>950</v>
      </c>
      <c r="I3022" s="156" t="s">
        <v>184</v>
      </c>
      <c r="J3022" s="156" t="s">
        <v>115</v>
      </c>
      <c r="K3022" s="156" t="s">
        <v>185</v>
      </c>
      <c r="L3022" s="156">
        <v>4575</v>
      </c>
      <c r="M3022" s="156" t="s">
        <v>212</v>
      </c>
      <c r="N3022" s="156">
        <v>2</v>
      </c>
      <c r="O3022" s="156">
        <v>1187.3699999999999</v>
      </c>
      <c r="P3022" s="156">
        <v>11780</v>
      </c>
      <c r="Q3022" t="str">
        <f t="shared" si="47"/>
        <v>3-Small C&amp;I</v>
      </c>
      <c r="R3022" s="158"/>
      <c r="S3022" t="s">
        <v>304</v>
      </c>
      <c r="U3022" s="158"/>
    </row>
    <row r="3023" spans="1:21" x14ac:dyDescent="0.3">
      <c r="A3023" s="156">
        <v>5</v>
      </c>
      <c r="B3023" s="156" t="s">
        <v>181</v>
      </c>
      <c r="C3023" s="156">
        <v>2020</v>
      </c>
      <c r="D3023" s="156">
        <v>7</v>
      </c>
      <c r="E3023" s="156" t="s">
        <v>284</v>
      </c>
      <c r="F3023" s="157">
        <v>79</v>
      </c>
      <c r="G3023" s="156" t="s">
        <v>212</v>
      </c>
      <c r="H3023" s="156">
        <v>950</v>
      </c>
      <c r="I3023" s="156" t="s">
        <v>184</v>
      </c>
      <c r="J3023" s="156" t="s">
        <v>115</v>
      </c>
      <c r="K3023" s="156" t="s">
        <v>185</v>
      </c>
      <c r="L3023" s="156">
        <v>4579</v>
      </c>
      <c r="M3023" s="156" t="s">
        <v>221</v>
      </c>
      <c r="N3023" s="156">
        <v>83</v>
      </c>
      <c r="O3023" s="156">
        <v>7411.23</v>
      </c>
      <c r="P3023" s="156">
        <v>66691</v>
      </c>
      <c r="Q3023" t="str">
        <f t="shared" si="47"/>
        <v>3-Small C&amp;I</v>
      </c>
      <c r="R3023" s="158"/>
      <c r="S3023" t="s">
        <v>304</v>
      </c>
      <c r="U3023" s="158"/>
    </row>
    <row r="3024" spans="1:21" x14ac:dyDescent="0.3">
      <c r="A3024" s="156">
        <v>4</v>
      </c>
      <c r="B3024" s="156" t="s">
        <v>187</v>
      </c>
      <c r="C3024" s="156">
        <v>2020</v>
      </c>
      <c r="D3024" s="156">
        <v>7</v>
      </c>
      <c r="E3024" s="156" t="s">
        <v>284</v>
      </c>
      <c r="F3024" s="157">
        <v>3</v>
      </c>
      <c r="G3024" s="156" t="s">
        <v>189</v>
      </c>
      <c r="H3024" s="156">
        <v>952</v>
      </c>
      <c r="I3024" s="156" t="s">
        <v>235</v>
      </c>
      <c r="J3024" s="156" t="s">
        <v>117</v>
      </c>
      <c r="K3024" s="156" t="s">
        <v>236</v>
      </c>
      <c r="L3024" s="156">
        <v>4532</v>
      </c>
      <c r="M3024" s="156" t="s">
        <v>200</v>
      </c>
      <c r="N3024" s="156">
        <v>10</v>
      </c>
      <c r="O3024" s="156">
        <v>583.54999999999995</v>
      </c>
      <c r="P3024" s="156">
        <v>4590</v>
      </c>
      <c r="Q3024" t="str">
        <f t="shared" si="47"/>
        <v>3-Small C&amp;I</v>
      </c>
      <c r="R3024" s="158"/>
      <c r="S3024" t="s">
        <v>304</v>
      </c>
      <c r="U3024" s="158"/>
    </row>
    <row r="3025" spans="1:21" x14ac:dyDescent="0.3">
      <c r="A3025" s="156">
        <v>5</v>
      </c>
      <c r="B3025" s="156" t="s">
        <v>181</v>
      </c>
      <c r="C3025" s="156">
        <v>2020</v>
      </c>
      <c r="D3025" s="156">
        <v>7</v>
      </c>
      <c r="E3025" s="156" t="s">
        <v>284</v>
      </c>
      <c r="F3025" s="157">
        <v>5</v>
      </c>
      <c r="G3025" s="156" t="s">
        <v>195</v>
      </c>
      <c r="H3025" s="156">
        <v>11</v>
      </c>
      <c r="I3025" s="156" t="s">
        <v>283</v>
      </c>
      <c r="J3025" s="156" t="s">
        <v>115</v>
      </c>
      <c r="K3025" s="156" t="s">
        <v>185</v>
      </c>
      <c r="L3025" s="156">
        <v>460</v>
      </c>
      <c r="M3025" s="156" t="s">
        <v>198</v>
      </c>
      <c r="N3025" s="156">
        <v>2</v>
      </c>
      <c r="O3025" s="156">
        <v>140.06</v>
      </c>
      <c r="P3025" s="156">
        <v>658</v>
      </c>
      <c r="Q3025" t="str">
        <f t="shared" si="47"/>
        <v>3-Small C&amp;I</v>
      </c>
      <c r="R3025" s="158"/>
      <c r="S3025" t="s">
        <v>304</v>
      </c>
      <c r="U3025" s="158"/>
    </row>
    <row r="3026" spans="1:21" x14ac:dyDescent="0.3">
      <c r="A3026" s="156">
        <v>5</v>
      </c>
      <c r="B3026" s="156" t="s">
        <v>181</v>
      </c>
      <c r="C3026" s="156">
        <v>2020</v>
      </c>
      <c r="D3026" s="156">
        <v>7</v>
      </c>
      <c r="E3026" s="156" t="s">
        <v>284</v>
      </c>
      <c r="F3026" s="157">
        <v>72</v>
      </c>
      <c r="G3026" s="156" t="s">
        <v>212</v>
      </c>
      <c r="H3026" s="156">
        <v>5</v>
      </c>
      <c r="I3026" s="156" t="s">
        <v>190</v>
      </c>
      <c r="J3026" s="156" t="s">
        <v>115</v>
      </c>
      <c r="K3026" s="156" t="s">
        <v>185</v>
      </c>
      <c r="L3026" s="156">
        <v>1572</v>
      </c>
      <c r="M3026" s="156" t="s">
        <v>231</v>
      </c>
      <c r="N3026" s="156">
        <v>1</v>
      </c>
      <c r="O3026" s="156">
        <v>2063.12</v>
      </c>
      <c r="P3026" s="156">
        <v>11199</v>
      </c>
      <c r="Q3026" t="str">
        <f t="shared" si="47"/>
        <v>3-Small C&amp;I</v>
      </c>
      <c r="R3026" s="158"/>
      <c r="S3026" t="s">
        <v>304</v>
      </c>
      <c r="U3026" s="158"/>
    </row>
    <row r="3027" spans="1:21" x14ac:dyDescent="0.3">
      <c r="A3027" s="156">
        <v>5</v>
      </c>
      <c r="B3027" s="156" t="s">
        <v>181</v>
      </c>
      <c r="C3027" s="156">
        <v>2020</v>
      </c>
      <c r="D3027" s="156">
        <v>7</v>
      </c>
      <c r="E3027" s="156" t="s">
        <v>284</v>
      </c>
      <c r="F3027" s="157">
        <v>10</v>
      </c>
      <c r="G3027" s="156" t="s">
        <v>238</v>
      </c>
      <c r="H3027" s="156">
        <v>616</v>
      </c>
      <c r="I3027" s="156" t="s">
        <v>199</v>
      </c>
      <c r="J3027" s="156" t="s">
        <v>125</v>
      </c>
      <c r="K3027" s="156" t="s">
        <v>197</v>
      </c>
      <c r="L3027" s="156">
        <v>4513</v>
      </c>
      <c r="M3027" s="156" t="s">
        <v>240</v>
      </c>
      <c r="N3027" s="156">
        <v>3</v>
      </c>
      <c r="O3027" s="156">
        <v>83.54</v>
      </c>
      <c r="P3027" s="156">
        <v>272</v>
      </c>
      <c r="Q3027" t="str">
        <f t="shared" si="47"/>
        <v>Street</v>
      </c>
      <c r="R3027" s="158"/>
      <c r="S3027" t="s">
        <v>304</v>
      </c>
      <c r="U3027" s="158"/>
    </row>
    <row r="3028" spans="1:21" x14ac:dyDescent="0.3">
      <c r="A3028" s="156">
        <v>5</v>
      </c>
      <c r="B3028" s="156" t="s">
        <v>181</v>
      </c>
      <c r="C3028" s="156">
        <v>2020</v>
      </c>
      <c r="D3028" s="156">
        <v>7</v>
      </c>
      <c r="E3028" s="156" t="s">
        <v>284</v>
      </c>
      <c r="F3028" s="157">
        <v>79</v>
      </c>
      <c r="G3028" s="156" t="s">
        <v>212</v>
      </c>
      <c r="H3028" s="156">
        <v>153</v>
      </c>
      <c r="I3028" s="156" t="s">
        <v>269</v>
      </c>
      <c r="J3028" s="156" t="s">
        <v>270</v>
      </c>
      <c r="K3028" s="156" t="s">
        <v>270</v>
      </c>
      <c r="L3028" s="156">
        <v>1579</v>
      </c>
      <c r="M3028" s="156" t="s">
        <v>271</v>
      </c>
      <c r="N3028" s="156">
        <v>18</v>
      </c>
      <c r="O3028" s="156">
        <v>0</v>
      </c>
      <c r="P3028" s="156">
        <v>3554287</v>
      </c>
      <c r="Q3028" t="str">
        <f t="shared" si="47"/>
        <v>OTHER</v>
      </c>
      <c r="R3028" s="158"/>
      <c r="S3028" t="s">
        <v>304</v>
      </c>
      <c r="U3028" s="158"/>
    </row>
    <row r="3029" spans="1:21" x14ac:dyDescent="0.3">
      <c r="A3029" s="156">
        <v>4</v>
      </c>
      <c r="B3029" s="156" t="s">
        <v>187</v>
      </c>
      <c r="C3029" s="156">
        <v>2020</v>
      </c>
      <c r="D3029" s="156">
        <v>7</v>
      </c>
      <c r="E3029" s="156" t="s">
        <v>284</v>
      </c>
      <c r="F3029" s="157">
        <v>1</v>
      </c>
      <c r="G3029" s="156" t="s">
        <v>183</v>
      </c>
      <c r="H3029" s="156">
        <v>5</v>
      </c>
      <c r="I3029" s="156" t="s">
        <v>190</v>
      </c>
      <c r="J3029" s="156" t="s">
        <v>115</v>
      </c>
      <c r="K3029" s="156" t="s">
        <v>185</v>
      </c>
      <c r="L3029" s="156">
        <v>200</v>
      </c>
      <c r="M3029" s="156" t="s">
        <v>210</v>
      </c>
      <c r="N3029" s="156">
        <v>13</v>
      </c>
      <c r="O3029" s="156">
        <v>1644.07</v>
      </c>
      <c r="P3029" s="156">
        <v>7996</v>
      </c>
      <c r="Q3029" t="str">
        <f t="shared" si="47"/>
        <v>3-Small C&amp;I</v>
      </c>
      <c r="R3029" s="158"/>
      <c r="S3029" t="s">
        <v>304</v>
      </c>
      <c r="U3029" s="158"/>
    </row>
    <row r="3030" spans="1:21" x14ac:dyDescent="0.3">
      <c r="A3030" s="156">
        <v>5</v>
      </c>
      <c r="B3030" s="156" t="s">
        <v>181</v>
      </c>
      <c r="C3030" s="156">
        <v>2020</v>
      </c>
      <c r="D3030" s="156">
        <v>7</v>
      </c>
      <c r="E3030" s="156" t="s">
        <v>284</v>
      </c>
      <c r="F3030" s="157">
        <v>6</v>
      </c>
      <c r="G3030" s="156" t="s">
        <v>192</v>
      </c>
      <c r="H3030" s="156">
        <v>625</v>
      </c>
      <c r="I3030" s="156" t="s">
        <v>286</v>
      </c>
      <c r="J3030" s="156" t="s">
        <v>132</v>
      </c>
      <c r="K3030" s="156" t="s">
        <v>212</v>
      </c>
      <c r="L3030" s="156">
        <v>700</v>
      </c>
      <c r="M3030" s="156" t="s">
        <v>193</v>
      </c>
      <c r="N3030" s="156">
        <v>1</v>
      </c>
      <c r="O3030" s="156">
        <v>18.12</v>
      </c>
      <c r="P3030" s="156">
        <v>16</v>
      </c>
      <c r="Q3030" t="str">
        <f t="shared" si="47"/>
        <v>Street</v>
      </c>
      <c r="R3030" s="158"/>
      <c r="S3030" t="s">
        <v>304</v>
      </c>
      <c r="U3030" s="158"/>
    </row>
    <row r="3031" spans="1:21" x14ac:dyDescent="0.3">
      <c r="A3031" s="156">
        <v>5</v>
      </c>
      <c r="B3031" s="156" t="s">
        <v>181</v>
      </c>
      <c r="C3031" s="156">
        <v>2020</v>
      </c>
      <c r="D3031" s="156">
        <v>7</v>
      </c>
      <c r="E3031" s="156" t="s">
        <v>284</v>
      </c>
      <c r="F3031" s="157">
        <v>6</v>
      </c>
      <c r="G3031" s="156" t="s">
        <v>192</v>
      </c>
      <c r="H3031" s="156">
        <v>613</v>
      </c>
      <c r="I3031" s="156" t="s">
        <v>258</v>
      </c>
      <c r="J3031" s="156" t="s">
        <v>116</v>
      </c>
      <c r="K3031" s="156" t="s">
        <v>224</v>
      </c>
      <c r="L3031" s="156">
        <v>700</v>
      </c>
      <c r="M3031" s="156" t="s">
        <v>193</v>
      </c>
      <c r="N3031" s="156">
        <v>6</v>
      </c>
      <c r="O3031" s="156">
        <v>95.67</v>
      </c>
      <c r="P3031" s="156">
        <v>278</v>
      </c>
      <c r="Q3031" t="str">
        <f t="shared" si="47"/>
        <v>3-Small C&amp;I</v>
      </c>
      <c r="R3031" s="158"/>
      <c r="S3031" t="s">
        <v>304</v>
      </c>
      <c r="U3031" s="158"/>
    </row>
    <row r="3032" spans="1:21" x14ac:dyDescent="0.3">
      <c r="A3032" s="156">
        <v>5</v>
      </c>
      <c r="B3032" s="156" t="s">
        <v>181</v>
      </c>
      <c r="C3032" s="156">
        <v>2020</v>
      </c>
      <c r="D3032" s="156">
        <v>7</v>
      </c>
      <c r="E3032" s="156" t="s">
        <v>284</v>
      </c>
      <c r="F3032" s="157">
        <v>6</v>
      </c>
      <c r="G3032" s="156" t="s">
        <v>192</v>
      </c>
      <c r="H3032" s="156">
        <v>621</v>
      </c>
      <c r="I3032" s="156" t="s">
        <v>259</v>
      </c>
      <c r="J3032" s="156" t="s">
        <v>116</v>
      </c>
      <c r="K3032" s="156" t="s">
        <v>224</v>
      </c>
      <c r="L3032" s="156">
        <v>4562</v>
      </c>
      <c r="M3032" s="156" t="s">
        <v>211</v>
      </c>
      <c r="N3032" s="156">
        <v>10</v>
      </c>
      <c r="O3032" s="156">
        <v>165.7</v>
      </c>
      <c r="P3032" s="156">
        <v>915</v>
      </c>
      <c r="Q3032" t="str">
        <f t="shared" si="47"/>
        <v>3-Small C&amp;I</v>
      </c>
      <c r="R3032" s="158"/>
      <c r="S3032" t="s">
        <v>304</v>
      </c>
      <c r="U3032" s="158"/>
    </row>
    <row r="3033" spans="1:21" x14ac:dyDescent="0.3">
      <c r="A3033" s="156">
        <v>4</v>
      </c>
      <c r="B3033" s="156" t="s">
        <v>187</v>
      </c>
      <c r="C3033" s="156">
        <v>2020</v>
      </c>
      <c r="D3033" s="156">
        <v>7</v>
      </c>
      <c r="E3033" s="156" t="s">
        <v>284</v>
      </c>
      <c r="F3033" s="157">
        <v>10</v>
      </c>
      <c r="G3033" s="156" t="s">
        <v>238</v>
      </c>
      <c r="H3033" s="156">
        <v>903</v>
      </c>
      <c r="I3033" s="156" t="s">
        <v>239</v>
      </c>
      <c r="J3033" s="156" t="s">
        <v>121</v>
      </c>
      <c r="K3033" s="156" t="s">
        <v>230</v>
      </c>
      <c r="L3033" s="156">
        <v>4513</v>
      </c>
      <c r="M3033" s="156" t="s">
        <v>240</v>
      </c>
      <c r="N3033" s="156">
        <v>138</v>
      </c>
      <c r="O3033" s="156">
        <v>15613.02</v>
      </c>
      <c r="P3033" s="156">
        <v>109024</v>
      </c>
      <c r="Q3033" t="str">
        <f t="shared" si="47"/>
        <v>1-Residential</v>
      </c>
      <c r="R3033" s="158"/>
      <c r="S3033" t="s">
        <v>304</v>
      </c>
      <c r="U3033" s="158"/>
    </row>
    <row r="3034" spans="1:21" x14ac:dyDescent="0.3">
      <c r="A3034" s="156">
        <v>5</v>
      </c>
      <c r="B3034" s="156" t="s">
        <v>181</v>
      </c>
      <c r="C3034" s="156">
        <v>2020</v>
      </c>
      <c r="D3034" s="156">
        <v>7</v>
      </c>
      <c r="E3034" s="156" t="s">
        <v>284</v>
      </c>
      <c r="F3034" s="157">
        <v>6</v>
      </c>
      <c r="G3034" s="156" t="s">
        <v>192</v>
      </c>
      <c r="H3034" s="156">
        <v>615</v>
      </c>
      <c r="I3034" s="156" t="s">
        <v>292</v>
      </c>
      <c r="J3034" s="156" t="s">
        <v>123</v>
      </c>
      <c r="K3034" s="156" t="s">
        <v>261</v>
      </c>
      <c r="L3034" s="156">
        <v>4562</v>
      </c>
      <c r="M3034" s="156" t="s">
        <v>211</v>
      </c>
      <c r="N3034" s="156">
        <v>513</v>
      </c>
      <c r="O3034" s="156">
        <v>617961.03</v>
      </c>
      <c r="P3034" s="156">
        <v>1213547</v>
      </c>
      <c r="Q3034" t="str">
        <f t="shared" si="47"/>
        <v>Street</v>
      </c>
      <c r="R3034" s="158"/>
      <c r="S3034" t="s">
        <v>304</v>
      </c>
      <c r="U3034" s="158"/>
    </row>
    <row r="3035" spans="1:21" x14ac:dyDescent="0.3">
      <c r="A3035" s="156">
        <v>5</v>
      </c>
      <c r="B3035" s="156" t="s">
        <v>181</v>
      </c>
      <c r="C3035" s="156">
        <v>2020</v>
      </c>
      <c r="D3035" s="156">
        <v>7</v>
      </c>
      <c r="E3035" s="156" t="s">
        <v>284</v>
      </c>
      <c r="F3035" s="157">
        <v>6</v>
      </c>
      <c r="G3035" s="156" t="s">
        <v>192</v>
      </c>
      <c r="H3035" s="156">
        <v>606</v>
      </c>
      <c r="I3035" s="156" t="s">
        <v>279</v>
      </c>
      <c r="J3035" s="156" t="s">
        <v>130</v>
      </c>
      <c r="K3035" s="156" t="s">
        <v>280</v>
      </c>
      <c r="L3035" s="156">
        <v>700</v>
      </c>
      <c r="M3035" s="156" t="s">
        <v>193</v>
      </c>
      <c r="N3035" s="156">
        <v>2</v>
      </c>
      <c r="O3035" s="156">
        <v>651.30999999999995</v>
      </c>
      <c r="P3035" s="156">
        <v>997</v>
      </c>
      <c r="Q3035" t="str">
        <f t="shared" si="47"/>
        <v>Street</v>
      </c>
      <c r="R3035" s="158"/>
      <c r="S3035" t="s">
        <v>304</v>
      </c>
      <c r="U3035" s="158"/>
    </row>
    <row r="3036" spans="1:21" x14ac:dyDescent="0.3">
      <c r="A3036" s="156">
        <v>4</v>
      </c>
      <c r="B3036" s="156" t="s">
        <v>187</v>
      </c>
      <c r="C3036" s="156">
        <v>2020</v>
      </c>
      <c r="D3036" s="156">
        <v>7</v>
      </c>
      <c r="E3036" s="156" t="s">
        <v>284</v>
      </c>
      <c r="F3036" s="157">
        <v>1</v>
      </c>
      <c r="G3036" s="156" t="s">
        <v>183</v>
      </c>
      <c r="H3036" s="156">
        <v>2</v>
      </c>
      <c r="I3036" s="156" t="s">
        <v>264</v>
      </c>
      <c r="J3036" s="156" t="s">
        <v>121</v>
      </c>
      <c r="K3036" s="156" t="s">
        <v>230</v>
      </c>
      <c r="L3036" s="156">
        <v>200</v>
      </c>
      <c r="M3036" s="156" t="s">
        <v>210</v>
      </c>
      <c r="N3036" s="156">
        <v>1</v>
      </c>
      <c r="O3036" s="156">
        <v>554.58000000000004</v>
      </c>
      <c r="P3036" s="156">
        <v>2396</v>
      </c>
      <c r="Q3036" t="str">
        <f t="shared" si="47"/>
        <v>1-Residential</v>
      </c>
      <c r="R3036" s="158"/>
      <c r="S3036" t="s">
        <v>304</v>
      </c>
      <c r="U3036" s="158"/>
    </row>
    <row r="3037" spans="1:21" x14ac:dyDescent="0.3">
      <c r="A3037" s="156">
        <v>5</v>
      </c>
      <c r="B3037" s="156" t="s">
        <v>181</v>
      </c>
      <c r="C3037" s="156">
        <v>2020</v>
      </c>
      <c r="D3037" s="156">
        <v>7</v>
      </c>
      <c r="E3037" s="156" t="s">
        <v>284</v>
      </c>
      <c r="F3037" s="157">
        <v>1</v>
      </c>
      <c r="G3037" s="156" t="s">
        <v>183</v>
      </c>
      <c r="H3037" s="156">
        <v>903</v>
      </c>
      <c r="I3037" s="156" t="s">
        <v>239</v>
      </c>
      <c r="J3037" s="156" t="s">
        <v>121</v>
      </c>
      <c r="K3037" s="156" t="s">
        <v>230</v>
      </c>
      <c r="L3037" s="156">
        <v>4512</v>
      </c>
      <c r="M3037" s="156" t="s">
        <v>186</v>
      </c>
      <c r="N3037" s="156">
        <v>449611</v>
      </c>
      <c r="O3037" s="156">
        <v>48309306.619999997</v>
      </c>
      <c r="P3037" s="156">
        <v>353820469</v>
      </c>
      <c r="Q3037" t="str">
        <f t="shared" si="47"/>
        <v>1-Residential</v>
      </c>
      <c r="R3037" s="158"/>
      <c r="S3037" t="s">
        <v>304</v>
      </c>
      <c r="U3037" s="158"/>
    </row>
    <row r="3038" spans="1:21" x14ac:dyDescent="0.3">
      <c r="A3038" s="156">
        <v>5</v>
      </c>
      <c r="B3038" s="156" t="s">
        <v>181</v>
      </c>
      <c r="C3038" s="156">
        <v>2020</v>
      </c>
      <c r="D3038" s="156">
        <v>7</v>
      </c>
      <c r="E3038" s="156" t="s">
        <v>284</v>
      </c>
      <c r="F3038" s="157">
        <v>10</v>
      </c>
      <c r="G3038" s="156" t="s">
        <v>238</v>
      </c>
      <c r="H3038" s="156">
        <v>602</v>
      </c>
      <c r="I3038" s="156" t="s">
        <v>246</v>
      </c>
      <c r="J3038" s="156" t="s">
        <v>125</v>
      </c>
      <c r="K3038" s="156" t="s">
        <v>197</v>
      </c>
      <c r="L3038" s="156">
        <v>207</v>
      </c>
      <c r="M3038" s="156" t="s">
        <v>243</v>
      </c>
      <c r="N3038" s="156">
        <v>2</v>
      </c>
      <c r="O3038" s="156">
        <v>62.1</v>
      </c>
      <c r="P3038" s="156">
        <v>106</v>
      </c>
      <c r="Q3038" t="str">
        <f t="shared" si="47"/>
        <v>Street</v>
      </c>
      <c r="R3038" s="158"/>
      <c r="S3038" t="s">
        <v>304</v>
      </c>
      <c r="U3038" s="158"/>
    </row>
    <row r="3039" spans="1:21" x14ac:dyDescent="0.3">
      <c r="A3039" s="156">
        <v>5</v>
      </c>
      <c r="B3039" s="156" t="s">
        <v>181</v>
      </c>
      <c r="C3039" s="156">
        <v>2020</v>
      </c>
      <c r="D3039" s="156">
        <v>7</v>
      </c>
      <c r="E3039" s="156" t="s">
        <v>284</v>
      </c>
      <c r="F3039" s="157">
        <v>1</v>
      </c>
      <c r="G3039" s="156" t="s">
        <v>183</v>
      </c>
      <c r="H3039" s="156">
        <v>616</v>
      </c>
      <c r="I3039" s="156" t="s">
        <v>199</v>
      </c>
      <c r="J3039" s="156" t="s">
        <v>125</v>
      </c>
      <c r="K3039" s="156" t="s">
        <v>197</v>
      </c>
      <c r="L3039" s="156">
        <v>4512</v>
      </c>
      <c r="M3039" s="156" t="s">
        <v>186</v>
      </c>
      <c r="N3039" s="156">
        <v>612</v>
      </c>
      <c r="O3039" s="156">
        <v>21015.77</v>
      </c>
      <c r="P3039" s="156">
        <v>49905</v>
      </c>
      <c r="Q3039" t="str">
        <f t="shared" si="47"/>
        <v>Street</v>
      </c>
      <c r="R3039" s="158"/>
      <c r="S3039" t="s">
        <v>304</v>
      </c>
      <c r="U3039" s="158"/>
    </row>
    <row r="3040" spans="1:21" x14ac:dyDescent="0.3">
      <c r="A3040" s="156">
        <v>5</v>
      </c>
      <c r="B3040" s="156" t="s">
        <v>181</v>
      </c>
      <c r="C3040" s="156">
        <v>2020</v>
      </c>
      <c r="D3040" s="156">
        <v>7</v>
      </c>
      <c r="E3040" s="156" t="s">
        <v>284</v>
      </c>
      <c r="F3040" s="157">
        <v>1</v>
      </c>
      <c r="G3040" s="156" t="s">
        <v>183</v>
      </c>
      <c r="H3040" s="156">
        <v>18</v>
      </c>
      <c r="I3040" s="156" t="s">
        <v>215</v>
      </c>
      <c r="J3040" s="156" t="s">
        <v>119</v>
      </c>
      <c r="K3040" s="156" t="s">
        <v>216</v>
      </c>
      <c r="L3040" s="156">
        <v>200</v>
      </c>
      <c r="M3040" s="156" t="s">
        <v>210</v>
      </c>
      <c r="N3040" s="156">
        <v>1</v>
      </c>
      <c r="O3040" s="156">
        <v>157</v>
      </c>
      <c r="P3040" s="156">
        <v>560</v>
      </c>
      <c r="Q3040" t="str">
        <f t="shared" si="47"/>
        <v>4-Medium C&amp;I</v>
      </c>
      <c r="R3040" s="158"/>
      <c r="S3040" t="s">
        <v>304</v>
      </c>
      <c r="U3040" s="158"/>
    </row>
    <row r="3041" spans="1:21" x14ac:dyDescent="0.3">
      <c r="A3041" s="156">
        <v>5</v>
      </c>
      <c r="B3041" s="156" t="s">
        <v>181</v>
      </c>
      <c r="C3041" s="156">
        <v>2020</v>
      </c>
      <c r="D3041" s="156">
        <v>7</v>
      </c>
      <c r="E3041" s="156" t="s">
        <v>284</v>
      </c>
      <c r="F3041" s="157">
        <v>5</v>
      </c>
      <c r="G3041" s="156" t="s">
        <v>195</v>
      </c>
      <c r="H3041" s="156">
        <v>954</v>
      </c>
      <c r="I3041" s="156" t="s">
        <v>237</v>
      </c>
      <c r="J3041" s="156" t="s">
        <v>119</v>
      </c>
      <c r="K3041" s="156" t="s">
        <v>216</v>
      </c>
      <c r="L3041" s="156">
        <v>4552</v>
      </c>
      <c r="M3041" s="156" t="s">
        <v>276</v>
      </c>
      <c r="N3041" s="156">
        <v>503</v>
      </c>
      <c r="O3041" s="156">
        <v>1226700.8700000001</v>
      </c>
      <c r="P3041" s="156">
        <v>13168851</v>
      </c>
      <c r="Q3041" t="str">
        <f t="shared" si="47"/>
        <v>4-Medium C&amp;I</v>
      </c>
      <c r="R3041" s="158"/>
      <c r="S3041" t="s">
        <v>304</v>
      </c>
      <c r="U3041" s="158"/>
    </row>
    <row r="3042" spans="1:21" x14ac:dyDescent="0.3">
      <c r="A3042" s="156">
        <v>5</v>
      </c>
      <c r="B3042" s="156" t="s">
        <v>181</v>
      </c>
      <c r="C3042" s="156">
        <v>2020</v>
      </c>
      <c r="D3042" s="156">
        <v>7</v>
      </c>
      <c r="E3042" s="156" t="s">
        <v>284</v>
      </c>
      <c r="F3042" s="157">
        <v>6</v>
      </c>
      <c r="G3042" s="156" t="s">
        <v>192</v>
      </c>
      <c r="H3042" s="156">
        <v>950</v>
      </c>
      <c r="I3042" s="156" t="s">
        <v>184</v>
      </c>
      <c r="J3042" s="156" t="s">
        <v>115</v>
      </c>
      <c r="K3042" s="156" t="s">
        <v>185</v>
      </c>
      <c r="L3042" s="156">
        <v>4562</v>
      </c>
      <c r="M3042" s="156" t="s">
        <v>211</v>
      </c>
      <c r="N3042" s="156">
        <v>30</v>
      </c>
      <c r="O3042" s="156">
        <v>846.64</v>
      </c>
      <c r="P3042" s="156">
        <v>5597</v>
      </c>
      <c r="Q3042" t="str">
        <f t="shared" si="47"/>
        <v>3-Small C&amp;I</v>
      </c>
      <c r="R3042" s="158"/>
      <c r="S3042" t="s">
        <v>304</v>
      </c>
      <c r="U3042" s="158"/>
    </row>
    <row r="3043" spans="1:21" x14ac:dyDescent="0.3">
      <c r="A3043" s="156">
        <v>4</v>
      </c>
      <c r="B3043" s="156" t="s">
        <v>187</v>
      </c>
      <c r="C3043" s="156">
        <v>2020</v>
      </c>
      <c r="D3043" s="156">
        <v>7</v>
      </c>
      <c r="E3043" s="156" t="s">
        <v>284</v>
      </c>
      <c r="F3043" s="157">
        <v>1</v>
      </c>
      <c r="G3043" s="156" t="s">
        <v>183</v>
      </c>
      <c r="H3043" s="156">
        <v>950</v>
      </c>
      <c r="I3043" s="156" t="s">
        <v>184</v>
      </c>
      <c r="J3043" s="156" t="s">
        <v>115</v>
      </c>
      <c r="K3043" s="156" t="s">
        <v>185</v>
      </c>
      <c r="L3043" s="156">
        <v>4512</v>
      </c>
      <c r="M3043" s="156" t="s">
        <v>186</v>
      </c>
      <c r="N3043" s="156">
        <v>27</v>
      </c>
      <c r="O3043" s="156">
        <v>1870.44</v>
      </c>
      <c r="P3043" s="156">
        <v>16696</v>
      </c>
      <c r="Q3043" t="str">
        <f t="shared" si="47"/>
        <v>3-Small C&amp;I</v>
      </c>
      <c r="R3043" s="158"/>
      <c r="S3043" t="s">
        <v>304</v>
      </c>
      <c r="U3043" s="158"/>
    </row>
    <row r="3044" spans="1:21" x14ac:dyDescent="0.3">
      <c r="A3044" s="156">
        <v>4</v>
      </c>
      <c r="B3044" s="156" t="s">
        <v>187</v>
      </c>
      <c r="C3044" s="156">
        <v>2020</v>
      </c>
      <c r="D3044" s="156">
        <v>7</v>
      </c>
      <c r="E3044" s="156" t="s">
        <v>284</v>
      </c>
      <c r="F3044" s="157">
        <v>3</v>
      </c>
      <c r="G3044" s="156" t="s">
        <v>189</v>
      </c>
      <c r="H3044" s="156">
        <v>15</v>
      </c>
      <c r="I3044" s="156" t="s">
        <v>252</v>
      </c>
      <c r="J3044" s="156" t="s">
        <v>118</v>
      </c>
      <c r="K3044" s="156" t="s">
        <v>214</v>
      </c>
      <c r="L3044" s="156">
        <v>300</v>
      </c>
      <c r="M3044" s="156" t="s">
        <v>191</v>
      </c>
      <c r="N3044" s="156">
        <v>1</v>
      </c>
      <c r="O3044" s="156">
        <v>14.92</v>
      </c>
      <c r="P3044" s="156">
        <v>26</v>
      </c>
      <c r="Q3044" t="str">
        <f t="shared" si="47"/>
        <v>3-Small C&amp;I</v>
      </c>
      <c r="R3044" s="158"/>
      <c r="S3044" t="s">
        <v>304</v>
      </c>
      <c r="U3044" s="158"/>
    </row>
    <row r="3045" spans="1:21" x14ac:dyDescent="0.3">
      <c r="A3045" s="156">
        <v>4</v>
      </c>
      <c r="B3045" s="156" t="s">
        <v>187</v>
      </c>
      <c r="C3045" s="156">
        <v>2020</v>
      </c>
      <c r="D3045" s="156">
        <v>7</v>
      </c>
      <c r="E3045" s="156" t="s">
        <v>284</v>
      </c>
      <c r="F3045" s="157">
        <v>1</v>
      </c>
      <c r="G3045" s="156" t="s">
        <v>183</v>
      </c>
      <c r="H3045" s="156">
        <v>953</v>
      </c>
      <c r="I3045" s="156" t="s">
        <v>213</v>
      </c>
      <c r="J3045" s="156" t="s">
        <v>118</v>
      </c>
      <c r="K3045" s="156" t="s">
        <v>214</v>
      </c>
      <c r="L3045" s="156">
        <v>4512</v>
      </c>
      <c r="M3045" s="156" t="s">
        <v>186</v>
      </c>
      <c r="N3045" s="156">
        <v>1</v>
      </c>
      <c r="O3045" s="156">
        <v>32.04</v>
      </c>
      <c r="P3045" s="156">
        <v>209</v>
      </c>
      <c r="Q3045" t="str">
        <f t="shared" si="47"/>
        <v>3-Small C&amp;I</v>
      </c>
      <c r="R3045" s="158"/>
      <c r="S3045" t="s">
        <v>304</v>
      </c>
      <c r="U3045" s="158"/>
    </row>
    <row r="3046" spans="1:21" x14ac:dyDescent="0.3">
      <c r="A3046" s="156">
        <v>5</v>
      </c>
      <c r="B3046" s="156" t="s">
        <v>181</v>
      </c>
      <c r="C3046" s="156">
        <v>2020</v>
      </c>
      <c r="D3046" s="156">
        <v>7</v>
      </c>
      <c r="E3046" s="156" t="s">
        <v>284</v>
      </c>
      <c r="F3046" s="157">
        <v>5</v>
      </c>
      <c r="G3046" s="156" t="s">
        <v>195</v>
      </c>
      <c r="H3046" s="156">
        <v>5</v>
      </c>
      <c r="I3046" s="156" t="s">
        <v>190</v>
      </c>
      <c r="J3046" s="156" t="s">
        <v>115</v>
      </c>
      <c r="K3046" s="156" t="s">
        <v>185</v>
      </c>
      <c r="L3046" s="156">
        <v>460</v>
      </c>
      <c r="M3046" s="156" t="s">
        <v>198</v>
      </c>
      <c r="N3046" s="156">
        <v>981</v>
      </c>
      <c r="O3046" s="156">
        <v>141560.43</v>
      </c>
      <c r="P3046" s="156">
        <v>1686530</v>
      </c>
      <c r="Q3046" t="str">
        <f t="shared" si="47"/>
        <v>3-Small C&amp;I</v>
      </c>
      <c r="R3046" s="158"/>
      <c r="S3046" t="s">
        <v>304</v>
      </c>
      <c r="U3046" s="158"/>
    </row>
    <row r="3047" spans="1:21" x14ac:dyDescent="0.3">
      <c r="A3047" s="156">
        <v>5</v>
      </c>
      <c r="B3047" s="156" t="s">
        <v>181</v>
      </c>
      <c r="C3047" s="156">
        <v>2020</v>
      </c>
      <c r="D3047" s="156">
        <v>7</v>
      </c>
      <c r="E3047" s="156" t="s">
        <v>284</v>
      </c>
      <c r="F3047" s="157">
        <v>10</v>
      </c>
      <c r="G3047" s="156" t="s">
        <v>238</v>
      </c>
      <c r="H3047" s="156">
        <v>5</v>
      </c>
      <c r="I3047" s="156" t="s">
        <v>190</v>
      </c>
      <c r="J3047" s="156" t="s">
        <v>115</v>
      </c>
      <c r="K3047" s="156" t="s">
        <v>185</v>
      </c>
      <c r="L3047" s="156">
        <v>207</v>
      </c>
      <c r="M3047" s="156" t="s">
        <v>243</v>
      </c>
      <c r="N3047" s="156">
        <v>15</v>
      </c>
      <c r="O3047" s="156">
        <v>1382.75</v>
      </c>
      <c r="P3047" s="156">
        <v>6724</v>
      </c>
      <c r="Q3047" t="str">
        <f t="shared" si="47"/>
        <v>3-Small C&amp;I</v>
      </c>
      <c r="R3047" s="158"/>
      <c r="S3047" t="s">
        <v>304</v>
      </c>
      <c r="U3047" s="158"/>
    </row>
    <row r="3048" spans="1:21" x14ac:dyDescent="0.3">
      <c r="A3048" s="156">
        <v>5</v>
      </c>
      <c r="B3048" s="156" t="s">
        <v>181</v>
      </c>
      <c r="C3048" s="156">
        <v>2020</v>
      </c>
      <c r="D3048" s="156">
        <v>7</v>
      </c>
      <c r="E3048" s="156" t="s">
        <v>284</v>
      </c>
      <c r="F3048" s="157">
        <v>6</v>
      </c>
      <c r="G3048" s="156" t="s">
        <v>192</v>
      </c>
      <c r="H3048" s="156">
        <v>626</v>
      </c>
      <c r="I3048" s="156" t="s">
        <v>268</v>
      </c>
      <c r="J3048" s="156" t="s">
        <v>132</v>
      </c>
      <c r="K3048" s="156" t="s">
        <v>212</v>
      </c>
      <c r="L3048" s="156">
        <v>700</v>
      </c>
      <c r="M3048" s="156" t="s">
        <v>193</v>
      </c>
      <c r="N3048" s="156">
        <v>4</v>
      </c>
      <c r="O3048" s="156">
        <v>2129.38</v>
      </c>
      <c r="P3048" s="156">
        <v>464</v>
      </c>
      <c r="Q3048" t="str">
        <f t="shared" si="47"/>
        <v>Street</v>
      </c>
      <c r="R3048" s="158"/>
      <c r="S3048" t="s">
        <v>304</v>
      </c>
      <c r="U3048" s="158"/>
    </row>
    <row r="3049" spans="1:21" x14ac:dyDescent="0.3">
      <c r="A3049" s="156">
        <v>5</v>
      </c>
      <c r="B3049" s="156" t="s">
        <v>181</v>
      </c>
      <c r="C3049" s="156">
        <v>2020</v>
      </c>
      <c r="D3049" s="156">
        <v>7</v>
      </c>
      <c r="E3049" s="156" t="s">
        <v>284</v>
      </c>
      <c r="F3049" s="157">
        <v>5</v>
      </c>
      <c r="G3049" s="156" t="s">
        <v>195</v>
      </c>
      <c r="H3049" s="156">
        <v>710</v>
      </c>
      <c r="I3049" s="156" t="s">
        <v>220</v>
      </c>
      <c r="J3049" s="156" t="s">
        <v>207</v>
      </c>
      <c r="K3049" s="156" t="s">
        <v>208</v>
      </c>
      <c r="L3049" s="156">
        <v>4552</v>
      </c>
      <c r="M3049" s="156" t="s">
        <v>276</v>
      </c>
      <c r="N3049" s="156">
        <v>643</v>
      </c>
      <c r="O3049" s="156">
        <v>11439431.619999999</v>
      </c>
      <c r="P3049" s="156">
        <v>184856033</v>
      </c>
      <c r="Q3049" t="str">
        <f t="shared" si="47"/>
        <v>5-Large C&amp;I</v>
      </c>
      <c r="R3049" s="158"/>
      <c r="S3049" t="s">
        <v>304</v>
      </c>
      <c r="U3049" s="158"/>
    </row>
    <row r="3050" spans="1:21" x14ac:dyDescent="0.3">
      <c r="A3050" s="156">
        <v>5</v>
      </c>
      <c r="B3050" s="156" t="s">
        <v>181</v>
      </c>
      <c r="C3050" s="156">
        <v>2020</v>
      </c>
      <c r="D3050" s="156">
        <v>7</v>
      </c>
      <c r="E3050" s="156" t="s">
        <v>284</v>
      </c>
      <c r="F3050" s="157">
        <v>6</v>
      </c>
      <c r="G3050" s="156" t="s">
        <v>192</v>
      </c>
      <c r="H3050" s="156">
        <v>617</v>
      </c>
      <c r="I3050" s="156" t="s">
        <v>287</v>
      </c>
      <c r="J3050" s="156" t="s">
        <v>288</v>
      </c>
      <c r="K3050" s="156" t="s">
        <v>289</v>
      </c>
      <c r="L3050" s="156">
        <v>4562</v>
      </c>
      <c r="M3050" s="156" t="s">
        <v>211</v>
      </c>
      <c r="N3050" s="156">
        <v>6</v>
      </c>
      <c r="O3050" s="156">
        <v>7959.27</v>
      </c>
      <c r="P3050" s="156">
        <v>27136</v>
      </c>
      <c r="Q3050" t="str">
        <f t="shared" si="47"/>
        <v>Street</v>
      </c>
      <c r="R3050" s="158"/>
      <c r="S3050" t="s">
        <v>304</v>
      </c>
      <c r="U3050" s="158"/>
    </row>
    <row r="3051" spans="1:21" x14ac:dyDescent="0.3">
      <c r="A3051" s="156">
        <v>5</v>
      </c>
      <c r="B3051" s="156" t="s">
        <v>181</v>
      </c>
      <c r="C3051" s="156">
        <v>2020</v>
      </c>
      <c r="D3051" s="156">
        <v>7</v>
      </c>
      <c r="E3051" s="156" t="s">
        <v>284</v>
      </c>
      <c r="F3051" s="157">
        <v>6</v>
      </c>
      <c r="G3051" s="156" t="s">
        <v>192</v>
      </c>
      <c r="H3051" s="156">
        <v>618</v>
      </c>
      <c r="I3051" s="156" t="s">
        <v>294</v>
      </c>
      <c r="J3051" s="156" t="s">
        <v>130</v>
      </c>
      <c r="K3051" s="156" t="s">
        <v>280</v>
      </c>
      <c r="L3051" s="156">
        <v>4562</v>
      </c>
      <c r="M3051" s="156" t="s">
        <v>211</v>
      </c>
      <c r="N3051" s="156">
        <v>6</v>
      </c>
      <c r="O3051" s="156">
        <v>1491.18</v>
      </c>
      <c r="P3051" s="156">
        <v>2792</v>
      </c>
      <c r="Q3051" t="str">
        <f t="shared" si="47"/>
        <v>Street</v>
      </c>
      <c r="R3051" s="158"/>
      <c r="S3051" t="s">
        <v>304</v>
      </c>
      <c r="U3051" s="158"/>
    </row>
    <row r="3052" spans="1:21" x14ac:dyDescent="0.3">
      <c r="A3052" s="156">
        <v>4</v>
      </c>
      <c r="B3052" s="156" t="s">
        <v>187</v>
      </c>
      <c r="C3052" s="156">
        <v>2020</v>
      </c>
      <c r="D3052" s="156">
        <v>7</v>
      </c>
      <c r="E3052" s="156" t="s">
        <v>284</v>
      </c>
      <c r="F3052" s="157">
        <v>6</v>
      </c>
      <c r="G3052" s="156" t="s">
        <v>192</v>
      </c>
      <c r="H3052" s="156">
        <v>624</v>
      </c>
      <c r="I3052" s="156" t="s">
        <v>226</v>
      </c>
      <c r="J3052" s="156" t="s">
        <v>124</v>
      </c>
      <c r="K3052" s="156" t="s">
        <v>227</v>
      </c>
      <c r="L3052" s="156">
        <v>4562</v>
      </c>
      <c r="M3052" s="156" t="s">
        <v>211</v>
      </c>
      <c r="N3052" s="156">
        <v>2</v>
      </c>
      <c r="O3052" s="156">
        <v>1207.79</v>
      </c>
      <c r="P3052" s="156">
        <v>4788</v>
      </c>
      <c r="Q3052" t="str">
        <f t="shared" si="47"/>
        <v>Street</v>
      </c>
      <c r="R3052" s="158"/>
      <c r="S3052" t="s">
        <v>304</v>
      </c>
      <c r="U3052" s="158"/>
    </row>
    <row r="3053" spans="1:21" x14ac:dyDescent="0.3">
      <c r="A3053" s="156">
        <v>5</v>
      </c>
      <c r="B3053" s="156" t="s">
        <v>181</v>
      </c>
      <c r="C3053" s="156">
        <v>2020</v>
      </c>
      <c r="D3053" s="156">
        <v>7</v>
      </c>
      <c r="E3053" s="156" t="s">
        <v>284</v>
      </c>
      <c r="F3053" s="157">
        <v>3</v>
      </c>
      <c r="G3053" s="156" t="s">
        <v>189</v>
      </c>
      <c r="H3053" s="156">
        <v>700</v>
      </c>
      <c r="I3053" s="156" t="s">
        <v>273</v>
      </c>
      <c r="J3053" s="156" t="s">
        <v>207</v>
      </c>
      <c r="K3053" s="156" t="s">
        <v>208</v>
      </c>
      <c r="L3053" s="156">
        <v>300</v>
      </c>
      <c r="M3053" s="156" t="s">
        <v>191</v>
      </c>
      <c r="N3053" s="156">
        <v>4</v>
      </c>
      <c r="O3053" s="156">
        <v>43919.01</v>
      </c>
      <c r="P3053" s="156">
        <v>294160</v>
      </c>
      <c r="Q3053" t="str">
        <f t="shared" si="47"/>
        <v>5-Large C&amp;I</v>
      </c>
      <c r="R3053" s="158"/>
      <c r="S3053" t="s">
        <v>304</v>
      </c>
      <c r="U3053" s="158"/>
    </row>
    <row r="3054" spans="1:21" x14ac:dyDescent="0.3">
      <c r="A3054" s="156">
        <v>5</v>
      </c>
      <c r="B3054" s="156" t="s">
        <v>181</v>
      </c>
      <c r="C3054" s="156">
        <v>2020</v>
      </c>
      <c r="D3054" s="156">
        <v>7</v>
      </c>
      <c r="E3054" s="156" t="s">
        <v>284</v>
      </c>
      <c r="F3054" s="157">
        <v>72</v>
      </c>
      <c r="G3054" s="156" t="s">
        <v>212</v>
      </c>
      <c r="H3054" s="156">
        <v>1</v>
      </c>
      <c r="I3054" s="156" t="s">
        <v>229</v>
      </c>
      <c r="J3054" s="156" t="s">
        <v>121</v>
      </c>
      <c r="K3054" s="156" t="s">
        <v>230</v>
      </c>
      <c r="L3054" s="156">
        <v>1572</v>
      </c>
      <c r="M3054" s="156" t="s">
        <v>231</v>
      </c>
      <c r="N3054" s="156">
        <v>1</v>
      </c>
      <c r="O3054" s="156">
        <v>96.68</v>
      </c>
      <c r="P3054" s="156">
        <v>393</v>
      </c>
      <c r="Q3054" t="str">
        <f t="shared" si="47"/>
        <v>1-Residential</v>
      </c>
      <c r="R3054" s="158"/>
      <c r="S3054" t="s">
        <v>304</v>
      </c>
      <c r="U3054" s="158"/>
    </row>
    <row r="3055" spans="1:21" x14ac:dyDescent="0.3">
      <c r="A3055" s="156">
        <v>5</v>
      </c>
      <c r="B3055" s="156" t="s">
        <v>181</v>
      </c>
      <c r="C3055" s="156">
        <v>2020</v>
      </c>
      <c r="D3055" s="156">
        <v>7</v>
      </c>
      <c r="E3055" s="156" t="s">
        <v>284</v>
      </c>
      <c r="F3055" s="157">
        <v>1</v>
      </c>
      <c r="G3055" s="156" t="s">
        <v>183</v>
      </c>
      <c r="H3055" s="156">
        <v>6</v>
      </c>
      <c r="I3055" s="156" t="s">
        <v>256</v>
      </c>
      <c r="J3055" s="156" t="s">
        <v>122</v>
      </c>
      <c r="K3055" s="156" t="s">
        <v>242</v>
      </c>
      <c r="L3055" s="156">
        <v>200</v>
      </c>
      <c r="M3055" s="156" t="s">
        <v>210</v>
      </c>
      <c r="N3055" s="156">
        <v>57086</v>
      </c>
      <c r="O3055" s="156">
        <v>5920213.9400000004</v>
      </c>
      <c r="P3055" s="156">
        <v>39357036</v>
      </c>
      <c r="Q3055" t="str">
        <f t="shared" si="47"/>
        <v>2-Low Income Residential</v>
      </c>
      <c r="R3055" s="158"/>
      <c r="S3055" t="s">
        <v>304</v>
      </c>
      <c r="U3055" s="158"/>
    </row>
    <row r="3056" spans="1:21" x14ac:dyDescent="0.3">
      <c r="A3056" s="156">
        <v>4</v>
      </c>
      <c r="B3056" s="156" t="s">
        <v>187</v>
      </c>
      <c r="C3056" s="156">
        <v>2020</v>
      </c>
      <c r="D3056" s="156">
        <v>7</v>
      </c>
      <c r="E3056" s="156" t="s">
        <v>284</v>
      </c>
      <c r="F3056" s="157">
        <v>3</v>
      </c>
      <c r="G3056" s="156" t="s">
        <v>189</v>
      </c>
      <c r="H3056" s="156">
        <v>18</v>
      </c>
      <c r="I3056" s="156" t="s">
        <v>215</v>
      </c>
      <c r="J3056" s="156" t="s">
        <v>119</v>
      </c>
      <c r="K3056" s="156" t="s">
        <v>216</v>
      </c>
      <c r="L3056" s="156">
        <v>300</v>
      </c>
      <c r="M3056" s="156" t="s">
        <v>191</v>
      </c>
      <c r="N3056" s="156">
        <v>11</v>
      </c>
      <c r="O3056" s="156">
        <v>21217.62</v>
      </c>
      <c r="P3056" s="156">
        <v>114980</v>
      </c>
      <c r="Q3056" t="str">
        <f t="shared" si="47"/>
        <v>4-Medium C&amp;I</v>
      </c>
      <c r="R3056" s="158"/>
      <c r="S3056" t="s">
        <v>304</v>
      </c>
      <c r="U3056" s="158"/>
    </row>
    <row r="3057" spans="1:21" x14ac:dyDescent="0.3">
      <c r="A3057" s="156">
        <v>5</v>
      </c>
      <c r="B3057" s="156" t="s">
        <v>181</v>
      </c>
      <c r="C3057" s="156">
        <v>2020</v>
      </c>
      <c r="D3057" s="156">
        <v>7</v>
      </c>
      <c r="E3057" s="156" t="s">
        <v>284</v>
      </c>
      <c r="F3057" s="157">
        <v>79</v>
      </c>
      <c r="G3057" s="156" t="s">
        <v>212</v>
      </c>
      <c r="H3057" s="156">
        <v>18</v>
      </c>
      <c r="I3057" s="156" t="s">
        <v>215</v>
      </c>
      <c r="J3057" s="156" t="s">
        <v>119</v>
      </c>
      <c r="K3057" s="156" t="s">
        <v>216</v>
      </c>
      <c r="L3057" s="156">
        <v>1579</v>
      </c>
      <c r="M3057" s="156" t="s">
        <v>271</v>
      </c>
      <c r="N3057" s="156">
        <v>1</v>
      </c>
      <c r="O3057" s="156">
        <v>7705.99</v>
      </c>
      <c r="P3057" s="156">
        <v>51800</v>
      </c>
      <c r="Q3057" t="str">
        <f t="shared" si="47"/>
        <v>4-Medium C&amp;I</v>
      </c>
      <c r="R3057" s="158"/>
      <c r="S3057" t="s">
        <v>304</v>
      </c>
      <c r="U3057" s="158"/>
    </row>
    <row r="3058" spans="1:21" x14ac:dyDescent="0.3">
      <c r="A3058" s="156">
        <v>5</v>
      </c>
      <c r="B3058" s="156" t="s">
        <v>181</v>
      </c>
      <c r="C3058" s="156">
        <v>2020</v>
      </c>
      <c r="D3058" s="156">
        <v>7</v>
      </c>
      <c r="E3058" s="156" t="s">
        <v>284</v>
      </c>
      <c r="F3058" s="157">
        <v>79</v>
      </c>
      <c r="G3058" s="156" t="s">
        <v>212</v>
      </c>
      <c r="H3058" s="156">
        <v>951</v>
      </c>
      <c r="I3058" s="156" t="s">
        <v>250</v>
      </c>
      <c r="J3058" s="156" t="s">
        <v>126</v>
      </c>
      <c r="K3058" s="156" t="s">
        <v>249</v>
      </c>
      <c r="L3058" s="156">
        <v>4579</v>
      </c>
      <c r="M3058" s="156" t="s">
        <v>221</v>
      </c>
      <c r="N3058" s="156">
        <v>7</v>
      </c>
      <c r="O3058" s="156">
        <v>332.26</v>
      </c>
      <c r="P3058" s="156">
        <v>2844</v>
      </c>
      <c r="Q3058" t="str">
        <f t="shared" si="47"/>
        <v>3-Small C&amp;I</v>
      </c>
      <c r="R3058" s="158"/>
      <c r="S3058" t="s">
        <v>304</v>
      </c>
      <c r="U3058" s="158"/>
    </row>
    <row r="3059" spans="1:21" x14ac:dyDescent="0.3">
      <c r="A3059" s="156">
        <v>5</v>
      </c>
      <c r="B3059" s="156" t="s">
        <v>181</v>
      </c>
      <c r="C3059" s="156">
        <v>2020</v>
      </c>
      <c r="D3059" s="156">
        <v>7</v>
      </c>
      <c r="E3059" s="156" t="s">
        <v>284</v>
      </c>
      <c r="F3059" s="157">
        <v>3</v>
      </c>
      <c r="G3059" s="156" t="s">
        <v>189</v>
      </c>
      <c r="H3059" s="156">
        <v>19</v>
      </c>
      <c r="I3059" s="156" t="s">
        <v>262</v>
      </c>
      <c r="J3059" s="156" t="s">
        <v>127</v>
      </c>
      <c r="K3059" s="156" t="s">
        <v>263</v>
      </c>
      <c r="L3059" s="156">
        <v>300</v>
      </c>
      <c r="M3059" s="156" t="s">
        <v>191</v>
      </c>
      <c r="N3059" s="156">
        <v>46</v>
      </c>
      <c r="O3059" s="156">
        <v>114692.19</v>
      </c>
      <c r="P3059" s="156">
        <v>699304</v>
      </c>
      <c r="Q3059" t="str">
        <f t="shared" si="47"/>
        <v>4-Medium C&amp;I</v>
      </c>
      <c r="R3059" s="158"/>
      <c r="S3059" t="s">
        <v>304</v>
      </c>
      <c r="U3059" s="158"/>
    </row>
    <row r="3060" spans="1:21" x14ac:dyDescent="0.3">
      <c r="A3060" s="156">
        <v>5</v>
      </c>
      <c r="B3060" s="156" t="s">
        <v>181</v>
      </c>
      <c r="C3060" s="156">
        <v>2020</v>
      </c>
      <c r="D3060" s="156">
        <v>7</v>
      </c>
      <c r="E3060" s="156" t="s">
        <v>284</v>
      </c>
      <c r="F3060" s="157">
        <v>3</v>
      </c>
      <c r="G3060" s="156" t="s">
        <v>189</v>
      </c>
      <c r="H3060" s="156">
        <v>8</v>
      </c>
      <c r="I3060" s="156" t="s">
        <v>248</v>
      </c>
      <c r="J3060" s="156" t="s">
        <v>126</v>
      </c>
      <c r="K3060" s="156" t="s">
        <v>249</v>
      </c>
      <c r="L3060" s="156">
        <v>300</v>
      </c>
      <c r="M3060" s="156" t="s">
        <v>191</v>
      </c>
      <c r="N3060" s="156">
        <v>376</v>
      </c>
      <c r="O3060" s="156">
        <v>19582.05</v>
      </c>
      <c r="P3060" s="156">
        <v>91869</v>
      </c>
      <c r="Q3060" t="str">
        <f t="shared" si="47"/>
        <v>3-Small C&amp;I</v>
      </c>
      <c r="R3060" s="158"/>
      <c r="S3060" t="s">
        <v>304</v>
      </c>
      <c r="U3060" s="158"/>
    </row>
    <row r="3061" spans="1:21" x14ac:dyDescent="0.3">
      <c r="A3061" s="156">
        <v>5</v>
      </c>
      <c r="B3061" s="156" t="s">
        <v>181</v>
      </c>
      <c r="C3061" s="156">
        <v>2020</v>
      </c>
      <c r="D3061" s="156">
        <v>7</v>
      </c>
      <c r="E3061" s="156" t="s">
        <v>284</v>
      </c>
      <c r="F3061" s="157">
        <v>3</v>
      </c>
      <c r="G3061" s="156" t="s">
        <v>189</v>
      </c>
      <c r="H3061" s="156">
        <v>950</v>
      </c>
      <c r="I3061" s="156" t="s">
        <v>184</v>
      </c>
      <c r="J3061" s="156" t="s">
        <v>115</v>
      </c>
      <c r="K3061" s="156" t="s">
        <v>185</v>
      </c>
      <c r="L3061" s="156">
        <v>4532</v>
      </c>
      <c r="M3061" s="156" t="s">
        <v>200</v>
      </c>
      <c r="N3061" s="156">
        <v>60026</v>
      </c>
      <c r="O3061" s="156">
        <v>5054618.95</v>
      </c>
      <c r="P3061" s="156">
        <v>100135488</v>
      </c>
      <c r="Q3061" t="str">
        <f t="shared" si="47"/>
        <v>3-Small C&amp;I</v>
      </c>
      <c r="R3061" s="158"/>
      <c r="S3061" t="s">
        <v>304</v>
      </c>
      <c r="U3061" s="158"/>
    </row>
    <row r="3062" spans="1:21" x14ac:dyDescent="0.3">
      <c r="A3062" s="156">
        <v>4</v>
      </c>
      <c r="B3062" s="156" t="s">
        <v>187</v>
      </c>
      <c r="C3062" s="156">
        <v>2020</v>
      </c>
      <c r="D3062" s="156">
        <v>7</v>
      </c>
      <c r="E3062" s="156" t="s">
        <v>284</v>
      </c>
      <c r="F3062" s="157">
        <v>5</v>
      </c>
      <c r="G3062" s="156" t="s">
        <v>195</v>
      </c>
      <c r="H3062" s="156">
        <v>950</v>
      </c>
      <c r="I3062" s="156" t="s">
        <v>184</v>
      </c>
      <c r="J3062" s="156" t="s">
        <v>115</v>
      </c>
      <c r="K3062" s="156" t="s">
        <v>185</v>
      </c>
      <c r="L3062" s="156">
        <v>4552</v>
      </c>
      <c r="M3062" s="156" t="s">
        <v>276</v>
      </c>
      <c r="N3062" s="156">
        <v>2</v>
      </c>
      <c r="O3062" s="156">
        <v>45.03</v>
      </c>
      <c r="P3062" s="156">
        <v>241</v>
      </c>
      <c r="Q3062" t="str">
        <f t="shared" si="47"/>
        <v>3-Small C&amp;I</v>
      </c>
      <c r="R3062" s="158"/>
      <c r="S3062" t="s">
        <v>304</v>
      </c>
      <c r="U3062" s="158"/>
    </row>
    <row r="3063" spans="1:21" x14ac:dyDescent="0.3">
      <c r="A3063" s="156">
        <v>5</v>
      </c>
      <c r="B3063" s="156" t="s">
        <v>181</v>
      </c>
      <c r="C3063" s="156">
        <v>2020</v>
      </c>
      <c r="D3063" s="156">
        <v>7</v>
      </c>
      <c r="E3063" s="156" t="s">
        <v>284</v>
      </c>
      <c r="F3063" s="157">
        <v>10</v>
      </c>
      <c r="G3063" s="156" t="s">
        <v>238</v>
      </c>
      <c r="H3063" s="156">
        <v>950</v>
      </c>
      <c r="I3063" s="156" t="s">
        <v>184</v>
      </c>
      <c r="J3063" s="156" t="s">
        <v>115</v>
      </c>
      <c r="K3063" s="156" t="s">
        <v>185</v>
      </c>
      <c r="L3063" s="156">
        <v>4513</v>
      </c>
      <c r="M3063" s="156" t="s">
        <v>240</v>
      </c>
      <c r="N3063" s="156">
        <v>13</v>
      </c>
      <c r="O3063" s="156">
        <v>1454.41</v>
      </c>
      <c r="P3063" s="156">
        <v>13382</v>
      </c>
      <c r="Q3063" t="str">
        <f t="shared" si="47"/>
        <v>3-Small C&amp;I</v>
      </c>
      <c r="R3063" s="158"/>
      <c r="S3063" t="s">
        <v>304</v>
      </c>
      <c r="U3063" s="158"/>
    </row>
    <row r="3064" spans="1:21" x14ac:dyDescent="0.3">
      <c r="A3064" s="156">
        <v>4</v>
      </c>
      <c r="B3064" s="156" t="s">
        <v>187</v>
      </c>
      <c r="C3064" s="156">
        <v>2020</v>
      </c>
      <c r="D3064" s="156">
        <v>7</v>
      </c>
      <c r="E3064" s="156" t="s">
        <v>284</v>
      </c>
      <c r="F3064" s="157">
        <v>1</v>
      </c>
      <c r="G3064" s="156" t="s">
        <v>183</v>
      </c>
      <c r="H3064" s="156">
        <v>10</v>
      </c>
      <c r="I3064" s="156" t="s">
        <v>251</v>
      </c>
      <c r="J3064" s="156" t="s">
        <v>118</v>
      </c>
      <c r="K3064" s="156" t="s">
        <v>214</v>
      </c>
      <c r="L3064" s="156">
        <v>200</v>
      </c>
      <c r="M3064" s="156" t="s">
        <v>210</v>
      </c>
      <c r="N3064" s="156">
        <v>5</v>
      </c>
      <c r="O3064" s="156">
        <v>315.8</v>
      </c>
      <c r="P3064" s="156">
        <v>1403</v>
      </c>
      <c r="Q3064" t="str">
        <f t="shared" si="47"/>
        <v>3-Small C&amp;I</v>
      </c>
      <c r="R3064" s="158"/>
      <c r="S3064" t="s">
        <v>304</v>
      </c>
      <c r="U3064" s="158"/>
    </row>
    <row r="3065" spans="1:21" x14ac:dyDescent="0.3">
      <c r="A3065" s="156">
        <v>4</v>
      </c>
      <c r="B3065" s="156" t="s">
        <v>187</v>
      </c>
      <c r="C3065" s="156">
        <v>2020</v>
      </c>
      <c r="D3065" s="156">
        <v>7</v>
      </c>
      <c r="E3065" s="156" t="s">
        <v>284</v>
      </c>
      <c r="F3065" s="157">
        <v>3</v>
      </c>
      <c r="G3065" s="156" t="s">
        <v>189</v>
      </c>
      <c r="H3065" s="156">
        <v>10</v>
      </c>
      <c r="I3065" s="156" t="s">
        <v>251</v>
      </c>
      <c r="J3065" s="156" t="s">
        <v>118</v>
      </c>
      <c r="K3065" s="156" t="s">
        <v>214</v>
      </c>
      <c r="L3065" s="156">
        <v>300</v>
      </c>
      <c r="M3065" s="156" t="s">
        <v>191</v>
      </c>
      <c r="N3065" s="156">
        <v>32</v>
      </c>
      <c r="O3065" s="156">
        <v>1497.66</v>
      </c>
      <c r="P3065" s="156">
        <v>8437</v>
      </c>
      <c r="Q3065" t="str">
        <f t="shared" si="47"/>
        <v>3-Small C&amp;I</v>
      </c>
      <c r="R3065" s="158"/>
      <c r="S3065" t="s">
        <v>304</v>
      </c>
      <c r="U3065" s="158"/>
    </row>
    <row r="3066" spans="1:21" x14ac:dyDescent="0.3">
      <c r="A3066" s="156">
        <v>5</v>
      </c>
      <c r="B3066" s="156" t="s">
        <v>181</v>
      </c>
      <c r="C3066" s="156">
        <v>2020</v>
      </c>
      <c r="D3066" s="156">
        <v>7</v>
      </c>
      <c r="E3066" s="156" t="s">
        <v>284</v>
      </c>
      <c r="F3066" s="157">
        <v>79</v>
      </c>
      <c r="G3066" s="156" t="s">
        <v>212</v>
      </c>
      <c r="H3066" s="156">
        <v>5</v>
      </c>
      <c r="I3066" s="156" t="s">
        <v>190</v>
      </c>
      <c r="J3066" s="156" t="s">
        <v>115</v>
      </c>
      <c r="K3066" s="156" t="s">
        <v>185</v>
      </c>
      <c r="L3066" s="156">
        <v>1579</v>
      </c>
      <c r="M3066" s="156" t="s">
        <v>271</v>
      </c>
      <c r="N3066" s="156">
        <v>1</v>
      </c>
      <c r="O3066" s="156">
        <v>9.64</v>
      </c>
      <c r="P3066" s="156">
        <v>0</v>
      </c>
      <c r="Q3066" t="str">
        <f t="shared" si="47"/>
        <v>3-Small C&amp;I</v>
      </c>
      <c r="R3066" s="158"/>
      <c r="S3066" t="s">
        <v>304</v>
      </c>
      <c r="U3066" s="158"/>
    </row>
    <row r="3067" spans="1:21" x14ac:dyDescent="0.3">
      <c r="A3067" s="156">
        <v>5</v>
      </c>
      <c r="B3067" s="156" t="s">
        <v>181</v>
      </c>
      <c r="C3067" s="156">
        <v>2020</v>
      </c>
      <c r="D3067" s="156">
        <v>7</v>
      </c>
      <c r="E3067" s="156" t="s">
        <v>284</v>
      </c>
      <c r="F3067" s="157">
        <v>6</v>
      </c>
      <c r="G3067" s="156" t="s">
        <v>192</v>
      </c>
      <c r="H3067" s="156">
        <v>616</v>
      </c>
      <c r="I3067" s="156" t="s">
        <v>199</v>
      </c>
      <c r="J3067" s="156" t="s">
        <v>125</v>
      </c>
      <c r="K3067" s="156" t="s">
        <v>197</v>
      </c>
      <c r="L3067" s="156">
        <v>4562</v>
      </c>
      <c r="M3067" s="156" t="s">
        <v>211</v>
      </c>
      <c r="N3067" s="156">
        <v>916</v>
      </c>
      <c r="O3067" s="156">
        <v>62907.45</v>
      </c>
      <c r="P3067" s="156">
        <v>184354</v>
      </c>
      <c r="Q3067" t="str">
        <f t="shared" si="47"/>
        <v>Street</v>
      </c>
      <c r="R3067" s="158"/>
      <c r="S3067" t="s">
        <v>304</v>
      </c>
      <c r="U3067" s="158"/>
    </row>
    <row r="3068" spans="1:21" x14ac:dyDescent="0.3">
      <c r="A3068" s="156">
        <v>5</v>
      </c>
      <c r="B3068" s="156" t="s">
        <v>181</v>
      </c>
      <c r="C3068" s="156">
        <v>2020</v>
      </c>
      <c r="D3068" s="156">
        <v>7</v>
      </c>
      <c r="E3068" s="156" t="s">
        <v>284</v>
      </c>
      <c r="F3068" s="157">
        <v>5</v>
      </c>
      <c r="G3068" s="156" t="s">
        <v>195</v>
      </c>
      <c r="H3068" s="156">
        <v>701</v>
      </c>
      <c r="I3068" s="156" t="s">
        <v>206</v>
      </c>
      <c r="J3068" s="156" t="s">
        <v>207</v>
      </c>
      <c r="K3068" s="156" t="s">
        <v>208</v>
      </c>
      <c r="L3068" s="156">
        <v>460</v>
      </c>
      <c r="M3068" s="156" t="s">
        <v>198</v>
      </c>
      <c r="N3068" s="156">
        <v>73</v>
      </c>
      <c r="O3068" s="156">
        <v>869925.23</v>
      </c>
      <c r="P3068" s="156">
        <v>5680019</v>
      </c>
      <c r="Q3068" t="str">
        <f t="shared" si="47"/>
        <v>5-Large C&amp;I</v>
      </c>
      <c r="R3068" s="158"/>
      <c r="S3068" t="s">
        <v>304</v>
      </c>
      <c r="U3068" s="158"/>
    </row>
    <row r="3069" spans="1:21" x14ac:dyDescent="0.3">
      <c r="A3069" s="156">
        <v>5</v>
      </c>
      <c r="B3069" s="156" t="s">
        <v>181</v>
      </c>
      <c r="C3069" s="156">
        <v>2020</v>
      </c>
      <c r="D3069" s="156">
        <v>7</v>
      </c>
      <c r="E3069" s="156" t="s">
        <v>284</v>
      </c>
      <c r="F3069" s="157">
        <v>75</v>
      </c>
      <c r="G3069" s="156" t="s">
        <v>212</v>
      </c>
      <c r="H3069" s="156">
        <v>701</v>
      </c>
      <c r="I3069" s="156" t="s">
        <v>206</v>
      </c>
      <c r="J3069" s="156" t="s">
        <v>207</v>
      </c>
      <c r="K3069" s="156" t="s">
        <v>208</v>
      </c>
      <c r="L3069" s="156">
        <v>1575</v>
      </c>
      <c r="M3069" s="156" t="s">
        <v>218</v>
      </c>
      <c r="N3069" s="156">
        <v>1</v>
      </c>
      <c r="O3069" s="156">
        <v>16965.490000000002</v>
      </c>
      <c r="P3069" s="156">
        <v>121100</v>
      </c>
      <c r="Q3069" t="str">
        <f t="shared" si="47"/>
        <v>5-Large C&amp;I</v>
      </c>
      <c r="R3069" s="158"/>
      <c r="S3069" t="s">
        <v>304</v>
      </c>
      <c r="U3069" s="158"/>
    </row>
    <row r="3070" spans="1:21" x14ac:dyDescent="0.3">
      <c r="A3070" s="156">
        <v>5</v>
      </c>
      <c r="B3070" s="156" t="s">
        <v>181</v>
      </c>
      <c r="C3070" s="156">
        <v>2020</v>
      </c>
      <c r="D3070" s="156">
        <v>7</v>
      </c>
      <c r="E3070" s="156" t="s">
        <v>284</v>
      </c>
      <c r="F3070" s="157">
        <v>6</v>
      </c>
      <c r="G3070" s="156" t="s">
        <v>192</v>
      </c>
      <c r="H3070" s="156">
        <v>607</v>
      </c>
      <c r="I3070" s="156" t="s">
        <v>293</v>
      </c>
      <c r="J3070" s="156" t="s">
        <v>130</v>
      </c>
      <c r="K3070" s="156" t="s">
        <v>280</v>
      </c>
      <c r="L3070" s="156">
        <v>700</v>
      </c>
      <c r="M3070" s="156" t="s">
        <v>193</v>
      </c>
      <c r="N3070" s="156">
        <v>2</v>
      </c>
      <c r="O3070" s="156">
        <v>15809.62</v>
      </c>
      <c r="P3070" s="156">
        <v>32273</v>
      </c>
      <c r="Q3070" t="str">
        <f t="shared" si="47"/>
        <v>Street</v>
      </c>
      <c r="R3070" s="158"/>
      <c r="S3070" t="s">
        <v>304</v>
      </c>
      <c r="U3070" s="158"/>
    </row>
    <row r="3071" spans="1:21" x14ac:dyDescent="0.3">
      <c r="A3071" s="156">
        <v>5</v>
      </c>
      <c r="B3071" s="156" t="s">
        <v>181</v>
      </c>
      <c r="C3071" s="156">
        <v>2020</v>
      </c>
      <c r="D3071" s="156">
        <v>7</v>
      </c>
      <c r="E3071" s="156" t="s">
        <v>284</v>
      </c>
      <c r="F3071" s="157">
        <v>6</v>
      </c>
      <c r="G3071" s="156" t="s">
        <v>192</v>
      </c>
      <c r="H3071" s="156">
        <v>624</v>
      </c>
      <c r="I3071" s="156" t="s">
        <v>226</v>
      </c>
      <c r="J3071" s="156" t="s">
        <v>124</v>
      </c>
      <c r="K3071" s="156" t="s">
        <v>227</v>
      </c>
      <c r="L3071" s="156">
        <v>4562</v>
      </c>
      <c r="M3071" s="156" t="s">
        <v>211</v>
      </c>
      <c r="N3071" s="156">
        <v>11</v>
      </c>
      <c r="O3071" s="156">
        <v>1701.04</v>
      </c>
      <c r="P3071" s="156">
        <v>7969</v>
      </c>
      <c r="Q3071" t="str">
        <f t="shared" si="47"/>
        <v>Street</v>
      </c>
      <c r="R3071" s="158"/>
      <c r="S3071" t="s">
        <v>304</v>
      </c>
      <c r="U3071" s="158"/>
    </row>
    <row r="3072" spans="1:21" x14ac:dyDescent="0.3">
      <c r="A3072" s="156">
        <v>4</v>
      </c>
      <c r="B3072" s="156" t="s">
        <v>187</v>
      </c>
      <c r="C3072" s="156">
        <v>2020</v>
      </c>
      <c r="D3072" s="156">
        <v>7</v>
      </c>
      <c r="E3072" s="156" t="s">
        <v>284</v>
      </c>
      <c r="F3072" s="157">
        <v>10</v>
      </c>
      <c r="G3072" s="156" t="s">
        <v>238</v>
      </c>
      <c r="H3072" s="156">
        <v>905</v>
      </c>
      <c r="I3072" s="156" t="s">
        <v>272</v>
      </c>
      <c r="J3072" s="156" t="s">
        <v>122</v>
      </c>
      <c r="K3072" s="156" t="s">
        <v>242</v>
      </c>
      <c r="L3072" s="156">
        <v>4513</v>
      </c>
      <c r="M3072" s="156" t="s">
        <v>240</v>
      </c>
      <c r="N3072" s="156">
        <v>4</v>
      </c>
      <c r="O3072" s="156">
        <v>140.44</v>
      </c>
      <c r="P3072" s="156">
        <v>2906</v>
      </c>
      <c r="Q3072" t="str">
        <f t="shared" si="47"/>
        <v>2-Low Income Residential</v>
      </c>
      <c r="R3072" s="158"/>
      <c r="S3072" t="s">
        <v>304</v>
      </c>
      <c r="U3072" s="158"/>
    </row>
    <row r="3073" spans="1:21" x14ac:dyDescent="0.3">
      <c r="A3073" s="156">
        <v>5</v>
      </c>
      <c r="B3073" s="156" t="s">
        <v>181</v>
      </c>
      <c r="C3073" s="156">
        <v>2020</v>
      </c>
      <c r="D3073" s="156">
        <v>7</v>
      </c>
      <c r="E3073" s="156" t="s">
        <v>284</v>
      </c>
      <c r="F3073" s="157">
        <v>10</v>
      </c>
      <c r="G3073" s="156" t="s">
        <v>238</v>
      </c>
      <c r="H3073" s="156">
        <v>7</v>
      </c>
      <c r="I3073" s="156" t="s">
        <v>241</v>
      </c>
      <c r="J3073" s="156" t="s">
        <v>122</v>
      </c>
      <c r="K3073" s="156" t="s">
        <v>242</v>
      </c>
      <c r="L3073" s="156">
        <v>207</v>
      </c>
      <c r="M3073" s="156" t="s">
        <v>243</v>
      </c>
      <c r="N3073" s="156">
        <v>7</v>
      </c>
      <c r="O3073" s="156">
        <v>839.07</v>
      </c>
      <c r="P3073" s="156">
        <v>5684</v>
      </c>
      <c r="Q3073" t="str">
        <f t="shared" si="47"/>
        <v>2-Low Income Residential</v>
      </c>
      <c r="R3073" s="158"/>
      <c r="S3073" t="s">
        <v>304</v>
      </c>
      <c r="U3073" s="158"/>
    </row>
    <row r="3074" spans="1:21" x14ac:dyDescent="0.3">
      <c r="A3074" s="156">
        <v>5</v>
      </c>
      <c r="B3074" s="156" t="s">
        <v>181</v>
      </c>
      <c r="C3074" s="156">
        <v>2020</v>
      </c>
      <c r="D3074" s="156">
        <v>7</v>
      </c>
      <c r="E3074" s="156" t="s">
        <v>284</v>
      </c>
      <c r="F3074" s="157">
        <v>5</v>
      </c>
      <c r="G3074" s="156" t="s">
        <v>195</v>
      </c>
      <c r="H3074" s="156">
        <v>616</v>
      </c>
      <c r="I3074" s="156" t="s">
        <v>199</v>
      </c>
      <c r="J3074" s="156" t="s">
        <v>125</v>
      </c>
      <c r="K3074" s="156" t="s">
        <v>197</v>
      </c>
      <c r="L3074" s="156">
        <v>4552</v>
      </c>
      <c r="M3074" s="156" t="s">
        <v>276</v>
      </c>
      <c r="N3074" s="156">
        <v>108</v>
      </c>
      <c r="O3074" s="156">
        <v>14493.74</v>
      </c>
      <c r="P3074" s="156">
        <v>45332</v>
      </c>
      <c r="Q3074" t="str">
        <f t="shared" ref="Q3074:Q3137" si="48">VLOOKUP(J3074,S:T,2,FALSE)</f>
        <v>Street</v>
      </c>
      <c r="R3074" s="158"/>
      <c r="S3074" t="s">
        <v>304</v>
      </c>
      <c r="U3074" s="158"/>
    </row>
    <row r="3075" spans="1:21" x14ac:dyDescent="0.3">
      <c r="A3075" s="156">
        <v>5</v>
      </c>
      <c r="B3075" s="156" t="s">
        <v>181</v>
      </c>
      <c r="C3075" s="156">
        <v>2020</v>
      </c>
      <c r="D3075" s="156">
        <v>7</v>
      </c>
      <c r="E3075" s="156" t="s">
        <v>284</v>
      </c>
      <c r="F3075" s="157">
        <v>1</v>
      </c>
      <c r="G3075" s="156" t="s">
        <v>183</v>
      </c>
      <c r="H3075" s="156">
        <v>1</v>
      </c>
      <c r="I3075" s="156" t="s">
        <v>229</v>
      </c>
      <c r="J3075" s="156" t="s">
        <v>121</v>
      </c>
      <c r="K3075" s="156" t="s">
        <v>230</v>
      </c>
      <c r="L3075" s="156">
        <v>200</v>
      </c>
      <c r="M3075" s="156" t="s">
        <v>210</v>
      </c>
      <c r="N3075" s="156">
        <v>509395</v>
      </c>
      <c r="O3075" s="156">
        <v>88334136.439999998</v>
      </c>
      <c r="P3075" s="156">
        <v>374389199</v>
      </c>
      <c r="Q3075" t="str">
        <f t="shared" si="48"/>
        <v>1-Residential</v>
      </c>
      <c r="R3075" s="158"/>
      <c r="S3075" t="s">
        <v>304</v>
      </c>
      <c r="U3075" s="158"/>
    </row>
    <row r="3076" spans="1:21" x14ac:dyDescent="0.3">
      <c r="A3076" s="156">
        <v>4</v>
      </c>
      <c r="B3076" s="156" t="s">
        <v>187</v>
      </c>
      <c r="C3076" s="156">
        <v>2020</v>
      </c>
      <c r="D3076" s="156">
        <v>7</v>
      </c>
      <c r="E3076" s="156" t="s">
        <v>284</v>
      </c>
      <c r="F3076" s="157">
        <v>1</v>
      </c>
      <c r="G3076" s="156" t="s">
        <v>183</v>
      </c>
      <c r="H3076" s="156">
        <v>6</v>
      </c>
      <c r="I3076" s="156" t="s">
        <v>256</v>
      </c>
      <c r="J3076" s="156" t="s">
        <v>122</v>
      </c>
      <c r="K3076" s="156" t="s">
        <v>242</v>
      </c>
      <c r="L3076" s="156">
        <v>200</v>
      </c>
      <c r="M3076" s="156" t="s">
        <v>210</v>
      </c>
      <c r="N3076" s="156">
        <v>41</v>
      </c>
      <c r="O3076" s="156">
        <v>3505.24</v>
      </c>
      <c r="P3076" s="156">
        <v>22820</v>
      </c>
      <c r="Q3076" t="str">
        <f t="shared" si="48"/>
        <v>2-Low Income Residential</v>
      </c>
      <c r="R3076" s="158"/>
      <c r="S3076" t="s">
        <v>304</v>
      </c>
      <c r="U3076" s="158"/>
    </row>
    <row r="3077" spans="1:21" x14ac:dyDescent="0.3">
      <c r="A3077" s="156">
        <v>5</v>
      </c>
      <c r="B3077" s="156" t="s">
        <v>181</v>
      </c>
      <c r="C3077" s="156">
        <v>2020</v>
      </c>
      <c r="D3077" s="156">
        <v>7</v>
      </c>
      <c r="E3077" s="156" t="s">
        <v>284</v>
      </c>
      <c r="F3077" s="157">
        <v>75</v>
      </c>
      <c r="G3077" s="156" t="s">
        <v>212</v>
      </c>
      <c r="H3077" s="156">
        <v>13</v>
      </c>
      <c r="I3077" s="156" t="s">
        <v>296</v>
      </c>
      <c r="J3077" s="156" t="s">
        <v>119</v>
      </c>
      <c r="K3077" s="156" t="s">
        <v>216</v>
      </c>
      <c r="L3077" s="156">
        <v>1575</v>
      </c>
      <c r="M3077" s="156" t="s">
        <v>218</v>
      </c>
      <c r="N3077" s="156">
        <v>1</v>
      </c>
      <c r="O3077" s="156">
        <v>598.12</v>
      </c>
      <c r="P3077" s="156">
        <v>3150</v>
      </c>
      <c r="Q3077" t="str">
        <f t="shared" si="48"/>
        <v>4-Medium C&amp;I</v>
      </c>
      <c r="R3077" s="158"/>
      <c r="S3077" t="s">
        <v>304</v>
      </c>
      <c r="U3077" s="158"/>
    </row>
    <row r="3078" spans="1:21" x14ac:dyDescent="0.3">
      <c r="A3078" s="156">
        <v>5</v>
      </c>
      <c r="B3078" s="156" t="s">
        <v>181</v>
      </c>
      <c r="C3078" s="156">
        <v>2020</v>
      </c>
      <c r="D3078" s="156">
        <v>7</v>
      </c>
      <c r="E3078" s="156" t="s">
        <v>284</v>
      </c>
      <c r="F3078" s="157">
        <v>3</v>
      </c>
      <c r="G3078" s="156" t="s">
        <v>189</v>
      </c>
      <c r="H3078" s="156">
        <v>954</v>
      </c>
      <c r="I3078" s="156" t="s">
        <v>237</v>
      </c>
      <c r="J3078" s="156" t="s">
        <v>119</v>
      </c>
      <c r="K3078" s="156" t="s">
        <v>216</v>
      </c>
      <c r="L3078" s="156">
        <v>4532</v>
      </c>
      <c r="M3078" s="156" t="s">
        <v>200</v>
      </c>
      <c r="N3078" s="156">
        <v>7824</v>
      </c>
      <c r="O3078" s="156">
        <v>13698143.09</v>
      </c>
      <c r="P3078" s="156">
        <v>160324475</v>
      </c>
      <c r="Q3078" t="str">
        <f t="shared" si="48"/>
        <v>4-Medium C&amp;I</v>
      </c>
      <c r="R3078" s="158"/>
      <c r="S3078" t="s">
        <v>304</v>
      </c>
      <c r="U3078" s="158"/>
    </row>
    <row r="3079" spans="1:21" x14ac:dyDescent="0.3">
      <c r="A3079" s="156">
        <v>5</v>
      </c>
      <c r="B3079" s="156" t="s">
        <v>181</v>
      </c>
      <c r="C3079" s="156">
        <v>2020</v>
      </c>
      <c r="D3079" s="156">
        <v>7</v>
      </c>
      <c r="E3079" s="156" t="s">
        <v>284</v>
      </c>
      <c r="F3079" s="157">
        <v>3</v>
      </c>
      <c r="G3079" s="156" t="s">
        <v>189</v>
      </c>
      <c r="H3079" s="156">
        <v>10</v>
      </c>
      <c r="I3079" s="156" t="s">
        <v>251</v>
      </c>
      <c r="J3079" s="156" t="s">
        <v>117</v>
      </c>
      <c r="K3079" s="156" t="s">
        <v>236</v>
      </c>
      <c r="L3079" s="156">
        <v>300</v>
      </c>
      <c r="M3079" s="156" t="s">
        <v>191</v>
      </c>
      <c r="N3079" s="156">
        <v>20495</v>
      </c>
      <c r="O3079" s="156">
        <v>933323.6</v>
      </c>
      <c r="P3079" s="156">
        <v>6124311</v>
      </c>
      <c r="Q3079" t="str">
        <f t="shared" si="48"/>
        <v>3-Small C&amp;I</v>
      </c>
      <c r="R3079" s="158"/>
      <c r="S3079" t="s">
        <v>304</v>
      </c>
      <c r="U3079" s="158"/>
    </row>
    <row r="3080" spans="1:21" x14ac:dyDescent="0.3">
      <c r="A3080" s="156">
        <v>5</v>
      </c>
      <c r="B3080" s="156" t="s">
        <v>181</v>
      </c>
      <c r="C3080" s="156">
        <v>2020</v>
      </c>
      <c r="D3080" s="156">
        <v>7</v>
      </c>
      <c r="E3080" s="156" t="s">
        <v>284</v>
      </c>
      <c r="F3080" s="157">
        <v>3</v>
      </c>
      <c r="G3080" s="156" t="s">
        <v>189</v>
      </c>
      <c r="H3080" s="156">
        <v>952</v>
      </c>
      <c r="I3080" s="156" t="s">
        <v>235</v>
      </c>
      <c r="J3080" s="156" t="s">
        <v>117</v>
      </c>
      <c r="K3080" s="156" t="s">
        <v>236</v>
      </c>
      <c r="L3080" s="156">
        <v>4532</v>
      </c>
      <c r="M3080" s="156" t="s">
        <v>200</v>
      </c>
      <c r="N3080" s="156">
        <v>449</v>
      </c>
      <c r="O3080" s="156">
        <v>17759</v>
      </c>
      <c r="P3080" s="156">
        <v>1183368</v>
      </c>
      <c r="Q3080" t="str">
        <f t="shared" si="48"/>
        <v>3-Small C&amp;I</v>
      </c>
      <c r="R3080" s="158"/>
      <c r="S3080" t="s">
        <v>304</v>
      </c>
      <c r="U3080" s="158"/>
    </row>
    <row r="3081" spans="1:21" x14ac:dyDescent="0.3">
      <c r="A3081" s="156">
        <v>5</v>
      </c>
      <c r="B3081" s="156" t="s">
        <v>181</v>
      </c>
      <c r="C3081" s="156">
        <v>2020</v>
      </c>
      <c r="D3081" s="156">
        <v>7</v>
      </c>
      <c r="E3081" s="156" t="s">
        <v>284</v>
      </c>
      <c r="F3081" s="157">
        <v>1</v>
      </c>
      <c r="G3081" s="156" t="s">
        <v>183</v>
      </c>
      <c r="H3081" s="156">
        <v>953</v>
      </c>
      <c r="I3081" s="156" t="s">
        <v>213</v>
      </c>
      <c r="J3081" s="156" t="s">
        <v>118</v>
      </c>
      <c r="K3081" s="156" t="s">
        <v>214</v>
      </c>
      <c r="L3081" s="156">
        <v>4512</v>
      </c>
      <c r="M3081" s="156" t="s">
        <v>186</v>
      </c>
      <c r="N3081" s="156">
        <v>788</v>
      </c>
      <c r="O3081" s="156">
        <v>36619.800000000003</v>
      </c>
      <c r="P3081" s="156">
        <v>294756</v>
      </c>
      <c r="Q3081" t="str">
        <f t="shared" si="48"/>
        <v>3-Small C&amp;I</v>
      </c>
      <c r="R3081" s="158"/>
      <c r="S3081" t="s">
        <v>304</v>
      </c>
      <c r="U3081" s="158"/>
    </row>
    <row r="3082" spans="1:21" x14ac:dyDescent="0.3">
      <c r="A3082" s="156">
        <v>5</v>
      </c>
      <c r="B3082" s="156" t="s">
        <v>181</v>
      </c>
      <c r="C3082" s="156">
        <v>2020</v>
      </c>
      <c r="D3082" s="156">
        <v>7</v>
      </c>
      <c r="E3082" s="156" t="s">
        <v>284</v>
      </c>
      <c r="F3082" s="157">
        <v>75</v>
      </c>
      <c r="G3082" s="156" t="s">
        <v>212</v>
      </c>
      <c r="H3082" s="156">
        <v>5</v>
      </c>
      <c r="I3082" s="156" t="s">
        <v>190</v>
      </c>
      <c r="J3082" s="156" t="s">
        <v>115</v>
      </c>
      <c r="K3082" s="156" t="s">
        <v>185</v>
      </c>
      <c r="L3082" s="156">
        <v>1575</v>
      </c>
      <c r="M3082" s="156" t="s">
        <v>218</v>
      </c>
      <c r="N3082" s="156">
        <v>5</v>
      </c>
      <c r="O3082" s="156">
        <v>2425.0700000000002</v>
      </c>
      <c r="P3082" s="156">
        <v>12950</v>
      </c>
      <c r="Q3082" t="str">
        <f t="shared" si="48"/>
        <v>3-Small C&amp;I</v>
      </c>
      <c r="R3082" s="158"/>
      <c r="S3082" t="s">
        <v>304</v>
      </c>
      <c r="U3082" s="158"/>
    </row>
    <row r="3083" spans="1:21" x14ac:dyDescent="0.3">
      <c r="A3083" s="156">
        <v>5</v>
      </c>
      <c r="B3083" s="156" t="s">
        <v>181</v>
      </c>
      <c r="C3083" s="156">
        <v>2020</v>
      </c>
      <c r="D3083" s="156">
        <v>7</v>
      </c>
      <c r="E3083" s="156" t="s">
        <v>284</v>
      </c>
      <c r="F3083" s="157">
        <v>77</v>
      </c>
      <c r="G3083" s="156" t="s">
        <v>212</v>
      </c>
      <c r="H3083" s="156">
        <v>5</v>
      </c>
      <c r="I3083" s="156" t="s">
        <v>190</v>
      </c>
      <c r="J3083" s="156" t="s">
        <v>115</v>
      </c>
      <c r="K3083" s="156" t="s">
        <v>185</v>
      </c>
      <c r="L3083" s="156">
        <v>1577</v>
      </c>
      <c r="M3083" s="156" t="s">
        <v>233</v>
      </c>
      <c r="N3083" s="156">
        <v>2</v>
      </c>
      <c r="O3083" s="156">
        <v>1352.07</v>
      </c>
      <c r="P3083" s="156">
        <v>7266</v>
      </c>
      <c r="Q3083" t="str">
        <f t="shared" si="48"/>
        <v>3-Small C&amp;I</v>
      </c>
      <c r="R3083" s="158"/>
      <c r="S3083" t="s">
        <v>304</v>
      </c>
      <c r="U3083" s="158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8"/>
      <c r="S3084" t="s">
        <v>304</v>
      </c>
      <c r="U3084" s="158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8"/>
      <c r="S3085" t="s">
        <v>304</v>
      </c>
      <c r="U3085" s="158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8"/>
      <c r="S3086" t="s">
        <v>304</v>
      </c>
      <c r="U3086" s="158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8"/>
      <c r="S3087" t="s">
        <v>304</v>
      </c>
      <c r="U3087" s="158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8"/>
      <c r="S3088" t="s">
        <v>304</v>
      </c>
      <c r="U3088" s="158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8"/>
      <c r="S3089" t="s">
        <v>304</v>
      </c>
      <c r="U3089" s="158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8"/>
      <c r="S3090" t="s">
        <v>304</v>
      </c>
      <c r="U3090" s="158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8"/>
      <c r="S3091" t="s">
        <v>304</v>
      </c>
      <c r="U3091" s="158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8"/>
      <c r="S3092" t="s">
        <v>304</v>
      </c>
      <c r="U3092" s="158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8"/>
      <c r="S3093" t="s">
        <v>304</v>
      </c>
      <c r="U3093" s="158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8"/>
      <c r="S3094" t="s">
        <v>304</v>
      </c>
      <c r="U3094" s="158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8"/>
      <c r="S3095" t="s">
        <v>304</v>
      </c>
      <c r="U3095" s="158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8"/>
      <c r="S3096" t="s">
        <v>304</v>
      </c>
      <c r="U3096" s="158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8"/>
      <c r="S3097" t="s">
        <v>304</v>
      </c>
      <c r="U3097" s="158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8"/>
      <c r="S3098" t="s">
        <v>304</v>
      </c>
      <c r="U3098" s="158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8"/>
      <c r="S3099" t="s">
        <v>304</v>
      </c>
      <c r="U3099" s="158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8"/>
      <c r="S3100" t="s">
        <v>304</v>
      </c>
      <c r="U3100" s="158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8"/>
      <c r="S3101" t="s">
        <v>304</v>
      </c>
      <c r="U3101" s="158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8"/>
      <c r="S3102" t="s">
        <v>304</v>
      </c>
      <c r="U3102" s="158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8"/>
      <c r="S3103" t="s">
        <v>304</v>
      </c>
      <c r="U3103" s="158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8"/>
      <c r="S3104" t="s">
        <v>304</v>
      </c>
      <c r="U3104" s="158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8"/>
      <c r="S3105" t="s">
        <v>304</v>
      </c>
      <c r="U3105" s="158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8"/>
      <c r="S3106" t="s">
        <v>304</v>
      </c>
      <c r="U3106" s="158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8"/>
      <c r="S3107" t="s">
        <v>304</v>
      </c>
      <c r="U3107" s="158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8"/>
      <c r="S3108" t="s">
        <v>304</v>
      </c>
      <c r="U3108" s="158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8"/>
      <c r="S3109" t="s">
        <v>304</v>
      </c>
      <c r="U3109" s="158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8"/>
      <c r="S3110" t="s">
        <v>304</v>
      </c>
      <c r="U3110" s="158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8"/>
      <c r="S3111" t="s">
        <v>304</v>
      </c>
      <c r="U3111" s="158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8"/>
      <c r="S3112" t="s">
        <v>304</v>
      </c>
      <c r="U3112" s="158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8"/>
      <c r="S3113" t="s">
        <v>304</v>
      </c>
      <c r="U3113" s="158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8"/>
      <c r="S3114" t="s">
        <v>304</v>
      </c>
      <c r="U3114" s="158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8"/>
      <c r="S3115" t="s">
        <v>304</v>
      </c>
      <c r="U3115" s="158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8"/>
      <c r="S3116" t="s">
        <v>304</v>
      </c>
      <c r="U3116" s="158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8"/>
      <c r="S3117" t="s">
        <v>304</v>
      </c>
      <c r="U3117" s="158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8"/>
      <c r="S3118" t="s">
        <v>304</v>
      </c>
      <c r="U3118" s="158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8"/>
      <c r="S3119" t="s">
        <v>304</v>
      </c>
      <c r="U3119" s="158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8"/>
      <c r="S3120" t="s">
        <v>304</v>
      </c>
      <c r="U3120" s="158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8"/>
      <c r="S3121" t="s">
        <v>304</v>
      </c>
      <c r="U3121" s="158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8"/>
      <c r="S3122" t="s">
        <v>304</v>
      </c>
      <c r="U3122" s="158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8"/>
      <c r="S3123" t="s">
        <v>304</v>
      </c>
      <c r="U3123" s="158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8"/>
      <c r="S3124" t="s">
        <v>304</v>
      </c>
      <c r="U3124" s="158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8"/>
      <c r="S3125" t="s">
        <v>304</v>
      </c>
      <c r="U3125" s="158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8"/>
      <c r="S3126" t="s">
        <v>304</v>
      </c>
      <c r="U3126" s="158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8"/>
      <c r="S3127" t="s">
        <v>304</v>
      </c>
      <c r="U3127" s="158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8"/>
      <c r="S3128" t="s">
        <v>304</v>
      </c>
      <c r="U3128" s="158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8"/>
      <c r="S3129" t="s">
        <v>304</v>
      </c>
      <c r="U3129" s="158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8"/>
      <c r="S3130" t="s">
        <v>304</v>
      </c>
      <c r="U3130" s="158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8"/>
      <c r="S3131" t="s">
        <v>304</v>
      </c>
      <c r="U3131" s="158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8"/>
      <c r="S3132" t="s">
        <v>304</v>
      </c>
      <c r="U3132" s="158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8"/>
      <c r="S3133" t="s">
        <v>304</v>
      </c>
      <c r="U3133" s="158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8"/>
      <c r="S3134" t="s">
        <v>304</v>
      </c>
      <c r="U3134" s="158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8"/>
      <c r="S3135" t="s">
        <v>304</v>
      </c>
      <c r="U3135" s="158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8"/>
      <c r="S3136" t="s">
        <v>304</v>
      </c>
      <c r="U3136" s="158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8"/>
      <c r="S3137" t="s">
        <v>304</v>
      </c>
      <c r="U3137" s="158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8"/>
      <c r="S3138" t="s">
        <v>304</v>
      </c>
      <c r="U3138" s="158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8"/>
      <c r="S3139" t="s">
        <v>304</v>
      </c>
      <c r="U3139" s="158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8"/>
      <c r="S3140" t="s">
        <v>304</v>
      </c>
      <c r="U3140" s="158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8"/>
      <c r="S3141" t="s">
        <v>304</v>
      </c>
      <c r="U3141" s="158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8"/>
      <c r="S3142" t="s">
        <v>304</v>
      </c>
      <c r="U3142" s="158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8"/>
      <c r="S3143" t="s">
        <v>304</v>
      </c>
      <c r="U3143" s="158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8"/>
      <c r="S3144" t="s">
        <v>304</v>
      </c>
      <c r="U3144" s="158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8"/>
      <c r="S3145" t="s">
        <v>304</v>
      </c>
      <c r="U3145" s="158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8"/>
      <c r="S3146" t="s">
        <v>304</v>
      </c>
      <c r="U3146" s="158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8"/>
      <c r="S3147" t="s">
        <v>304</v>
      </c>
      <c r="U3147" s="158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8"/>
      <c r="S3148" t="s">
        <v>304</v>
      </c>
      <c r="U3148" s="158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8"/>
      <c r="S3149" t="s">
        <v>304</v>
      </c>
      <c r="U3149" s="158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8"/>
      <c r="S3150" t="s">
        <v>304</v>
      </c>
      <c r="U3150" s="158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8"/>
      <c r="S3151" t="s">
        <v>304</v>
      </c>
      <c r="U3151" s="158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8"/>
      <c r="S3152" t="s">
        <v>304</v>
      </c>
      <c r="U3152" s="158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8"/>
      <c r="S3153" t="s">
        <v>304</v>
      </c>
      <c r="U3153" s="158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8"/>
      <c r="S3154" t="s">
        <v>304</v>
      </c>
      <c r="U3154" s="158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8"/>
      <c r="S3155" t="s">
        <v>304</v>
      </c>
      <c r="U3155" s="158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8"/>
      <c r="S3156" t="s">
        <v>304</v>
      </c>
      <c r="U3156" s="158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8"/>
      <c r="S3157" t="s">
        <v>304</v>
      </c>
      <c r="U3157" s="158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8"/>
      <c r="S3158" t="s">
        <v>304</v>
      </c>
      <c r="U3158" s="158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8"/>
      <c r="S3159" t="s">
        <v>304</v>
      </c>
      <c r="U3159" s="158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8"/>
      <c r="S3160" t="s">
        <v>304</v>
      </c>
      <c r="U3160" s="158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8"/>
      <c r="S3161" t="s">
        <v>304</v>
      </c>
      <c r="U3161" s="158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8"/>
      <c r="S3162" t="s">
        <v>304</v>
      </c>
      <c r="U3162" s="158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8"/>
      <c r="S3163" t="s">
        <v>304</v>
      </c>
      <c r="U3163" s="158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8"/>
      <c r="S3164" t="s">
        <v>304</v>
      </c>
      <c r="U3164" s="158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8"/>
      <c r="S3165" t="s">
        <v>304</v>
      </c>
      <c r="U3165" s="158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8"/>
      <c r="S3166" t="s">
        <v>304</v>
      </c>
      <c r="U3166" s="158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8"/>
      <c r="S3167" t="s">
        <v>304</v>
      </c>
      <c r="U3167" s="158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8"/>
      <c r="S3168" t="s">
        <v>304</v>
      </c>
      <c r="U3168" s="158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8"/>
      <c r="S3169" t="s">
        <v>304</v>
      </c>
      <c r="U3169" s="158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8"/>
      <c r="S3170" t="s">
        <v>304</v>
      </c>
      <c r="U3170" s="158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8"/>
      <c r="S3171" t="s">
        <v>304</v>
      </c>
      <c r="U3171" s="158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8"/>
      <c r="S3172" t="s">
        <v>304</v>
      </c>
      <c r="U3172" s="158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8"/>
      <c r="S3173" t="s">
        <v>304</v>
      </c>
      <c r="U3173" s="158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8"/>
      <c r="S3174" t="s">
        <v>304</v>
      </c>
      <c r="U3174" s="158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8"/>
      <c r="S3175" t="s">
        <v>304</v>
      </c>
      <c r="U3175" s="158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8"/>
      <c r="S3176" t="s">
        <v>304</v>
      </c>
      <c r="U3176" s="158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8"/>
      <c r="S3177" t="s">
        <v>304</v>
      </c>
      <c r="U3177" s="158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8"/>
      <c r="S3178" t="s">
        <v>304</v>
      </c>
      <c r="U3178" s="158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8"/>
      <c r="S3179" t="s">
        <v>304</v>
      </c>
      <c r="U3179" s="158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8"/>
      <c r="S3180" t="s">
        <v>304</v>
      </c>
      <c r="U3180" s="158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8"/>
      <c r="S3181" t="s">
        <v>304</v>
      </c>
      <c r="U3181" s="158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8"/>
      <c r="S3182" t="s">
        <v>304</v>
      </c>
      <c r="U3182" s="158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8"/>
      <c r="S3183" t="s">
        <v>304</v>
      </c>
      <c r="U3183" s="158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8"/>
      <c r="S3184" t="s">
        <v>304</v>
      </c>
      <c r="U3184" s="158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8"/>
      <c r="S3185" t="s">
        <v>304</v>
      </c>
      <c r="U3185" s="158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8"/>
      <c r="S3186" t="s">
        <v>304</v>
      </c>
      <c r="U3186" s="158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8"/>
      <c r="S3187" t="s">
        <v>304</v>
      </c>
      <c r="U3187" s="158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8"/>
      <c r="S3188" t="s">
        <v>304</v>
      </c>
      <c r="U3188" s="158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8"/>
      <c r="S3189" t="s">
        <v>304</v>
      </c>
      <c r="U3189" s="158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8"/>
      <c r="S3190" t="s">
        <v>304</v>
      </c>
      <c r="U3190" s="158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8"/>
      <c r="S3191" t="s">
        <v>304</v>
      </c>
      <c r="U3191" s="158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8"/>
      <c r="S3192" t="s">
        <v>304</v>
      </c>
      <c r="U3192" s="158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8"/>
      <c r="S3193" t="s">
        <v>304</v>
      </c>
      <c r="U3193" s="158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8"/>
      <c r="S3194" t="s">
        <v>304</v>
      </c>
      <c r="U3194" s="158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8"/>
      <c r="S3195" t="s">
        <v>304</v>
      </c>
      <c r="U3195" s="158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8"/>
      <c r="S3196" t="s">
        <v>304</v>
      </c>
      <c r="U3196" s="158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8"/>
      <c r="S3197" t="s">
        <v>304</v>
      </c>
      <c r="U3197" s="158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8"/>
      <c r="S3198" t="s">
        <v>304</v>
      </c>
      <c r="U3198" s="158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8"/>
      <c r="S3199" t="s">
        <v>304</v>
      </c>
      <c r="U3199" s="158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8"/>
      <c r="S3200" t="s">
        <v>304</v>
      </c>
      <c r="U3200" s="158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8"/>
      <c r="S3201" t="s">
        <v>304</v>
      </c>
      <c r="U3201" s="158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8"/>
      <c r="S3202" t="s">
        <v>304</v>
      </c>
      <c r="U3202" s="158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8"/>
      <c r="S3203" t="s">
        <v>304</v>
      </c>
      <c r="U3203" s="158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8"/>
      <c r="S3204" t="s">
        <v>304</v>
      </c>
      <c r="U3204" s="158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8"/>
      <c r="S3205" t="s">
        <v>304</v>
      </c>
      <c r="U3205" s="158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8"/>
      <c r="S3206" t="s">
        <v>304</v>
      </c>
      <c r="U3206" s="158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8"/>
      <c r="S3207" t="s">
        <v>304</v>
      </c>
      <c r="U3207" s="158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8"/>
      <c r="S3208" t="s">
        <v>304</v>
      </c>
      <c r="U3208" s="158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8"/>
      <c r="S3209" t="s">
        <v>304</v>
      </c>
      <c r="U3209" s="158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8"/>
      <c r="S3210" t="s">
        <v>304</v>
      </c>
      <c r="U3210" s="158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8"/>
      <c r="S3211" t="s">
        <v>304</v>
      </c>
      <c r="U3211" s="158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8"/>
      <c r="S3212" t="s">
        <v>304</v>
      </c>
      <c r="U3212" s="158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8"/>
      <c r="S3213" t="s">
        <v>304</v>
      </c>
      <c r="U3213" s="158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8"/>
      <c r="S3214" t="s">
        <v>304</v>
      </c>
      <c r="U3214" s="158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8"/>
      <c r="S3215" t="s">
        <v>304</v>
      </c>
      <c r="U3215" s="158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8"/>
      <c r="S3216" t="s">
        <v>304</v>
      </c>
      <c r="U3216" s="158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8"/>
      <c r="S3217" t="s">
        <v>304</v>
      </c>
      <c r="U3217" s="158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8"/>
      <c r="S3218" t="s">
        <v>304</v>
      </c>
      <c r="U3218" s="158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8"/>
      <c r="S3219" t="s">
        <v>304</v>
      </c>
      <c r="U3219" s="158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8"/>
      <c r="S3220" t="s">
        <v>304</v>
      </c>
      <c r="U3220" s="158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8"/>
      <c r="S3221" t="s">
        <v>304</v>
      </c>
      <c r="U3221" s="158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8"/>
      <c r="S3222" t="s">
        <v>304</v>
      </c>
      <c r="U3222" s="158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8"/>
      <c r="S3223" t="s">
        <v>304</v>
      </c>
      <c r="U3223" s="158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8"/>
      <c r="S3224" t="s">
        <v>304</v>
      </c>
      <c r="U3224" s="158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8"/>
      <c r="S3225" t="s">
        <v>304</v>
      </c>
      <c r="U3225" s="158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8"/>
      <c r="S3226" t="s">
        <v>304</v>
      </c>
      <c r="U3226" s="158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8"/>
      <c r="S3227" t="s">
        <v>304</v>
      </c>
      <c r="U3227" s="158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8"/>
      <c r="S3228" t="s">
        <v>304</v>
      </c>
      <c r="U3228" s="158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8"/>
      <c r="S3229" t="s">
        <v>304</v>
      </c>
      <c r="U3229" s="158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8"/>
      <c r="S3230" t="s">
        <v>304</v>
      </c>
      <c r="U3230" s="158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8"/>
      <c r="S3231" t="s">
        <v>304</v>
      </c>
      <c r="U3231" s="158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8"/>
      <c r="S3232" t="s">
        <v>304</v>
      </c>
      <c r="U3232" s="158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8"/>
      <c r="S3233" t="s">
        <v>304</v>
      </c>
      <c r="U3233" s="158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8"/>
      <c r="S3234" t="s">
        <v>304</v>
      </c>
      <c r="U3234" s="158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8"/>
      <c r="S3235" t="s">
        <v>304</v>
      </c>
      <c r="U3235" s="158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8"/>
      <c r="S3236" t="s">
        <v>304</v>
      </c>
      <c r="U3236" s="158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8"/>
      <c r="S3237" t="s">
        <v>304</v>
      </c>
      <c r="U3237" s="158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8"/>
      <c r="S3238" t="s">
        <v>304</v>
      </c>
      <c r="U3238" s="158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8"/>
      <c r="S3239" t="s">
        <v>304</v>
      </c>
      <c r="U3239" s="158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8"/>
      <c r="S3240" t="s">
        <v>304</v>
      </c>
      <c r="U3240" s="158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8"/>
      <c r="S3241" t="s">
        <v>304</v>
      </c>
      <c r="U3241" s="158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8"/>
      <c r="S3242" t="s">
        <v>304</v>
      </c>
      <c r="U3242" s="158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8"/>
      <c r="S3243" t="s">
        <v>304</v>
      </c>
      <c r="U3243" s="158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8"/>
      <c r="S3244" t="s">
        <v>304</v>
      </c>
      <c r="U3244" s="158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8"/>
      <c r="S3245" t="s">
        <v>304</v>
      </c>
      <c r="U3245" s="158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8"/>
      <c r="S3246" t="s">
        <v>304</v>
      </c>
      <c r="U3246" s="158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8"/>
      <c r="S3247" t="s">
        <v>304</v>
      </c>
      <c r="U3247" s="158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8"/>
      <c r="S3248" t="s">
        <v>304</v>
      </c>
      <c r="U3248" s="158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8"/>
      <c r="S3249" t="s">
        <v>304</v>
      </c>
      <c r="U3249" s="158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8"/>
      <c r="S3250" t="s">
        <v>304</v>
      </c>
      <c r="U3250" s="158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8"/>
      <c r="S3251" t="s">
        <v>304</v>
      </c>
      <c r="U3251" s="158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8"/>
      <c r="S3252" t="s">
        <v>304</v>
      </c>
      <c r="U3252" s="158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8"/>
      <c r="S3253" t="s">
        <v>304</v>
      </c>
      <c r="U3253" s="158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8"/>
      <c r="S3254" t="s">
        <v>304</v>
      </c>
      <c r="U3254" s="158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8"/>
      <c r="S3255" t="s">
        <v>304</v>
      </c>
      <c r="U3255" s="158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8"/>
      <c r="S3256" t="s">
        <v>304</v>
      </c>
      <c r="U3256" s="158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8"/>
      <c r="S3257" t="s">
        <v>304</v>
      </c>
      <c r="U3257" s="158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8"/>
      <c r="S3258" t="s">
        <v>304</v>
      </c>
      <c r="U3258" s="158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8"/>
      <c r="S3259" t="s">
        <v>304</v>
      </c>
      <c r="U3259" s="158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8"/>
      <c r="S3260" t="s">
        <v>304</v>
      </c>
      <c r="U3260" s="158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8"/>
      <c r="S3261" t="s">
        <v>304</v>
      </c>
      <c r="U3261" s="158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8"/>
      <c r="S3262" t="s">
        <v>304</v>
      </c>
      <c r="U3262" s="158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8"/>
      <c r="S3263" t="s">
        <v>304</v>
      </c>
      <c r="U3263" s="158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8"/>
      <c r="S3264" t="s">
        <v>304</v>
      </c>
      <c r="U3264" s="158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8"/>
      <c r="S3265" t="s">
        <v>304</v>
      </c>
      <c r="U3265" s="158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8"/>
      <c r="S3266" t="s">
        <v>304</v>
      </c>
      <c r="U3266" s="158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8"/>
      <c r="S3267" t="s">
        <v>304</v>
      </c>
      <c r="U3267" s="158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8"/>
      <c r="S3268" t="s">
        <v>304</v>
      </c>
      <c r="U3268" s="158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8"/>
      <c r="S3269" t="s">
        <v>304</v>
      </c>
      <c r="U3269" s="158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8"/>
      <c r="S3270" t="s">
        <v>304</v>
      </c>
      <c r="U3270" s="158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8"/>
      <c r="S3271" t="s">
        <v>304</v>
      </c>
      <c r="U3271" s="158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8"/>
      <c r="S3272" t="s">
        <v>304</v>
      </c>
      <c r="U3272" s="158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8"/>
      <c r="S3273" t="s">
        <v>304</v>
      </c>
      <c r="U3273" s="158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8"/>
      <c r="S3274" t="s">
        <v>304</v>
      </c>
      <c r="U3274" s="158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8"/>
      <c r="S3275" t="s">
        <v>304</v>
      </c>
      <c r="U3275" s="158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8"/>
      <c r="S3276" t="s">
        <v>304</v>
      </c>
      <c r="U3276" s="158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8"/>
      <c r="S3277" t="s">
        <v>304</v>
      </c>
      <c r="U3277" s="158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8"/>
      <c r="S3278" t="s">
        <v>304</v>
      </c>
      <c r="U3278" s="158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8"/>
      <c r="S3279" t="s">
        <v>304</v>
      </c>
      <c r="U3279" s="158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8"/>
      <c r="S3280" t="s">
        <v>304</v>
      </c>
      <c r="U3280" s="158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8"/>
      <c r="S3281" t="s">
        <v>304</v>
      </c>
      <c r="U3281" s="158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8"/>
      <c r="S3282" t="s">
        <v>304</v>
      </c>
      <c r="U3282" s="158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8"/>
      <c r="S3283" t="s">
        <v>304</v>
      </c>
      <c r="U3283" s="158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8"/>
      <c r="S3284" t="s">
        <v>304</v>
      </c>
      <c r="U3284" s="158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8"/>
      <c r="S3285" t="s">
        <v>304</v>
      </c>
      <c r="U3285" s="158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8"/>
      <c r="S3286" t="s">
        <v>304</v>
      </c>
      <c r="U3286" s="158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8"/>
      <c r="S3287" t="s">
        <v>304</v>
      </c>
      <c r="U3287" s="158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8"/>
      <c r="S3288" t="s">
        <v>304</v>
      </c>
      <c r="U3288" s="158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8"/>
      <c r="S3289" t="s">
        <v>304</v>
      </c>
      <c r="U3289" s="158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8"/>
      <c r="U3290" s="158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8"/>
      <c r="U3291" s="158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3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3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3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3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3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3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3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3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3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3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3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3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3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3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3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3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3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3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3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3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3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3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3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3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3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3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3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3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3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3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3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3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3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3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3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3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3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3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3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3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3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3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3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3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3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3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3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3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3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3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3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3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3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3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3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3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3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3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3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3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3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3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3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3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3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3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3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3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3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3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3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3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3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3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3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3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3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3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3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3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3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3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3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3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3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3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3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3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3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3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3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3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3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3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3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3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3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3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3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3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3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3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3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3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3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3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3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3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3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3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3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3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3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3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3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3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3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3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3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3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3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3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3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3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3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3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3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3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3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3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3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3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3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3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3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3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3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3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3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3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3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3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3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3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3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3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3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3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3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3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3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3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3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3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3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3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3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3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3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3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3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3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3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3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3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3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3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3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3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3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3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3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3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3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3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3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3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3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3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3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3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3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3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3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3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3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3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3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3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3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3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3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3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3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3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3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3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3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3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3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3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3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3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3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3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3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3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3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3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3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3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3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3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3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3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3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3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3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3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3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3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3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3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3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3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3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3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3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3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3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3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3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3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3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3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3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3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3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3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3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3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3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3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3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3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3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3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3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3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3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3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3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3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3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3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3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3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3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3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3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3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3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3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3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3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3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3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3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3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3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3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3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3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3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3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3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3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3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3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3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3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3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3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3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3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3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3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3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3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3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3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3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3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3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3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3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3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3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3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3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3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3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3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3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3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3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3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3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3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3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3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3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3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3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3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3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3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3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3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3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3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3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3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3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3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3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3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3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3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3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3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3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3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3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3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3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3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3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3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3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3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3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3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3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3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3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3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3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3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3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3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3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3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3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3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3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3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3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3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3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3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3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3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3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3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3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3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3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3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3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3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3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3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3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3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3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3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3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3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3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3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3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3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3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3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3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3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3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3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3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3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3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3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3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3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3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3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3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3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3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3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3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3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3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3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3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3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3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3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3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3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3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3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3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3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3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3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3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3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3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3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3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3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3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3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3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3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3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3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3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3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3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3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3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3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3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3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3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3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3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3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3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3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3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3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3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3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3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3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3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3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3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3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3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3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3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3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3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3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3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3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3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3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3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3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3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3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3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3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3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3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3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3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3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3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3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3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3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3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3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3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3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3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3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3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3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3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3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3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3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3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3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3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3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3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3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3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3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3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3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3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3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3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3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3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3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3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3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3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3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3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3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3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3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3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3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3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3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3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3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3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3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3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3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3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3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3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3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3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3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3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3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3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3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3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3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3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3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3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3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3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3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3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3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3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3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3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3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3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3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3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3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3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3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3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3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3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3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3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3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3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3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3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3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3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3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3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3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3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3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3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3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3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3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3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3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3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3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3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3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3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3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3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3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3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3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3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3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3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3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3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3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3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3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3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3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3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3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3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3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3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3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3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3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3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3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3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3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3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3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3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3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3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3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3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3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3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3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3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3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3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3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3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3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3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3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3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3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3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3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3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3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3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3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3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3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3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3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3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3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3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3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3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3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3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3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3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3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3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3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3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3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3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3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3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3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3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3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3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3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3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3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3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3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3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3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3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3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3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3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3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3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3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3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3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3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3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3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3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3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3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3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3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3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3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3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3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3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3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3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3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3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3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3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3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3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3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3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3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3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3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3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3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3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3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3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3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3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3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3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3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3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3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3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3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3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3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3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3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3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3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3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3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3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3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3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3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3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3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3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3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3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3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3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3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3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3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3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3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3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3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3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3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3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3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3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3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3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3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3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3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3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3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3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3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3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3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3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3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3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3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3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3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3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3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3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3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3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3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3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3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3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3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3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3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3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3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3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3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3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3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3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3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3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3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3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3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3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3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3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3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3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3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3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3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3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3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3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3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3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3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3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3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3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3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3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3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3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3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3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3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3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3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3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3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3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3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3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3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3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3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3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3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3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3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3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3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3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3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3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3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3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3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3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3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3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3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3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3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3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3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3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3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3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3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3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3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3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3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3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3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3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3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3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3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3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3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3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3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3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3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3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3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3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3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3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3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3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3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3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3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3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3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3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3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3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3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3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3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3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3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3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3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3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3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3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3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3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3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3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3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3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3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3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3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3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3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3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3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3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3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3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3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3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3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3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3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3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3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3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3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3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3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3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3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3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3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3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3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3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3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3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3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3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3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3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3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3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3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3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3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3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3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3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3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3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3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3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3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3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3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3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3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3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3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3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3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3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3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3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3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3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3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3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3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3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3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3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3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3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3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3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3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3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3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3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3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3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3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3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3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3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3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3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3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3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3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3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3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3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3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3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3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3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3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3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3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3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3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3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3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3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3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3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3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3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3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3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3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3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3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3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3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3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3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3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3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3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3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3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3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3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3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3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3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3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3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3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3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3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3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3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3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3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3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3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3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3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3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3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3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3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3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3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3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3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3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3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3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3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3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3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3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3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3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3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3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3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3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3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3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3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3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3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3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3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3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3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3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3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3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3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3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3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3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3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3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3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3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3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3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3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3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3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3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3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3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3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3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3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3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3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3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3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3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3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3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3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3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3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3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3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3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3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3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3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3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3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3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3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3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3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3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3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3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3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3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3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3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3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3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3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3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3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3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3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3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3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3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3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3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3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3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3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3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3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3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3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3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3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3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3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3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3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3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3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3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3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3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3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3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3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3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3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3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3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3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3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3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3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3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3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3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3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3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3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3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3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3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3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3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3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3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3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3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3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3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3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3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3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3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3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3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3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3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3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3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3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3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3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3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3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3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3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3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3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3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3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3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3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3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3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3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3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3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3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3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3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3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3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3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3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3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3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3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3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3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3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3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3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3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3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3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3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3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3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3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3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3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3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3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3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3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3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3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3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3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3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3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3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3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3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3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3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3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3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3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3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3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3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3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3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3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3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3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3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3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3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3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3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3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3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3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3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3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3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3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3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3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3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3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3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3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3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3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3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3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3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3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3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3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3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3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3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3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3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3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3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3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3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3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3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3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3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3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3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3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3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3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3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3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3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3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3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3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3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3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3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3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3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3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3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3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3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3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3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3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3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3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3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3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3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3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3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3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3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3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3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3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3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3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3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3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3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3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3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3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3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3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3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3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3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3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3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3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3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3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3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3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3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3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3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3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3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3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3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3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3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3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3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3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3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3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3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3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3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3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3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3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3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3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3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3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3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3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3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3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3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3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3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3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3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3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3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3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3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3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3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3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3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3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3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3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3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3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3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3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3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3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3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3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3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3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3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3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3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3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3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3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3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3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3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3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3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3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3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3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3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3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3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3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3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3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3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3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3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3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3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3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3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3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3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3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3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3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3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3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3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3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3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3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3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3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3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3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3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3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3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3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3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3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3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3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3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3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3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3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3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3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3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3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3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3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3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3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3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3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3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3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3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3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3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3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3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3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3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3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3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3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3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3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3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3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3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3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3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3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3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3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3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3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3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3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3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3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3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3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3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3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3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3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3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3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3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3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3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3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3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3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3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3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3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3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3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3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3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3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3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3">
        <v>1</v>
      </c>
      <c r="G5959" t="s">
        <v>396</v>
      </c>
      <c r="H5959" s="153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3">
        <v>1</v>
      </c>
      <c r="G5960" t="s">
        <v>396</v>
      </c>
      <c r="H5960" s="153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3">
        <v>1</v>
      </c>
      <c r="G5961" t="s">
        <v>396</v>
      </c>
      <c r="H5961" s="153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3">
        <v>1</v>
      </c>
      <c r="G5962" t="s">
        <v>396</v>
      </c>
      <c r="H5962" s="153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3">
        <v>1</v>
      </c>
      <c r="G5963" t="s">
        <v>396</v>
      </c>
      <c r="H5963" s="153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3">
        <v>1</v>
      </c>
      <c r="G5964" t="s">
        <v>396</v>
      </c>
      <c r="H5964" s="153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3">
        <v>1</v>
      </c>
      <c r="G5965" t="s">
        <v>396</v>
      </c>
      <c r="H5965" s="153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3">
        <v>1</v>
      </c>
      <c r="G5966" t="s">
        <v>396</v>
      </c>
      <c r="H5966" s="153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3">
        <v>1</v>
      </c>
      <c r="G5967" t="s">
        <v>396</v>
      </c>
      <c r="H5967" s="153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3">
        <v>3</v>
      </c>
      <c r="G5968" t="s">
        <v>421</v>
      </c>
      <c r="H5968" s="153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3">
        <v>3</v>
      </c>
      <c r="G5969" t="s">
        <v>421</v>
      </c>
      <c r="H5969" s="153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3">
        <v>3</v>
      </c>
      <c r="G5970" t="s">
        <v>421</v>
      </c>
      <c r="H5970" s="153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3">
        <v>3</v>
      </c>
      <c r="G5971" t="s">
        <v>421</v>
      </c>
      <c r="H5971" s="153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3">
        <v>3</v>
      </c>
      <c r="G5972" t="s">
        <v>421</v>
      </c>
      <c r="H5972" s="153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3">
        <v>3</v>
      </c>
      <c r="G5973" t="s">
        <v>421</v>
      </c>
      <c r="H5973" s="153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3">
        <v>3</v>
      </c>
      <c r="G5974" t="s">
        <v>421</v>
      </c>
      <c r="H5974" s="153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3">
        <v>3</v>
      </c>
      <c r="G5975" t="s">
        <v>421</v>
      </c>
      <c r="H5975" s="153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3">
        <v>3</v>
      </c>
      <c r="G5976" t="s">
        <v>421</v>
      </c>
      <c r="H5976" s="153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3">
        <v>3</v>
      </c>
      <c r="G5977" t="s">
        <v>421</v>
      </c>
      <c r="H5977" s="153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3">
        <v>3</v>
      </c>
      <c r="G5978" t="s">
        <v>421</v>
      </c>
      <c r="H5978" s="153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3">
        <v>3</v>
      </c>
      <c r="G5979" t="s">
        <v>421</v>
      </c>
      <c r="H5979" s="153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3">
        <v>3</v>
      </c>
      <c r="G5980" t="s">
        <v>421</v>
      </c>
      <c r="H5980" s="153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3">
        <v>3</v>
      </c>
      <c r="G5981" t="s">
        <v>421</v>
      </c>
      <c r="H5981" s="153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3">
        <v>3</v>
      </c>
      <c r="G5982" t="s">
        <v>421</v>
      </c>
      <c r="H5982" s="153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3">
        <v>3</v>
      </c>
      <c r="G5983" t="s">
        <v>421</v>
      </c>
      <c r="H5983" s="153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3">
        <v>5</v>
      </c>
      <c r="G5984" t="s">
        <v>455</v>
      </c>
      <c r="H5984" s="153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3">
        <v>5</v>
      </c>
      <c r="G5985" t="s">
        <v>455</v>
      </c>
      <c r="H5985" s="153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3">
        <v>5</v>
      </c>
      <c r="G5986" t="s">
        <v>455</v>
      </c>
      <c r="H5986" s="153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3">
        <v>6</v>
      </c>
      <c r="G5987" t="s">
        <v>458</v>
      </c>
      <c r="H5987" s="153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3">
        <v>6</v>
      </c>
      <c r="G5988" t="s">
        <v>458</v>
      </c>
      <c r="H5988" s="153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3">
        <v>10</v>
      </c>
      <c r="G5989" t="s">
        <v>466</v>
      </c>
      <c r="H5989" s="153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3">
        <v>10</v>
      </c>
      <c r="G5990" t="s">
        <v>466</v>
      </c>
      <c r="H5990" s="153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3">
        <v>10</v>
      </c>
      <c r="G5991" t="s">
        <v>466</v>
      </c>
      <c r="H5991" s="153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3">
        <v>10</v>
      </c>
      <c r="G5992" t="s">
        <v>466</v>
      </c>
      <c r="H5992" s="153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3">
        <v>60</v>
      </c>
      <c r="G5993" t="s">
        <v>469</v>
      </c>
      <c r="H5993" s="153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3">
        <v>60</v>
      </c>
      <c r="G5994" t="s">
        <v>469</v>
      </c>
      <c r="H5994" s="153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3">
        <v>1</v>
      </c>
      <c r="G5995" t="s">
        <v>396</v>
      </c>
      <c r="H5995" s="153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3">
        <v>1</v>
      </c>
      <c r="G5996" t="s">
        <v>396</v>
      </c>
      <c r="H5996" s="153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3">
        <v>1</v>
      </c>
      <c r="G5997" t="s">
        <v>396</v>
      </c>
      <c r="H5997" s="153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3">
        <v>1</v>
      </c>
      <c r="G5998" t="s">
        <v>396</v>
      </c>
      <c r="H5998" s="153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3">
        <v>1</v>
      </c>
      <c r="G5999" t="s">
        <v>396</v>
      </c>
      <c r="H5999" s="153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3">
        <v>1</v>
      </c>
      <c r="G6000" t="s">
        <v>396</v>
      </c>
      <c r="H6000" s="153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3">
        <v>1</v>
      </c>
      <c r="G6001" t="s">
        <v>396</v>
      </c>
      <c r="H6001" s="153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3">
        <v>1</v>
      </c>
      <c r="G6002" t="s">
        <v>396</v>
      </c>
      <c r="H6002" s="153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3">
        <v>1</v>
      </c>
      <c r="G6003" t="s">
        <v>396</v>
      </c>
      <c r="H6003" s="153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3">
        <v>1</v>
      </c>
      <c r="G6004" t="s">
        <v>396</v>
      </c>
      <c r="H6004" s="153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3">
        <v>1</v>
      </c>
      <c r="G6005" t="s">
        <v>396</v>
      </c>
      <c r="H6005" s="153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3">
        <v>1</v>
      </c>
      <c r="G6006" t="s">
        <v>396</v>
      </c>
      <c r="H6006" s="153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3">
        <v>1</v>
      </c>
      <c r="G6007" t="s">
        <v>396</v>
      </c>
      <c r="H6007" s="153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3">
        <v>1</v>
      </c>
      <c r="G6008" t="s">
        <v>396</v>
      </c>
      <c r="H6008" s="153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3">
        <v>1</v>
      </c>
      <c r="G6009" t="s">
        <v>396</v>
      </c>
      <c r="H6009" s="153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3">
        <v>3</v>
      </c>
      <c r="G6010" t="s">
        <v>421</v>
      </c>
      <c r="H6010" s="153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3">
        <v>3</v>
      </c>
      <c r="G6011" t="s">
        <v>421</v>
      </c>
      <c r="H6011" s="153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3">
        <v>3</v>
      </c>
      <c r="G6012" t="s">
        <v>421</v>
      </c>
      <c r="H6012" s="153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3">
        <v>3</v>
      </c>
      <c r="G6013" t="s">
        <v>421</v>
      </c>
      <c r="H6013" s="153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3">
        <v>3</v>
      </c>
      <c r="G6014" t="s">
        <v>421</v>
      </c>
      <c r="H6014" s="153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3">
        <v>3</v>
      </c>
      <c r="G6015" t="s">
        <v>421</v>
      </c>
      <c r="H6015" s="153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3">
        <v>3</v>
      </c>
      <c r="G6016" t="s">
        <v>421</v>
      </c>
      <c r="H6016" s="153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3">
        <v>3</v>
      </c>
      <c r="G6017" t="s">
        <v>421</v>
      </c>
      <c r="H6017" s="153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3">
        <v>3</v>
      </c>
      <c r="G6018" t="s">
        <v>421</v>
      </c>
      <c r="H6018" s="153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3">
        <v>3</v>
      </c>
      <c r="G6019" t="s">
        <v>421</v>
      </c>
      <c r="H6019" s="153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3">
        <v>3</v>
      </c>
      <c r="G6020" t="s">
        <v>421</v>
      </c>
      <c r="H6020" s="153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3">
        <v>3</v>
      </c>
      <c r="G6021" t="s">
        <v>421</v>
      </c>
      <c r="H6021" s="153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3">
        <v>3</v>
      </c>
      <c r="G6022" t="s">
        <v>421</v>
      </c>
      <c r="H6022" s="153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3">
        <v>3</v>
      </c>
      <c r="G6023" t="s">
        <v>421</v>
      </c>
      <c r="H6023" s="153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3">
        <v>3</v>
      </c>
      <c r="G6024" t="s">
        <v>421</v>
      </c>
      <c r="H6024" s="153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3">
        <v>3</v>
      </c>
      <c r="G6025" t="s">
        <v>421</v>
      </c>
      <c r="H6025" s="153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3">
        <v>3</v>
      </c>
      <c r="G6026" t="s">
        <v>421</v>
      </c>
      <c r="H6026" s="153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3">
        <v>3</v>
      </c>
      <c r="G6027" t="s">
        <v>421</v>
      </c>
      <c r="H6027" s="153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3">
        <v>3</v>
      </c>
      <c r="G6028" t="s">
        <v>421</v>
      </c>
      <c r="H6028" s="153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3">
        <v>3</v>
      </c>
      <c r="G6029" t="s">
        <v>421</v>
      </c>
      <c r="H6029" s="153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3">
        <v>3</v>
      </c>
      <c r="G6030" t="s">
        <v>421</v>
      </c>
      <c r="H6030" s="153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3">
        <v>3</v>
      </c>
      <c r="G6031" t="s">
        <v>421</v>
      </c>
      <c r="H6031" s="153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3">
        <v>3</v>
      </c>
      <c r="G6032" t="s">
        <v>421</v>
      </c>
      <c r="H6032" s="153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3">
        <v>3</v>
      </c>
      <c r="G6033" t="s">
        <v>421</v>
      </c>
      <c r="H6033" s="153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3">
        <v>3</v>
      </c>
      <c r="G6034" t="s">
        <v>421</v>
      </c>
      <c r="H6034" s="153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3">
        <v>3</v>
      </c>
      <c r="G6035" t="s">
        <v>421</v>
      </c>
      <c r="H6035" s="153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3">
        <v>3</v>
      </c>
      <c r="G6036" t="s">
        <v>421</v>
      </c>
      <c r="H6036" s="153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3">
        <v>3</v>
      </c>
      <c r="G6037" t="s">
        <v>421</v>
      </c>
      <c r="H6037" s="153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3">
        <v>3</v>
      </c>
      <c r="G6038" t="s">
        <v>421</v>
      </c>
      <c r="H6038" s="153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3">
        <v>3</v>
      </c>
      <c r="G6039" t="s">
        <v>421</v>
      </c>
      <c r="H6039" s="153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3">
        <v>3</v>
      </c>
      <c r="G6040" t="s">
        <v>421</v>
      </c>
      <c r="H6040" s="153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3">
        <v>5</v>
      </c>
      <c r="G6041" t="s">
        <v>455</v>
      </c>
      <c r="H6041" s="153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3">
        <v>5</v>
      </c>
      <c r="G6042" t="s">
        <v>455</v>
      </c>
      <c r="H6042" s="153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3">
        <v>5</v>
      </c>
      <c r="G6043" t="s">
        <v>455</v>
      </c>
      <c r="H6043" s="153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3">
        <v>5</v>
      </c>
      <c r="G6044" t="s">
        <v>455</v>
      </c>
      <c r="H6044" s="153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3">
        <v>5</v>
      </c>
      <c r="G6045" t="s">
        <v>455</v>
      </c>
      <c r="H6045" s="153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3">
        <v>5</v>
      </c>
      <c r="G6046" t="s">
        <v>455</v>
      </c>
      <c r="H6046" s="153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3">
        <v>5</v>
      </c>
      <c r="G6047" t="s">
        <v>455</v>
      </c>
      <c r="H6047" s="153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3">
        <v>5</v>
      </c>
      <c r="G6048" t="s">
        <v>455</v>
      </c>
      <c r="H6048" s="153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3">
        <v>5</v>
      </c>
      <c r="G6049" t="s">
        <v>455</v>
      </c>
      <c r="H6049" s="153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3">
        <v>5</v>
      </c>
      <c r="G6050" t="s">
        <v>455</v>
      </c>
      <c r="H6050" s="153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3">
        <v>5</v>
      </c>
      <c r="G6051" t="s">
        <v>455</v>
      </c>
      <c r="H6051" s="153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3">
        <v>5</v>
      </c>
      <c r="G6052" t="s">
        <v>455</v>
      </c>
      <c r="H6052" s="153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3">
        <v>5</v>
      </c>
      <c r="G6053" t="s">
        <v>455</v>
      </c>
      <c r="H6053" s="153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3">
        <v>5</v>
      </c>
      <c r="G6054" t="s">
        <v>455</v>
      </c>
      <c r="H6054" s="153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3">
        <v>6</v>
      </c>
      <c r="G6055" t="s">
        <v>458</v>
      </c>
      <c r="H6055" s="153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3">
        <v>6</v>
      </c>
      <c r="G6056" t="s">
        <v>458</v>
      </c>
      <c r="H6056" s="153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3">
        <v>6</v>
      </c>
      <c r="G6057" t="s">
        <v>458</v>
      </c>
      <c r="H6057" s="153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3">
        <v>6</v>
      </c>
      <c r="G6058" t="s">
        <v>458</v>
      </c>
      <c r="H6058" s="153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3">
        <v>6</v>
      </c>
      <c r="G6059" t="s">
        <v>458</v>
      </c>
      <c r="H6059" s="153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3">
        <v>6</v>
      </c>
      <c r="G6060" t="s">
        <v>458</v>
      </c>
      <c r="H6060" s="153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3">
        <v>6</v>
      </c>
      <c r="G6061" t="s">
        <v>458</v>
      </c>
      <c r="H6061" s="153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3">
        <v>6</v>
      </c>
      <c r="G6062" t="s">
        <v>458</v>
      </c>
      <c r="H6062" s="153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3">
        <v>6</v>
      </c>
      <c r="G6063" t="s">
        <v>458</v>
      </c>
      <c r="H6063" s="153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3">
        <v>6</v>
      </c>
      <c r="G6064" t="s">
        <v>458</v>
      </c>
      <c r="H6064" s="153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3">
        <v>6</v>
      </c>
      <c r="G6065" t="s">
        <v>458</v>
      </c>
      <c r="H6065" s="153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3">
        <v>6</v>
      </c>
      <c r="G6066" t="s">
        <v>458</v>
      </c>
      <c r="H6066" s="153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3">
        <v>6</v>
      </c>
      <c r="G6067" t="s">
        <v>458</v>
      </c>
      <c r="H6067" s="153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3">
        <v>6</v>
      </c>
      <c r="G6068" t="s">
        <v>458</v>
      </c>
      <c r="H6068" s="153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3">
        <v>6</v>
      </c>
      <c r="G6069" t="s">
        <v>458</v>
      </c>
      <c r="H6069" s="153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3">
        <v>6</v>
      </c>
      <c r="G6070" t="s">
        <v>458</v>
      </c>
      <c r="H6070" s="153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3">
        <v>6</v>
      </c>
      <c r="G6071" t="s">
        <v>458</v>
      </c>
      <c r="H6071" s="153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3">
        <v>6</v>
      </c>
      <c r="G6072" t="s">
        <v>458</v>
      </c>
      <c r="H6072" s="153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3">
        <v>6</v>
      </c>
      <c r="G6073" t="s">
        <v>458</v>
      </c>
      <c r="H6073" s="153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3">
        <v>6</v>
      </c>
      <c r="G6074" t="s">
        <v>458</v>
      </c>
      <c r="H6074" s="153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3">
        <v>6</v>
      </c>
      <c r="G6075" t="s">
        <v>458</v>
      </c>
      <c r="H6075" s="153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3">
        <v>6</v>
      </c>
      <c r="G6076" t="s">
        <v>458</v>
      </c>
      <c r="H6076" s="153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3">
        <v>6</v>
      </c>
      <c r="G6077" t="s">
        <v>458</v>
      </c>
      <c r="H6077" s="153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3">
        <v>10</v>
      </c>
      <c r="G6078" t="s">
        <v>466</v>
      </c>
      <c r="H6078" s="153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3">
        <v>10</v>
      </c>
      <c r="G6079" t="s">
        <v>466</v>
      </c>
      <c r="H6079" s="153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3">
        <v>10</v>
      </c>
      <c r="G6080" t="s">
        <v>466</v>
      </c>
      <c r="H6080" s="153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3">
        <v>10</v>
      </c>
      <c r="G6081" t="s">
        <v>466</v>
      </c>
      <c r="H6081" s="153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3">
        <v>10</v>
      </c>
      <c r="G6082" t="s">
        <v>466</v>
      </c>
      <c r="H6082" s="153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3">
        <v>10</v>
      </c>
      <c r="G6083" t="s">
        <v>466</v>
      </c>
      <c r="H6083" s="153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3">
        <v>10</v>
      </c>
      <c r="G6084" t="s">
        <v>466</v>
      </c>
      <c r="H6084" s="153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3">
        <v>10</v>
      </c>
      <c r="G6085" t="s">
        <v>466</v>
      </c>
      <c r="H6085" s="153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3">
        <v>10</v>
      </c>
      <c r="G6086" t="s">
        <v>466</v>
      </c>
      <c r="H6086" s="153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3">
        <v>10</v>
      </c>
      <c r="G6087" t="s">
        <v>466</v>
      </c>
      <c r="H6087" s="153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3">
        <v>10</v>
      </c>
      <c r="G6088" t="s">
        <v>466</v>
      </c>
      <c r="H6088" s="153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3">
        <v>60</v>
      </c>
      <c r="G6089" t="s">
        <v>469</v>
      </c>
      <c r="H6089" s="153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3">
        <v>60</v>
      </c>
      <c r="G6090" t="s">
        <v>469</v>
      </c>
      <c r="H6090" s="153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3">
        <v>60</v>
      </c>
      <c r="G6091" t="s">
        <v>469</v>
      </c>
      <c r="H6091" s="153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3">
        <v>60</v>
      </c>
      <c r="G6092" t="s">
        <v>469</v>
      </c>
      <c r="H6092" s="153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3">
        <v>60</v>
      </c>
      <c r="G6093" t="s">
        <v>469</v>
      </c>
      <c r="H6093" s="153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3">
        <v>71</v>
      </c>
      <c r="G6094" t="s">
        <v>469</v>
      </c>
      <c r="H6094" s="153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3">
        <v>72</v>
      </c>
      <c r="G6095" t="s">
        <v>469</v>
      </c>
      <c r="H6095" s="153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3">
        <v>72</v>
      </c>
      <c r="G6096" t="s">
        <v>469</v>
      </c>
      <c r="H6096" s="153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3">
        <v>75</v>
      </c>
      <c r="G6097" t="s">
        <v>469</v>
      </c>
      <c r="H6097" s="153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3">
        <v>75</v>
      </c>
      <c r="G6098" t="s">
        <v>469</v>
      </c>
      <c r="H6098" s="153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3">
        <v>75</v>
      </c>
      <c r="G6099" t="s">
        <v>469</v>
      </c>
      <c r="H6099" s="153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3">
        <v>75</v>
      </c>
      <c r="G6100" t="s">
        <v>469</v>
      </c>
      <c r="H6100" s="153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3">
        <v>77</v>
      </c>
      <c r="G6101" t="s">
        <v>469</v>
      </c>
      <c r="H6101" s="153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3">
        <v>77</v>
      </c>
      <c r="G6102" t="s">
        <v>469</v>
      </c>
      <c r="H6102" s="153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3">
        <v>79</v>
      </c>
      <c r="G6103" t="s">
        <v>469</v>
      </c>
      <c r="H6103" s="153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3">
        <v>79</v>
      </c>
      <c r="G6104" t="s">
        <v>469</v>
      </c>
      <c r="H6104" s="153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3">
        <v>79</v>
      </c>
      <c r="G6105" t="s">
        <v>469</v>
      </c>
      <c r="H6105" s="153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3">
        <v>79</v>
      </c>
      <c r="G6106" t="s">
        <v>469</v>
      </c>
      <c r="H6106" s="153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3">
        <v>79</v>
      </c>
      <c r="G6107" t="s">
        <v>469</v>
      </c>
      <c r="H6107" s="153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3">
        <v>79</v>
      </c>
      <c r="G6108" t="s">
        <v>469</v>
      </c>
      <c r="H6108" s="153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3">
        <v>79</v>
      </c>
      <c r="G6109" t="s">
        <v>469</v>
      </c>
      <c r="H6109" s="153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3">
        <v>4</v>
      </c>
      <c r="B6110" s="334" t="s">
        <v>187</v>
      </c>
      <c r="C6110" s="335">
        <v>2022</v>
      </c>
      <c r="D6110" s="335">
        <v>3</v>
      </c>
      <c r="E6110" s="334" t="s">
        <v>560</v>
      </c>
      <c r="F6110" s="345">
        <v>1</v>
      </c>
      <c r="G6110" s="334" t="s">
        <v>396</v>
      </c>
      <c r="H6110" s="334" t="s">
        <v>397</v>
      </c>
      <c r="I6110" s="334" t="s">
        <v>398</v>
      </c>
      <c r="J6110" s="334" t="s">
        <v>561</v>
      </c>
      <c r="K6110" s="334" t="s">
        <v>399</v>
      </c>
      <c r="L6110" s="334" t="s">
        <v>536</v>
      </c>
      <c r="M6110" s="334" t="s">
        <v>400</v>
      </c>
      <c r="N6110" s="336">
        <v>2176</v>
      </c>
      <c r="O6110" s="337">
        <v>492862.44</v>
      </c>
      <c r="P6110" s="336">
        <v>1654028</v>
      </c>
      <c r="Q6110" t="str">
        <f t="shared" si="98"/>
        <v>1-Residential</v>
      </c>
    </row>
    <row r="6111" spans="1:17" x14ac:dyDescent="0.3">
      <c r="A6111" s="338">
        <v>4</v>
      </c>
      <c r="B6111" s="339" t="s">
        <v>187</v>
      </c>
      <c r="C6111" s="340">
        <v>2022</v>
      </c>
      <c r="D6111" s="340">
        <v>3</v>
      </c>
      <c r="E6111" s="339" t="s">
        <v>560</v>
      </c>
      <c r="F6111" s="346">
        <v>1</v>
      </c>
      <c r="G6111" s="339" t="s">
        <v>396</v>
      </c>
      <c r="H6111" s="339" t="s">
        <v>401</v>
      </c>
      <c r="I6111" s="339" t="s">
        <v>402</v>
      </c>
      <c r="J6111" s="339" t="s">
        <v>561</v>
      </c>
      <c r="K6111" s="339" t="s">
        <v>399</v>
      </c>
      <c r="L6111" s="339" t="s">
        <v>536</v>
      </c>
      <c r="M6111" s="339" t="s">
        <v>400</v>
      </c>
      <c r="N6111" s="341">
        <v>2</v>
      </c>
      <c r="O6111" s="342">
        <v>861.29</v>
      </c>
      <c r="P6111" s="341">
        <v>2984</v>
      </c>
      <c r="Q6111" t="str">
        <f t="shared" si="98"/>
        <v>1-Residential</v>
      </c>
    </row>
    <row r="6112" spans="1:17" x14ac:dyDescent="0.3">
      <c r="A6112" s="333">
        <v>4</v>
      </c>
      <c r="B6112" s="334" t="s">
        <v>187</v>
      </c>
      <c r="C6112" s="335">
        <v>2022</v>
      </c>
      <c r="D6112" s="335">
        <v>3</v>
      </c>
      <c r="E6112" s="334" t="s">
        <v>560</v>
      </c>
      <c r="F6112" s="345">
        <v>1</v>
      </c>
      <c r="G6112" s="334" t="s">
        <v>396</v>
      </c>
      <c r="H6112" s="334" t="s">
        <v>403</v>
      </c>
      <c r="I6112" s="334" t="s">
        <v>404</v>
      </c>
      <c r="J6112" s="334" t="s">
        <v>562</v>
      </c>
      <c r="K6112" s="334" t="s">
        <v>405</v>
      </c>
      <c r="L6112" s="334" t="s">
        <v>536</v>
      </c>
      <c r="M6112" s="334" t="s">
        <v>400</v>
      </c>
      <c r="N6112" s="336">
        <v>27</v>
      </c>
      <c r="O6112" s="337">
        <v>2414.71</v>
      </c>
      <c r="P6112" s="336">
        <v>7953</v>
      </c>
      <c r="Q6112" t="str">
        <f t="shared" si="98"/>
        <v>3-Small C&amp;I</v>
      </c>
    </row>
    <row r="6113" spans="1:17" x14ac:dyDescent="0.3">
      <c r="A6113" s="338">
        <v>4</v>
      </c>
      <c r="B6113" s="339" t="s">
        <v>187</v>
      </c>
      <c r="C6113" s="340">
        <v>2022</v>
      </c>
      <c r="D6113" s="340">
        <v>3</v>
      </c>
      <c r="E6113" s="339" t="s">
        <v>560</v>
      </c>
      <c r="F6113" s="346">
        <v>1</v>
      </c>
      <c r="G6113" s="339" t="s">
        <v>396</v>
      </c>
      <c r="H6113" s="339" t="s">
        <v>406</v>
      </c>
      <c r="I6113" s="339" t="s">
        <v>407</v>
      </c>
      <c r="J6113" s="339" t="s">
        <v>563</v>
      </c>
      <c r="K6113" s="339" t="s">
        <v>408</v>
      </c>
      <c r="L6113" s="339" t="s">
        <v>536</v>
      </c>
      <c r="M6113" s="339" t="s">
        <v>400</v>
      </c>
      <c r="N6113" s="341">
        <v>46</v>
      </c>
      <c r="O6113" s="342">
        <v>8923.65</v>
      </c>
      <c r="P6113" s="341">
        <v>46751</v>
      </c>
      <c r="Q6113" t="str">
        <f t="shared" si="98"/>
        <v>2-Low Income Residential</v>
      </c>
    </row>
    <row r="6114" spans="1:17" x14ac:dyDescent="0.3">
      <c r="A6114" s="333">
        <v>4</v>
      </c>
      <c r="B6114" s="334" t="s">
        <v>187</v>
      </c>
      <c r="C6114" s="335">
        <v>2022</v>
      </c>
      <c r="D6114" s="335">
        <v>3</v>
      </c>
      <c r="E6114" s="334" t="s">
        <v>560</v>
      </c>
      <c r="F6114" s="345">
        <v>1</v>
      </c>
      <c r="G6114" s="334" t="s">
        <v>396</v>
      </c>
      <c r="H6114" s="334" t="s">
        <v>409</v>
      </c>
      <c r="I6114" s="334" t="s">
        <v>410</v>
      </c>
      <c r="J6114" s="334" t="s">
        <v>565</v>
      </c>
      <c r="K6114" s="334" t="s">
        <v>411</v>
      </c>
      <c r="L6114" s="334" t="s">
        <v>536</v>
      </c>
      <c r="M6114" s="334" t="s">
        <v>400</v>
      </c>
      <c r="N6114" s="336">
        <v>3</v>
      </c>
      <c r="O6114" s="337">
        <v>568.26</v>
      </c>
      <c r="P6114" s="336">
        <v>2163</v>
      </c>
      <c r="Q6114" t="str">
        <f t="shared" si="98"/>
        <v>3-Small C&amp;I</v>
      </c>
    </row>
    <row r="6115" spans="1:17" x14ac:dyDescent="0.3">
      <c r="A6115" s="338">
        <v>4</v>
      </c>
      <c r="B6115" s="339" t="s">
        <v>187</v>
      </c>
      <c r="C6115" s="340">
        <v>2022</v>
      </c>
      <c r="D6115" s="340">
        <v>3</v>
      </c>
      <c r="E6115" s="339" t="s">
        <v>560</v>
      </c>
      <c r="F6115" s="346">
        <v>1</v>
      </c>
      <c r="G6115" s="339" t="s">
        <v>396</v>
      </c>
      <c r="H6115" s="339" t="s">
        <v>412</v>
      </c>
      <c r="I6115" s="339" t="s">
        <v>413</v>
      </c>
      <c r="J6115" s="339" t="s">
        <v>561</v>
      </c>
      <c r="K6115" s="339" t="s">
        <v>399</v>
      </c>
      <c r="L6115" s="339" t="s">
        <v>537</v>
      </c>
      <c r="M6115" s="339" t="s">
        <v>414</v>
      </c>
      <c r="N6115" s="341">
        <v>9710</v>
      </c>
      <c r="O6115" s="342">
        <v>1048887.1299999999</v>
      </c>
      <c r="P6115" s="341">
        <v>6967823</v>
      </c>
      <c r="Q6115" t="str">
        <f t="shared" si="98"/>
        <v>1-Residential</v>
      </c>
    </row>
    <row r="6116" spans="1:17" x14ac:dyDescent="0.3">
      <c r="A6116" s="333">
        <v>4</v>
      </c>
      <c r="B6116" s="334" t="s">
        <v>187</v>
      </c>
      <c r="C6116" s="335">
        <v>2022</v>
      </c>
      <c r="D6116" s="335">
        <v>3</v>
      </c>
      <c r="E6116" s="334" t="s">
        <v>560</v>
      </c>
      <c r="F6116" s="345">
        <v>1</v>
      </c>
      <c r="G6116" s="334" t="s">
        <v>396</v>
      </c>
      <c r="H6116" s="334" t="s">
        <v>415</v>
      </c>
      <c r="I6116" s="334" t="s">
        <v>416</v>
      </c>
      <c r="J6116" s="334" t="s">
        <v>563</v>
      </c>
      <c r="K6116" s="334" t="s">
        <v>408</v>
      </c>
      <c r="L6116" s="334" t="s">
        <v>537</v>
      </c>
      <c r="M6116" s="334" t="s">
        <v>414</v>
      </c>
      <c r="N6116" s="336">
        <v>108</v>
      </c>
      <c r="O6116" s="337">
        <v>5133.42</v>
      </c>
      <c r="P6116" s="336">
        <v>98700</v>
      </c>
      <c r="Q6116" t="str">
        <f t="shared" si="98"/>
        <v>2-Low Income Residential</v>
      </c>
    </row>
    <row r="6117" spans="1:17" x14ac:dyDescent="0.3">
      <c r="A6117" s="338">
        <v>4</v>
      </c>
      <c r="B6117" s="339" t="s">
        <v>187</v>
      </c>
      <c r="C6117" s="340">
        <v>2022</v>
      </c>
      <c r="D6117" s="340">
        <v>3</v>
      </c>
      <c r="E6117" s="339" t="s">
        <v>560</v>
      </c>
      <c r="F6117" s="346">
        <v>1</v>
      </c>
      <c r="G6117" s="339" t="s">
        <v>396</v>
      </c>
      <c r="H6117" s="339" t="s">
        <v>417</v>
      </c>
      <c r="I6117" s="339" t="s">
        <v>418</v>
      </c>
      <c r="J6117" s="339" t="s">
        <v>562</v>
      </c>
      <c r="K6117" s="339" t="s">
        <v>405</v>
      </c>
      <c r="L6117" s="339" t="s">
        <v>537</v>
      </c>
      <c r="M6117" s="339" t="s">
        <v>414</v>
      </c>
      <c r="N6117" s="341">
        <v>29</v>
      </c>
      <c r="O6117" s="342">
        <v>1806.42</v>
      </c>
      <c r="P6117" s="341">
        <v>14999</v>
      </c>
      <c r="Q6117" t="str">
        <f t="shared" si="98"/>
        <v>3-Small C&amp;I</v>
      </c>
    </row>
    <row r="6118" spans="1:17" x14ac:dyDescent="0.3">
      <c r="A6118" s="333">
        <v>4</v>
      </c>
      <c r="B6118" s="334" t="s">
        <v>187</v>
      </c>
      <c r="C6118" s="335">
        <v>2022</v>
      </c>
      <c r="D6118" s="335">
        <v>3</v>
      </c>
      <c r="E6118" s="334" t="s">
        <v>560</v>
      </c>
      <c r="F6118" s="345">
        <v>1</v>
      </c>
      <c r="G6118" s="334" t="s">
        <v>396</v>
      </c>
      <c r="H6118" s="334" t="s">
        <v>419</v>
      </c>
      <c r="I6118" s="334" t="s">
        <v>420</v>
      </c>
      <c r="J6118" s="334" t="s">
        <v>565</v>
      </c>
      <c r="K6118" s="334" t="s">
        <v>411</v>
      </c>
      <c r="L6118" s="334" t="s">
        <v>537</v>
      </c>
      <c r="M6118" s="334" t="s">
        <v>414</v>
      </c>
      <c r="N6118" s="336">
        <v>3</v>
      </c>
      <c r="O6118" s="337">
        <v>87.5</v>
      </c>
      <c r="P6118" s="336">
        <v>491</v>
      </c>
      <c r="Q6118" t="str">
        <f t="shared" si="98"/>
        <v>3-Small C&amp;I</v>
      </c>
    </row>
    <row r="6119" spans="1:17" x14ac:dyDescent="0.3">
      <c r="A6119" s="338">
        <v>4</v>
      </c>
      <c r="B6119" s="339" t="s">
        <v>187</v>
      </c>
      <c r="C6119" s="340">
        <v>2022</v>
      </c>
      <c r="D6119" s="340">
        <v>3</v>
      </c>
      <c r="E6119" s="339" t="s">
        <v>560</v>
      </c>
      <c r="F6119" s="346">
        <v>3</v>
      </c>
      <c r="G6119" s="339" t="s">
        <v>421</v>
      </c>
      <c r="H6119" s="339" t="s">
        <v>397</v>
      </c>
      <c r="I6119" s="339" t="s">
        <v>398</v>
      </c>
      <c r="J6119" s="339" t="s">
        <v>561</v>
      </c>
      <c r="K6119" s="339" t="s">
        <v>399</v>
      </c>
      <c r="L6119" s="339" t="s">
        <v>538</v>
      </c>
      <c r="M6119" s="339" t="s">
        <v>422</v>
      </c>
      <c r="N6119" s="341">
        <v>28</v>
      </c>
      <c r="O6119" s="342">
        <v>5456.79</v>
      </c>
      <c r="P6119" s="341">
        <v>18218</v>
      </c>
      <c r="Q6119" t="str">
        <f t="shared" si="98"/>
        <v>1-Residential</v>
      </c>
    </row>
    <row r="6120" spans="1:17" x14ac:dyDescent="0.3">
      <c r="A6120" s="333">
        <v>4</v>
      </c>
      <c r="B6120" s="334" t="s">
        <v>187</v>
      </c>
      <c r="C6120" s="335">
        <v>2022</v>
      </c>
      <c r="D6120" s="335">
        <v>3</v>
      </c>
      <c r="E6120" s="334" t="s">
        <v>560</v>
      </c>
      <c r="F6120" s="345">
        <v>3</v>
      </c>
      <c r="G6120" s="334" t="s">
        <v>421</v>
      </c>
      <c r="H6120" s="334" t="s">
        <v>403</v>
      </c>
      <c r="I6120" s="334" t="s">
        <v>404</v>
      </c>
      <c r="J6120" s="334" t="s">
        <v>562</v>
      </c>
      <c r="K6120" s="334" t="s">
        <v>405</v>
      </c>
      <c r="L6120" s="334" t="s">
        <v>538</v>
      </c>
      <c r="M6120" s="334" t="s">
        <v>422</v>
      </c>
      <c r="N6120" s="336">
        <v>222</v>
      </c>
      <c r="O6120" s="337">
        <v>48236.17</v>
      </c>
      <c r="P6120" s="336">
        <v>185370</v>
      </c>
      <c r="Q6120" t="str">
        <f t="shared" si="98"/>
        <v>3-Small C&amp;I</v>
      </c>
    </row>
    <row r="6121" spans="1:17" x14ac:dyDescent="0.3">
      <c r="A6121" s="338">
        <v>4</v>
      </c>
      <c r="B6121" s="339" t="s">
        <v>187</v>
      </c>
      <c r="C6121" s="340">
        <v>2022</v>
      </c>
      <c r="D6121" s="340">
        <v>3</v>
      </c>
      <c r="E6121" s="339" t="s">
        <v>560</v>
      </c>
      <c r="F6121" s="346">
        <v>3</v>
      </c>
      <c r="G6121" s="339" t="s">
        <v>421</v>
      </c>
      <c r="H6121" s="339" t="s">
        <v>426</v>
      </c>
      <c r="I6121" s="339" t="s">
        <v>427</v>
      </c>
      <c r="J6121" s="339" t="s">
        <v>564</v>
      </c>
      <c r="K6121" s="339" t="s">
        <v>428</v>
      </c>
      <c r="L6121" s="339" t="s">
        <v>538</v>
      </c>
      <c r="M6121" s="339" t="s">
        <v>422</v>
      </c>
      <c r="N6121" s="341">
        <v>2</v>
      </c>
      <c r="O6121" s="342">
        <v>289.8</v>
      </c>
      <c r="P6121" s="341">
        <v>1081</v>
      </c>
      <c r="Q6121" t="str">
        <f t="shared" si="98"/>
        <v>3-Small C&amp;I</v>
      </c>
    </row>
    <row r="6122" spans="1:17" x14ac:dyDescent="0.3">
      <c r="A6122" s="333">
        <v>4</v>
      </c>
      <c r="B6122" s="334" t="s">
        <v>187</v>
      </c>
      <c r="C6122" s="335">
        <v>2022</v>
      </c>
      <c r="D6122" s="335">
        <v>3</v>
      </c>
      <c r="E6122" s="334" t="s">
        <v>560</v>
      </c>
      <c r="F6122" s="345">
        <v>3</v>
      </c>
      <c r="G6122" s="334" t="s">
        <v>421</v>
      </c>
      <c r="H6122" s="334" t="s">
        <v>409</v>
      </c>
      <c r="I6122" s="334" t="s">
        <v>410</v>
      </c>
      <c r="J6122" s="334" t="s">
        <v>565</v>
      </c>
      <c r="K6122" s="334" t="s">
        <v>411</v>
      </c>
      <c r="L6122" s="334" t="s">
        <v>538</v>
      </c>
      <c r="M6122" s="334" t="s">
        <v>422</v>
      </c>
      <c r="N6122" s="336">
        <v>26</v>
      </c>
      <c r="O6122" s="337">
        <v>2563.46</v>
      </c>
      <c r="P6122" s="336">
        <v>9281</v>
      </c>
      <c r="Q6122" t="str">
        <f t="shared" si="98"/>
        <v>3-Small C&amp;I</v>
      </c>
    </row>
    <row r="6123" spans="1:17" x14ac:dyDescent="0.3">
      <c r="A6123" s="338">
        <v>4</v>
      </c>
      <c r="B6123" s="339" t="s">
        <v>187</v>
      </c>
      <c r="C6123" s="340">
        <v>2022</v>
      </c>
      <c r="D6123" s="340">
        <v>3</v>
      </c>
      <c r="E6123" s="339" t="s">
        <v>560</v>
      </c>
      <c r="F6123" s="346">
        <v>3</v>
      </c>
      <c r="G6123" s="339" t="s">
        <v>421</v>
      </c>
      <c r="H6123" s="339" t="s">
        <v>431</v>
      </c>
      <c r="I6123" s="339" t="s">
        <v>432</v>
      </c>
      <c r="J6123" s="339" t="s">
        <v>568</v>
      </c>
      <c r="K6123" s="339" t="s">
        <v>433</v>
      </c>
      <c r="L6123" s="339" t="s">
        <v>538</v>
      </c>
      <c r="M6123" s="339" t="s">
        <v>422</v>
      </c>
      <c r="N6123" s="341">
        <v>4</v>
      </c>
      <c r="O6123" s="342">
        <v>9629.7199999999993</v>
      </c>
      <c r="P6123" s="341">
        <v>28285</v>
      </c>
      <c r="Q6123" t="str">
        <f t="shared" si="98"/>
        <v>4-Medium C&amp;I</v>
      </c>
    </row>
    <row r="6124" spans="1:17" x14ac:dyDescent="0.3">
      <c r="A6124" s="333">
        <v>4</v>
      </c>
      <c r="B6124" s="334" t="s">
        <v>187</v>
      </c>
      <c r="C6124" s="335">
        <v>2022</v>
      </c>
      <c r="D6124" s="335">
        <v>3</v>
      </c>
      <c r="E6124" s="334" t="s">
        <v>560</v>
      </c>
      <c r="F6124" s="345">
        <v>3</v>
      </c>
      <c r="G6124" s="334" t="s">
        <v>421</v>
      </c>
      <c r="H6124" s="334" t="s">
        <v>434</v>
      </c>
      <c r="I6124" s="334" t="s">
        <v>435</v>
      </c>
      <c r="J6124" s="334" t="s">
        <v>566</v>
      </c>
      <c r="K6124" s="334" t="s">
        <v>436</v>
      </c>
      <c r="L6124" s="334" t="s">
        <v>537</v>
      </c>
      <c r="M6124" s="334" t="s">
        <v>414</v>
      </c>
      <c r="N6124" s="336">
        <v>1</v>
      </c>
      <c r="O6124" s="337">
        <v>8.9600000000000009</v>
      </c>
      <c r="P6124" s="336">
        <v>21</v>
      </c>
      <c r="Q6124" t="str">
        <f t="shared" si="98"/>
        <v>Street</v>
      </c>
    </row>
    <row r="6125" spans="1:17" x14ac:dyDescent="0.3">
      <c r="A6125" s="338">
        <v>4</v>
      </c>
      <c r="B6125" s="339" t="s">
        <v>187</v>
      </c>
      <c r="C6125" s="340">
        <v>2022</v>
      </c>
      <c r="D6125" s="340">
        <v>3</v>
      </c>
      <c r="E6125" s="339" t="s">
        <v>560</v>
      </c>
      <c r="F6125" s="346">
        <v>3</v>
      </c>
      <c r="G6125" s="339" t="s">
        <v>421</v>
      </c>
      <c r="H6125" s="339" t="s">
        <v>437</v>
      </c>
      <c r="I6125" s="339" t="s">
        <v>438</v>
      </c>
      <c r="J6125" s="339" t="s">
        <v>571</v>
      </c>
      <c r="K6125" s="339" t="s">
        <v>439</v>
      </c>
      <c r="L6125" s="339" t="s">
        <v>539</v>
      </c>
      <c r="M6125" s="339" t="s">
        <v>440</v>
      </c>
      <c r="N6125" s="341">
        <v>8</v>
      </c>
      <c r="O6125" s="342">
        <v>211.81</v>
      </c>
      <c r="P6125" s="341">
        <v>1289</v>
      </c>
      <c r="Q6125" t="str">
        <f t="shared" si="98"/>
        <v>3-Small C&amp;I</v>
      </c>
    </row>
    <row r="6126" spans="1:17" x14ac:dyDescent="0.3">
      <c r="A6126" s="333">
        <v>4</v>
      </c>
      <c r="B6126" s="334" t="s">
        <v>187</v>
      </c>
      <c r="C6126" s="335">
        <v>2022</v>
      </c>
      <c r="D6126" s="335">
        <v>3</v>
      </c>
      <c r="E6126" s="334" t="s">
        <v>560</v>
      </c>
      <c r="F6126" s="345">
        <v>3</v>
      </c>
      <c r="G6126" s="334" t="s">
        <v>421</v>
      </c>
      <c r="H6126" s="334" t="s">
        <v>441</v>
      </c>
      <c r="I6126" s="334" t="s">
        <v>442</v>
      </c>
      <c r="J6126" s="334" t="s">
        <v>572</v>
      </c>
      <c r="K6126" s="334" t="s">
        <v>443</v>
      </c>
      <c r="L6126" s="334" t="s">
        <v>538</v>
      </c>
      <c r="M6126" s="334" t="s">
        <v>422</v>
      </c>
      <c r="N6126" s="336">
        <v>1</v>
      </c>
      <c r="O6126" s="337">
        <v>11038.54</v>
      </c>
      <c r="P6126" s="336">
        <v>41400</v>
      </c>
      <c r="Q6126" t="str">
        <f t="shared" si="98"/>
        <v>5-Large C&amp;I</v>
      </c>
    </row>
    <row r="6127" spans="1:17" x14ac:dyDescent="0.3">
      <c r="A6127" s="338">
        <v>4</v>
      </c>
      <c r="B6127" s="339" t="s">
        <v>187</v>
      </c>
      <c r="C6127" s="340">
        <v>2022</v>
      </c>
      <c r="D6127" s="340">
        <v>3</v>
      </c>
      <c r="E6127" s="339" t="s">
        <v>560</v>
      </c>
      <c r="F6127" s="346">
        <v>3</v>
      </c>
      <c r="G6127" s="339" t="s">
        <v>421</v>
      </c>
      <c r="H6127" s="339" t="s">
        <v>444</v>
      </c>
      <c r="I6127" s="339" t="s">
        <v>445</v>
      </c>
      <c r="J6127" s="339" t="s">
        <v>572</v>
      </c>
      <c r="K6127" s="339" t="s">
        <v>443</v>
      </c>
      <c r="L6127" s="339" t="s">
        <v>539</v>
      </c>
      <c r="M6127" s="339" t="s">
        <v>440</v>
      </c>
      <c r="N6127" s="341">
        <v>8</v>
      </c>
      <c r="O6127" s="342">
        <v>141042.32</v>
      </c>
      <c r="P6127" s="341">
        <v>1922372</v>
      </c>
      <c r="Q6127" t="str">
        <f t="shared" si="98"/>
        <v>5-Large C&amp;I</v>
      </c>
    </row>
    <row r="6128" spans="1:17" x14ac:dyDescent="0.3">
      <c r="A6128" s="333">
        <v>4</v>
      </c>
      <c r="B6128" s="334" t="s">
        <v>187</v>
      </c>
      <c r="C6128" s="335">
        <v>2022</v>
      </c>
      <c r="D6128" s="335">
        <v>3</v>
      </c>
      <c r="E6128" s="334" t="s">
        <v>560</v>
      </c>
      <c r="F6128" s="345">
        <v>3</v>
      </c>
      <c r="G6128" s="334" t="s">
        <v>421</v>
      </c>
      <c r="H6128" s="334" t="s">
        <v>412</v>
      </c>
      <c r="I6128" s="334" t="s">
        <v>413</v>
      </c>
      <c r="J6128" s="334" t="s">
        <v>561</v>
      </c>
      <c r="K6128" s="334" t="s">
        <v>399</v>
      </c>
      <c r="L6128" s="334" t="s">
        <v>539</v>
      </c>
      <c r="M6128" s="334" t="s">
        <v>440</v>
      </c>
      <c r="N6128" s="336">
        <v>29</v>
      </c>
      <c r="O6128" s="337">
        <v>5958.8</v>
      </c>
      <c r="P6128" s="336">
        <v>40656</v>
      </c>
      <c r="Q6128" t="str">
        <f t="shared" si="98"/>
        <v>1-Residential</v>
      </c>
    </row>
    <row r="6129" spans="1:17" x14ac:dyDescent="0.3">
      <c r="A6129" s="338">
        <v>4</v>
      </c>
      <c r="B6129" s="339" t="s">
        <v>187</v>
      </c>
      <c r="C6129" s="340">
        <v>2022</v>
      </c>
      <c r="D6129" s="340">
        <v>3</v>
      </c>
      <c r="E6129" s="339" t="s">
        <v>560</v>
      </c>
      <c r="F6129" s="346">
        <v>3</v>
      </c>
      <c r="G6129" s="339" t="s">
        <v>421</v>
      </c>
      <c r="H6129" s="339" t="s">
        <v>417</v>
      </c>
      <c r="I6129" s="339" t="s">
        <v>418</v>
      </c>
      <c r="J6129" s="339" t="s">
        <v>562</v>
      </c>
      <c r="K6129" s="339" t="s">
        <v>405</v>
      </c>
      <c r="L6129" s="339" t="s">
        <v>539</v>
      </c>
      <c r="M6129" s="339" t="s">
        <v>440</v>
      </c>
      <c r="N6129" s="341">
        <v>1223</v>
      </c>
      <c r="O6129" s="342">
        <v>197962.46</v>
      </c>
      <c r="P6129" s="341">
        <v>1605855</v>
      </c>
      <c r="Q6129" t="str">
        <f t="shared" si="98"/>
        <v>3-Small C&amp;I</v>
      </c>
    </row>
    <row r="6130" spans="1:17" x14ac:dyDescent="0.3">
      <c r="A6130" s="333">
        <v>4</v>
      </c>
      <c r="B6130" s="334" t="s">
        <v>187</v>
      </c>
      <c r="C6130" s="335">
        <v>2022</v>
      </c>
      <c r="D6130" s="335">
        <v>3</v>
      </c>
      <c r="E6130" s="334" t="s">
        <v>560</v>
      </c>
      <c r="F6130" s="345">
        <v>3</v>
      </c>
      <c r="G6130" s="334" t="s">
        <v>421</v>
      </c>
      <c r="H6130" s="334" t="s">
        <v>446</v>
      </c>
      <c r="I6130" s="334" t="s">
        <v>447</v>
      </c>
      <c r="J6130" s="334" t="s">
        <v>567</v>
      </c>
      <c r="K6130" s="334" t="s">
        <v>425</v>
      </c>
      <c r="L6130" s="334" t="s">
        <v>539</v>
      </c>
      <c r="M6130" s="334" t="s">
        <v>440</v>
      </c>
      <c r="N6130" s="336">
        <v>7</v>
      </c>
      <c r="O6130" s="337">
        <v>244.66</v>
      </c>
      <c r="P6130" s="336">
        <v>1664</v>
      </c>
      <c r="Q6130" t="str">
        <f t="shared" si="98"/>
        <v>3-Small C&amp;I</v>
      </c>
    </row>
    <row r="6131" spans="1:17" x14ac:dyDescent="0.3">
      <c r="A6131" s="338">
        <v>4</v>
      </c>
      <c r="B6131" s="339" t="s">
        <v>187</v>
      </c>
      <c r="C6131" s="340">
        <v>2022</v>
      </c>
      <c r="D6131" s="340">
        <v>3</v>
      </c>
      <c r="E6131" s="339" t="s">
        <v>560</v>
      </c>
      <c r="F6131" s="346">
        <v>3</v>
      </c>
      <c r="G6131" s="339" t="s">
        <v>421</v>
      </c>
      <c r="H6131" s="339" t="s">
        <v>448</v>
      </c>
      <c r="I6131" s="339" t="s">
        <v>449</v>
      </c>
      <c r="J6131" s="339" t="s">
        <v>564</v>
      </c>
      <c r="K6131" s="339" t="s">
        <v>428</v>
      </c>
      <c r="L6131" s="339" t="s">
        <v>539</v>
      </c>
      <c r="M6131" s="339" t="s">
        <v>440</v>
      </c>
      <c r="N6131" s="341">
        <v>10</v>
      </c>
      <c r="O6131" s="342">
        <v>356.9</v>
      </c>
      <c r="P6131" s="341">
        <v>2330</v>
      </c>
      <c r="Q6131" t="str">
        <f t="shared" si="98"/>
        <v>3-Small C&amp;I</v>
      </c>
    </row>
    <row r="6132" spans="1:17" x14ac:dyDescent="0.3">
      <c r="A6132" s="333">
        <v>4</v>
      </c>
      <c r="B6132" s="334" t="s">
        <v>187</v>
      </c>
      <c r="C6132" s="335">
        <v>2022</v>
      </c>
      <c r="D6132" s="335">
        <v>3</v>
      </c>
      <c r="E6132" s="334" t="s">
        <v>560</v>
      </c>
      <c r="F6132" s="345">
        <v>3</v>
      </c>
      <c r="G6132" s="334" t="s">
        <v>421</v>
      </c>
      <c r="H6132" s="334" t="s">
        <v>419</v>
      </c>
      <c r="I6132" s="334" t="s">
        <v>420</v>
      </c>
      <c r="J6132" s="334" t="s">
        <v>565</v>
      </c>
      <c r="K6132" s="334" t="s">
        <v>411</v>
      </c>
      <c r="L6132" s="334" t="s">
        <v>539</v>
      </c>
      <c r="M6132" s="334" t="s">
        <v>440</v>
      </c>
      <c r="N6132" s="336">
        <v>54</v>
      </c>
      <c r="O6132" s="337">
        <v>4049.85</v>
      </c>
      <c r="P6132" s="336">
        <v>29703</v>
      </c>
      <c r="Q6132" t="str">
        <f t="shared" si="98"/>
        <v>3-Small C&amp;I</v>
      </c>
    </row>
    <row r="6133" spans="1:17" x14ac:dyDescent="0.3">
      <c r="A6133" s="338">
        <v>4</v>
      </c>
      <c r="B6133" s="339" t="s">
        <v>187</v>
      </c>
      <c r="C6133" s="340">
        <v>2022</v>
      </c>
      <c r="D6133" s="340">
        <v>3</v>
      </c>
      <c r="E6133" s="339" t="s">
        <v>560</v>
      </c>
      <c r="F6133" s="346">
        <v>3</v>
      </c>
      <c r="G6133" s="339" t="s">
        <v>421</v>
      </c>
      <c r="H6133" s="339" t="s">
        <v>450</v>
      </c>
      <c r="I6133" s="339" t="s">
        <v>451</v>
      </c>
      <c r="J6133" s="339" t="s">
        <v>568</v>
      </c>
      <c r="K6133" s="339" t="s">
        <v>433</v>
      </c>
      <c r="L6133" s="339" t="s">
        <v>539</v>
      </c>
      <c r="M6133" s="339" t="s">
        <v>440</v>
      </c>
      <c r="N6133" s="341">
        <v>65</v>
      </c>
      <c r="O6133" s="342">
        <v>123167.21</v>
      </c>
      <c r="P6133" s="341">
        <v>1176807</v>
      </c>
      <c r="Q6133" t="str">
        <f t="shared" si="98"/>
        <v>4-Medium C&amp;I</v>
      </c>
    </row>
    <row r="6134" spans="1:17" x14ac:dyDescent="0.3">
      <c r="A6134" s="333">
        <v>4</v>
      </c>
      <c r="B6134" s="334" t="s">
        <v>187</v>
      </c>
      <c r="C6134" s="335">
        <v>2022</v>
      </c>
      <c r="D6134" s="335">
        <v>3</v>
      </c>
      <c r="E6134" s="334" t="s">
        <v>560</v>
      </c>
      <c r="F6134" s="345">
        <v>3</v>
      </c>
      <c r="G6134" s="334" t="s">
        <v>421</v>
      </c>
      <c r="H6134" s="334" t="s">
        <v>452</v>
      </c>
      <c r="I6134" s="334" t="s">
        <v>453</v>
      </c>
      <c r="J6134" s="334" t="s">
        <v>570</v>
      </c>
      <c r="K6134" s="334" t="s">
        <v>454</v>
      </c>
      <c r="L6134" s="334" t="s">
        <v>539</v>
      </c>
      <c r="M6134" s="334" t="s">
        <v>440</v>
      </c>
      <c r="N6134" s="336">
        <v>1</v>
      </c>
      <c r="O6134" s="337">
        <v>89.09</v>
      </c>
      <c r="P6134" s="336">
        <v>0</v>
      </c>
      <c r="Q6134" t="str">
        <f t="shared" si="98"/>
        <v>4-Medium C&amp;I</v>
      </c>
    </row>
    <row r="6135" spans="1:17" x14ac:dyDescent="0.3">
      <c r="A6135" s="338">
        <v>4</v>
      </c>
      <c r="B6135" s="339" t="s">
        <v>187</v>
      </c>
      <c r="C6135" s="340">
        <v>2022</v>
      </c>
      <c r="D6135" s="340">
        <v>3</v>
      </c>
      <c r="E6135" s="339" t="s">
        <v>560</v>
      </c>
      <c r="F6135" s="346">
        <v>5</v>
      </c>
      <c r="G6135" s="339" t="s">
        <v>455</v>
      </c>
      <c r="H6135" s="339" t="s">
        <v>431</v>
      </c>
      <c r="I6135" s="339" t="s">
        <v>432</v>
      </c>
      <c r="J6135" s="339" t="s">
        <v>568</v>
      </c>
      <c r="K6135" s="339" t="s">
        <v>433</v>
      </c>
      <c r="L6135" s="339" t="s">
        <v>540</v>
      </c>
      <c r="M6135" s="339" t="s">
        <v>456</v>
      </c>
      <c r="N6135" s="341">
        <v>1</v>
      </c>
      <c r="O6135" s="342">
        <v>783.35</v>
      </c>
      <c r="P6135" s="341">
        <v>2080</v>
      </c>
      <c r="Q6135" t="str">
        <f t="shared" si="98"/>
        <v>4-Medium C&amp;I</v>
      </c>
    </row>
    <row r="6136" spans="1:17" x14ac:dyDescent="0.3">
      <c r="A6136" s="333">
        <v>4</v>
      </c>
      <c r="B6136" s="334" t="s">
        <v>187</v>
      </c>
      <c r="C6136" s="335">
        <v>2022</v>
      </c>
      <c r="D6136" s="335">
        <v>3</v>
      </c>
      <c r="E6136" s="334" t="s">
        <v>560</v>
      </c>
      <c r="F6136" s="345">
        <v>5</v>
      </c>
      <c r="G6136" s="334" t="s">
        <v>455</v>
      </c>
      <c r="H6136" s="334" t="s">
        <v>444</v>
      </c>
      <c r="I6136" s="334" t="s">
        <v>445</v>
      </c>
      <c r="J6136" s="334" t="s">
        <v>572</v>
      </c>
      <c r="K6136" s="334" t="s">
        <v>443</v>
      </c>
      <c r="L6136" s="334" t="s">
        <v>541</v>
      </c>
      <c r="M6136" s="334" t="s">
        <v>457</v>
      </c>
      <c r="N6136" s="336">
        <v>1</v>
      </c>
      <c r="O6136" s="337">
        <v>5324.91</v>
      </c>
      <c r="P6136" s="336">
        <v>56320</v>
      </c>
      <c r="Q6136" t="str">
        <f t="shared" si="98"/>
        <v>5-Large C&amp;I</v>
      </c>
    </row>
    <row r="6137" spans="1:17" x14ac:dyDescent="0.3">
      <c r="A6137" s="338">
        <v>4</v>
      </c>
      <c r="B6137" s="339" t="s">
        <v>187</v>
      </c>
      <c r="C6137" s="340">
        <v>2022</v>
      </c>
      <c r="D6137" s="340">
        <v>3</v>
      </c>
      <c r="E6137" s="339" t="s">
        <v>560</v>
      </c>
      <c r="F6137" s="346">
        <v>5</v>
      </c>
      <c r="G6137" s="339" t="s">
        <v>455</v>
      </c>
      <c r="H6137" s="339" t="s">
        <v>417</v>
      </c>
      <c r="I6137" s="339" t="s">
        <v>418</v>
      </c>
      <c r="J6137" s="339" t="s">
        <v>562</v>
      </c>
      <c r="K6137" s="339" t="s">
        <v>405</v>
      </c>
      <c r="L6137" s="339" t="s">
        <v>541</v>
      </c>
      <c r="M6137" s="339" t="s">
        <v>457</v>
      </c>
      <c r="N6137" s="341">
        <v>2</v>
      </c>
      <c r="O6137" s="342">
        <v>242.02</v>
      </c>
      <c r="P6137" s="341">
        <v>1884</v>
      </c>
      <c r="Q6137" t="str">
        <f t="shared" si="98"/>
        <v>3-Small C&amp;I</v>
      </c>
    </row>
    <row r="6138" spans="1:17" x14ac:dyDescent="0.3">
      <c r="A6138" s="333">
        <v>4</v>
      </c>
      <c r="B6138" s="334" t="s">
        <v>187</v>
      </c>
      <c r="C6138" s="335">
        <v>2022</v>
      </c>
      <c r="D6138" s="335">
        <v>3</v>
      </c>
      <c r="E6138" s="334" t="s">
        <v>560</v>
      </c>
      <c r="F6138" s="345">
        <v>6</v>
      </c>
      <c r="G6138" s="334" t="s">
        <v>458</v>
      </c>
      <c r="H6138" s="334" t="s">
        <v>459</v>
      </c>
      <c r="I6138" s="334" t="s">
        <v>460</v>
      </c>
      <c r="J6138" s="334" t="s">
        <v>573</v>
      </c>
      <c r="K6138" s="334" t="s">
        <v>461</v>
      </c>
      <c r="L6138" s="334" t="s">
        <v>542</v>
      </c>
      <c r="M6138" s="334" t="s">
        <v>462</v>
      </c>
      <c r="N6138" s="336">
        <v>1</v>
      </c>
      <c r="O6138" s="337">
        <v>6002.25</v>
      </c>
      <c r="P6138" s="336">
        <v>15418</v>
      </c>
      <c r="Q6138" t="str">
        <f t="shared" si="98"/>
        <v>Street</v>
      </c>
    </row>
    <row r="6139" spans="1:17" x14ac:dyDescent="0.3">
      <c r="A6139" s="338">
        <v>4</v>
      </c>
      <c r="B6139" s="339" t="s">
        <v>187</v>
      </c>
      <c r="C6139" s="340">
        <v>2022</v>
      </c>
      <c r="D6139" s="340">
        <v>3</v>
      </c>
      <c r="E6139" s="339" t="s">
        <v>560</v>
      </c>
      <c r="F6139" s="346">
        <v>6</v>
      </c>
      <c r="G6139" s="339" t="s">
        <v>458</v>
      </c>
      <c r="H6139" s="339" t="s">
        <v>463</v>
      </c>
      <c r="I6139" s="339" t="s">
        <v>464</v>
      </c>
      <c r="J6139" s="339" t="s">
        <v>577</v>
      </c>
      <c r="K6139" s="339" t="s">
        <v>465</v>
      </c>
      <c r="L6139" s="339" t="s">
        <v>542</v>
      </c>
      <c r="M6139" s="339" t="s">
        <v>462</v>
      </c>
      <c r="N6139" s="341">
        <v>2</v>
      </c>
      <c r="O6139" s="342">
        <v>1236.3599999999999</v>
      </c>
      <c r="P6139" s="341">
        <v>6483</v>
      </c>
      <c r="Q6139" t="str">
        <f t="shared" si="98"/>
        <v>Street</v>
      </c>
    </row>
    <row r="6140" spans="1:17" x14ac:dyDescent="0.3">
      <c r="A6140" s="333">
        <v>4</v>
      </c>
      <c r="B6140" s="334" t="s">
        <v>187</v>
      </c>
      <c r="C6140" s="335">
        <v>2022</v>
      </c>
      <c r="D6140" s="335">
        <v>3</v>
      </c>
      <c r="E6140" s="334" t="s">
        <v>560</v>
      </c>
      <c r="F6140" s="345">
        <v>10</v>
      </c>
      <c r="G6140" s="334" t="s">
        <v>466</v>
      </c>
      <c r="H6140" s="334" t="s">
        <v>397</v>
      </c>
      <c r="I6140" s="334" t="s">
        <v>398</v>
      </c>
      <c r="J6140" s="334" t="s">
        <v>561</v>
      </c>
      <c r="K6140" s="334" t="s">
        <v>399</v>
      </c>
      <c r="L6140" s="334" t="s">
        <v>543</v>
      </c>
      <c r="M6140" s="334" t="s">
        <v>467</v>
      </c>
      <c r="N6140" s="336">
        <v>32</v>
      </c>
      <c r="O6140" s="337">
        <v>9419.7000000000007</v>
      </c>
      <c r="P6140" s="336">
        <v>31555</v>
      </c>
      <c r="Q6140" t="str">
        <f t="shared" si="98"/>
        <v>1-Residential</v>
      </c>
    </row>
    <row r="6141" spans="1:17" x14ac:dyDescent="0.3">
      <c r="A6141" s="338">
        <v>4</v>
      </c>
      <c r="B6141" s="339" t="s">
        <v>187</v>
      </c>
      <c r="C6141" s="340">
        <v>2022</v>
      </c>
      <c r="D6141" s="340">
        <v>3</v>
      </c>
      <c r="E6141" s="339" t="s">
        <v>560</v>
      </c>
      <c r="F6141" s="346">
        <v>10</v>
      </c>
      <c r="G6141" s="339" t="s">
        <v>466</v>
      </c>
      <c r="H6141" s="339" t="s">
        <v>406</v>
      </c>
      <c r="I6141" s="339" t="s">
        <v>407</v>
      </c>
      <c r="J6141" s="339" t="s">
        <v>563</v>
      </c>
      <c r="K6141" s="339" t="s">
        <v>408</v>
      </c>
      <c r="L6141" s="339" t="s">
        <v>543</v>
      </c>
      <c r="M6141" s="339" t="s">
        <v>467</v>
      </c>
      <c r="N6141" s="341">
        <v>1</v>
      </c>
      <c r="O6141" s="342">
        <v>69.22</v>
      </c>
      <c r="P6141" s="341">
        <v>344</v>
      </c>
      <c r="Q6141" t="str">
        <f t="shared" si="98"/>
        <v>2-Low Income Residential</v>
      </c>
    </row>
    <row r="6142" spans="1:17" x14ac:dyDescent="0.3">
      <c r="A6142" s="333">
        <v>4</v>
      </c>
      <c r="B6142" s="334" t="s">
        <v>187</v>
      </c>
      <c r="C6142" s="335">
        <v>2022</v>
      </c>
      <c r="D6142" s="335">
        <v>3</v>
      </c>
      <c r="E6142" s="334" t="s">
        <v>560</v>
      </c>
      <c r="F6142" s="345">
        <v>10</v>
      </c>
      <c r="G6142" s="334" t="s">
        <v>466</v>
      </c>
      <c r="H6142" s="334" t="s">
        <v>412</v>
      </c>
      <c r="I6142" s="334" t="s">
        <v>413</v>
      </c>
      <c r="J6142" s="334" t="s">
        <v>561</v>
      </c>
      <c r="K6142" s="334" t="s">
        <v>399</v>
      </c>
      <c r="L6142" s="334" t="s">
        <v>544</v>
      </c>
      <c r="M6142" s="334" t="s">
        <v>468</v>
      </c>
      <c r="N6142" s="336">
        <v>133</v>
      </c>
      <c r="O6142" s="337">
        <v>17577.91</v>
      </c>
      <c r="P6142" s="336">
        <v>116870</v>
      </c>
      <c r="Q6142" t="str">
        <f t="shared" si="98"/>
        <v>1-Residential</v>
      </c>
    </row>
    <row r="6143" spans="1:17" x14ac:dyDescent="0.3">
      <c r="A6143" s="338">
        <v>4</v>
      </c>
      <c r="B6143" s="339" t="s">
        <v>187</v>
      </c>
      <c r="C6143" s="340">
        <v>2022</v>
      </c>
      <c r="D6143" s="340">
        <v>3</v>
      </c>
      <c r="E6143" s="339" t="s">
        <v>560</v>
      </c>
      <c r="F6143" s="346">
        <v>10</v>
      </c>
      <c r="G6143" s="339" t="s">
        <v>466</v>
      </c>
      <c r="H6143" s="339" t="s">
        <v>415</v>
      </c>
      <c r="I6143" s="339" t="s">
        <v>416</v>
      </c>
      <c r="J6143" s="339" t="s">
        <v>563</v>
      </c>
      <c r="K6143" s="339" t="s">
        <v>408</v>
      </c>
      <c r="L6143" s="339" t="s">
        <v>544</v>
      </c>
      <c r="M6143" s="339" t="s">
        <v>468</v>
      </c>
      <c r="N6143" s="341">
        <v>3</v>
      </c>
      <c r="O6143" s="342">
        <v>146.72</v>
      </c>
      <c r="P6143" s="341">
        <v>2696</v>
      </c>
      <c r="Q6143" t="str">
        <f t="shared" si="98"/>
        <v>2-Low Income Residential</v>
      </c>
    </row>
    <row r="6144" spans="1:17" x14ac:dyDescent="0.3">
      <c r="A6144" s="333">
        <v>4</v>
      </c>
      <c r="B6144" s="334" t="s">
        <v>187</v>
      </c>
      <c r="C6144" s="335">
        <v>2022</v>
      </c>
      <c r="D6144" s="335">
        <v>3</v>
      </c>
      <c r="E6144" s="334" t="s">
        <v>560</v>
      </c>
      <c r="F6144" s="345">
        <v>60</v>
      </c>
      <c r="G6144" s="334" t="s">
        <v>469</v>
      </c>
      <c r="H6144" s="334" t="s">
        <v>459</v>
      </c>
      <c r="I6144" s="334" t="s">
        <v>460</v>
      </c>
      <c r="J6144" s="334" t="s">
        <v>573</v>
      </c>
      <c r="K6144" s="334" t="s">
        <v>461</v>
      </c>
      <c r="L6144" s="334" t="s">
        <v>545</v>
      </c>
      <c r="M6144" s="334" t="s">
        <v>470</v>
      </c>
      <c r="N6144" s="336">
        <v>1</v>
      </c>
      <c r="O6144" s="337">
        <v>11.33</v>
      </c>
      <c r="P6144" s="336">
        <v>29</v>
      </c>
      <c r="Q6144" t="str">
        <f t="shared" si="98"/>
        <v>Street</v>
      </c>
    </row>
    <row r="6145" spans="1:17" x14ac:dyDescent="0.3">
      <c r="A6145" s="338">
        <v>4</v>
      </c>
      <c r="B6145" s="339" t="s">
        <v>187</v>
      </c>
      <c r="C6145" s="340">
        <v>2022</v>
      </c>
      <c r="D6145" s="340">
        <v>3</v>
      </c>
      <c r="E6145" s="339" t="s">
        <v>560</v>
      </c>
      <c r="F6145" s="346">
        <v>60</v>
      </c>
      <c r="G6145" s="339" t="s">
        <v>469</v>
      </c>
      <c r="H6145" s="339" t="s">
        <v>463</v>
      </c>
      <c r="I6145" s="339" t="s">
        <v>464</v>
      </c>
      <c r="J6145" s="339" t="s">
        <v>577</v>
      </c>
      <c r="K6145" s="339" t="s">
        <v>465</v>
      </c>
      <c r="L6145" s="339" t="s">
        <v>545</v>
      </c>
      <c r="M6145" s="339" t="s">
        <v>470</v>
      </c>
      <c r="N6145" s="341">
        <v>2</v>
      </c>
      <c r="O6145" s="342">
        <v>27.38</v>
      </c>
      <c r="P6145" s="341">
        <v>132</v>
      </c>
      <c r="Q6145" t="str">
        <f t="shared" si="98"/>
        <v>Street</v>
      </c>
    </row>
    <row r="6146" spans="1:17" x14ac:dyDescent="0.3">
      <c r="A6146" s="333">
        <v>5</v>
      </c>
      <c r="B6146" s="334" t="s">
        <v>181</v>
      </c>
      <c r="C6146" s="335">
        <v>2022</v>
      </c>
      <c r="D6146" s="335">
        <v>3</v>
      </c>
      <c r="E6146" s="334" t="s">
        <v>560</v>
      </c>
      <c r="F6146" s="345">
        <v>1</v>
      </c>
      <c r="G6146" s="334" t="s">
        <v>396</v>
      </c>
      <c r="H6146" s="334" t="s">
        <v>397</v>
      </c>
      <c r="I6146" s="334" t="s">
        <v>398</v>
      </c>
      <c r="J6146" s="334" t="s">
        <v>561</v>
      </c>
      <c r="K6146" s="334" t="s">
        <v>399</v>
      </c>
      <c r="L6146" s="334" t="s">
        <v>536</v>
      </c>
      <c r="M6146" s="334" t="s">
        <v>400</v>
      </c>
      <c r="N6146" s="336">
        <v>484818</v>
      </c>
      <c r="O6146" s="337">
        <v>76116470.900000006</v>
      </c>
      <c r="P6146" s="336">
        <v>256208432</v>
      </c>
      <c r="Q6146" t="str">
        <f t="shared" si="98"/>
        <v>1-Residential</v>
      </c>
    </row>
    <row r="6147" spans="1:17" x14ac:dyDescent="0.3">
      <c r="A6147" s="338">
        <v>5</v>
      </c>
      <c r="B6147" s="339" t="s">
        <v>181</v>
      </c>
      <c r="C6147" s="340">
        <v>2022</v>
      </c>
      <c r="D6147" s="340">
        <v>3</v>
      </c>
      <c r="E6147" s="339" t="s">
        <v>560</v>
      </c>
      <c r="F6147" s="346">
        <v>1</v>
      </c>
      <c r="G6147" s="339" t="s">
        <v>396</v>
      </c>
      <c r="H6147" s="339" t="s">
        <v>401</v>
      </c>
      <c r="I6147" s="339" t="s">
        <v>402</v>
      </c>
      <c r="J6147" s="339" t="s">
        <v>561</v>
      </c>
      <c r="K6147" s="339" t="s">
        <v>399</v>
      </c>
      <c r="L6147" s="339" t="s">
        <v>536</v>
      </c>
      <c r="M6147" s="339" t="s">
        <v>400</v>
      </c>
      <c r="N6147" s="341">
        <v>344</v>
      </c>
      <c r="O6147" s="342">
        <v>57463.47</v>
      </c>
      <c r="P6147" s="341">
        <v>186870</v>
      </c>
      <c r="Q6147" t="str">
        <f t="shared" si="98"/>
        <v>1-Residential</v>
      </c>
    </row>
    <row r="6148" spans="1:17" x14ac:dyDescent="0.3">
      <c r="A6148" s="333">
        <v>5</v>
      </c>
      <c r="B6148" s="334" t="s">
        <v>181</v>
      </c>
      <c r="C6148" s="335">
        <v>2022</v>
      </c>
      <c r="D6148" s="335">
        <v>3</v>
      </c>
      <c r="E6148" s="334" t="s">
        <v>560</v>
      </c>
      <c r="F6148" s="345">
        <v>1</v>
      </c>
      <c r="G6148" s="334" t="s">
        <v>396</v>
      </c>
      <c r="H6148" s="334" t="s">
        <v>403</v>
      </c>
      <c r="I6148" s="334" t="s">
        <v>404</v>
      </c>
      <c r="J6148" s="334" t="s">
        <v>562</v>
      </c>
      <c r="K6148" s="334" t="s">
        <v>405</v>
      </c>
      <c r="L6148" s="334" t="s">
        <v>536</v>
      </c>
      <c r="M6148" s="334" t="s">
        <v>400</v>
      </c>
      <c r="N6148" s="336">
        <v>1330</v>
      </c>
      <c r="O6148" s="343">
        <v>-9325.09</v>
      </c>
      <c r="P6148" s="336">
        <v>727126</v>
      </c>
      <c r="Q6148" t="str">
        <f t="shared" si="98"/>
        <v>3-Small C&amp;I</v>
      </c>
    </row>
    <row r="6149" spans="1:17" x14ac:dyDescent="0.3">
      <c r="A6149" s="338">
        <v>5</v>
      </c>
      <c r="B6149" s="339" t="s">
        <v>181</v>
      </c>
      <c r="C6149" s="340">
        <v>2022</v>
      </c>
      <c r="D6149" s="340">
        <v>3</v>
      </c>
      <c r="E6149" s="339" t="s">
        <v>560</v>
      </c>
      <c r="F6149" s="346">
        <v>1</v>
      </c>
      <c r="G6149" s="339" t="s">
        <v>396</v>
      </c>
      <c r="H6149" s="339" t="s">
        <v>406</v>
      </c>
      <c r="I6149" s="339" t="s">
        <v>407</v>
      </c>
      <c r="J6149" s="339" t="s">
        <v>563</v>
      </c>
      <c r="K6149" s="339" t="s">
        <v>408</v>
      </c>
      <c r="L6149" s="339" t="s">
        <v>536</v>
      </c>
      <c r="M6149" s="339" t="s">
        <v>400</v>
      </c>
      <c r="N6149" s="341">
        <v>56338</v>
      </c>
      <c r="O6149" s="342">
        <v>6640702.5899999999</v>
      </c>
      <c r="P6149" s="341">
        <v>34525673</v>
      </c>
      <c r="Q6149" t="str">
        <f t="shared" si="98"/>
        <v>2-Low Income Residential</v>
      </c>
    </row>
    <row r="6150" spans="1:17" x14ac:dyDescent="0.3">
      <c r="A6150" s="333">
        <v>5</v>
      </c>
      <c r="B6150" s="334" t="s">
        <v>181</v>
      </c>
      <c r="C6150" s="335">
        <v>2022</v>
      </c>
      <c r="D6150" s="335">
        <v>3</v>
      </c>
      <c r="E6150" s="334" t="s">
        <v>560</v>
      </c>
      <c r="F6150" s="345">
        <v>1</v>
      </c>
      <c r="G6150" s="334" t="s">
        <v>396</v>
      </c>
      <c r="H6150" s="334" t="s">
        <v>471</v>
      </c>
      <c r="I6150" s="334" t="s">
        <v>472</v>
      </c>
      <c r="J6150" s="334" t="s">
        <v>563</v>
      </c>
      <c r="K6150" s="334" t="s">
        <v>408</v>
      </c>
      <c r="L6150" s="334" t="s">
        <v>536</v>
      </c>
      <c r="M6150" s="334" t="s">
        <v>400</v>
      </c>
      <c r="N6150" s="336">
        <v>156</v>
      </c>
      <c r="O6150" s="337">
        <v>23873.17</v>
      </c>
      <c r="P6150" s="336">
        <v>120726</v>
      </c>
      <c r="Q6150" t="str">
        <f t="shared" si="98"/>
        <v>2-Low Income Residential</v>
      </c>
    </row>
    <row r="6151" spans="1:17" x14ac:dyDescent="0.3">
      <c r="A6151" s="338">
        <v>5</v>
      </c>
      <c r="B6151" s="339" t="s">
        <v>181</v>
      </c>
      <c r="C6151" s="340">
        <v>2022</v>
      </c>
      <c r="D6151" s="340">
        <v>3</v>
      </c>
      <c r="E6151" s="339" t="s">
        <v>560</v>
      </c>
      <c r="F6151" s="346">
        <v>1</v>
      </c>
      <c r="G6151" s="339" t="s">
        <v>396</v>
      </c>
      <c r="H6151" s="339" t="s">
        <v>409</v>
      </c>
      <c r="I6151" s="339" t="s">
        <v>410</v>
      </c>
      <c r="J6151" s="339" t="s">
        <v>564</v>
      </c>
      <c r="K6151" s="339" t="s">
        <v>428</v>
      </c>
      <c r="L6151" s="339" t="s">
        <v>536</v>
      </c>
      <c r="M6151" s="339" t="s">
        <v>400</v>
      </c>
      <c r="N6151" s="341">
        <v>1066</v>
      </c>
      <c r="O6151" s="342">
        <v>104952.46</v>
      </c>
      <c r="P6151" s="341">
        <v>392984</v>
      </c>
      <c r="Q6151" t="str">
        <f t="shared" si="98"/>
        <v>3-Small C&amp;I</v>
      </c>
    </row>
    <row r="6152" spans="1:17" x14ac:dyDescent="0.3">
      <c r="A6152" s="333">
        <v>5</v>
      </c>
      <c r="B6152" s="334" t="s">
        <v>181</v>
      </c>
      <c r="C6152" s="335">
        <v>2022</v>
      </c>
      <c r="D6152" s="335">
        <v>3</v>
      </c>
      <c r="E6152" s="334" t="s">
        <v>560</v>
      </c>
      <c r="F6152" s="345">
        <v>1</v>
      </c>
      <c r="G6152" s="334" t="s">
        <v>396</v>
      </c>
      <c r="H6152" s="334" t="s">
        <v>429</v>
      </c>
      <c r="I6152" s="334" t="s">
        <v>430</v>
      </c>
      <c r="J6152" s="334" t="s">
        <v>562</v>
      </c>
      <c r="K6152" s="334" t="s">
        <v>405</v>
      </c>
      <c r="L6152" s="334" t="s">
        <v>536</v>
      </c>
      <c r="M6152" s="334" t="s">
        <v>400</v>
      </c>
      <c r="N6152" s="336">
        <v>15</v>
      </c>
      <c r="O6152" s="343">
        <v>-17346.650000000001</v>
      </c>
      <c r="P6152" s="336">
        <v>8392</v>
      </c>
      <c r="Q6152" t="str">
        <f t="shared" si="98"/>
        <v>3-Small C&amp;I</v>
      </c>
    </row>
    <row r="6153" spans="1:17" x14ac:dyDescent="0.3">
      <c r="A6153" s="338">
        <v>5</v>
      </c>
      <c r="B6153" s="339" t="s">
        <v>181</v>
      </c>
      <c r="C6153" s="340">
        <v>2022</v>
      </c>
      <c r="D6153" s="340">
        <v>3</v>
      </c>
      <c r="E6153" s="339" t="s">
        <v>560</v>
      </c>
      <c r="F6153" s="346">
        <v>1</v>
      </c>
      <c r="G6153" s="339" t="s">
        <v>396</v>
      </c>
      <c r="H6153" s="339" t="s">
        <v>473</v>
      </c>
      <c r="I6153" s="339" t="s">
        <v>474</v>
      </c>
      <c r="J6153" s="339" t="s">
        <v>565</v>
      </c>
      <c r="K6153" s="339" t="s">
        <v>411</v>
      </c>
      <c r="L6153" s="339" t="s">
        <v>536</v>
      </c>
      <c r="M6153" s="339" t="s">
        <v>400</v>
      </c>
      <c r="N6153" s="341">
        <v>3</v>
      </c>
      <c r="O6153" s="342">
        <v>142.11000000000001</v>
      </c>
      <c r="P6153" s="341">
        <v>382</v>
      </c>
      <c r="Q6153" t="str">
        <f t="shared" si="98"/>
        <v>3-Small C&amp;I</v>
      </c>
    </row>
    <row r="6154" spans="1:17" x14ac:dyDescent="0.3">
      <c r="A6154" s="333">
        <v>5</v>
      </c>
      <c r="B6154" s="334" t="s">
        <v>181</v>
      </c>
      <c r="C6154" s="335">
        <v>2022</v>
      </c>
      <c r="D6154" s="335">
        <v>3</v>
      </c>
      <c r="E6154" s="334" t="s">
        <v>560</v>
      </c>
      <c r="F6154" s="345">
        <v>1</v>
      </c>
      <c r="G6154" s="334" t="s">
        <v>396</v>
      </c>
      <c r="H6154" s="334" t="s">
        <v>477</v>
      </c>
      <c r="I6154" s="334" t="s">
        <v>478</v>
      </c>
      <c r="J6154" s="334" t="s">
        <v>566</v>
      </c>
      <c r="K6154" s="334" t="s">
        <v>436</v>
      </c>
      <c r="L6154" s="334" t="s">
        <v>536</v>
      </c>
      <c r="M6154" s="334" t="s">
        <v>400</v>
      </c>
      <c r="N6154" s="336">
        <v>194</v>
      </c>
      <c r="O6154" s="337">
        <v>8308.82</v>
      </c>
      <c r="P6154" s="336">
        <v>19087</v>
      </c>
      <c r="Q6154" t="str">
        <f t="shared" si="98"/>
        <v>Street</v>
      </c>
    </row>
    <row r="6155" spans="1:17" x14ac:dyDescent="0.3">
      <c r="A6155" s="338">
        <v>5</v>
      </c>
      <c r="B6155" s="339" t="s">
        <v>181</v>
      </c>
      <c r="C6155" s="340">
        <v>2022</v>
      </c>
      <c r="D6155" s="340">
        <v>3</v>
      </c>
      <c r="E6155" s="339" t="s">
        <v>560</v>
      </c>
      <c r="F6155" s="346">
        <v>1</v>
      </c>
      <c r="G6155" s="339" t="s">
        <v>396</v>
      </c>
      <c r="H6155" s="339" t="s">
        <v>479</v>
      </c>
      <c r="I6155" s="339" t="s">
        <v>480</v>
      </c>
      <c r="J6155" s="339" t="s">
        <v>566</v>
      </c>
      <c r="K6155" s="339" t="s">
        <v>436</v>
      </c>
      <c r="L6155" s="339" t="s">
        <v>536</v>
      </c>
      <c r="M6155" s="339" t="s">
        <v>400</v>
      </c>
      <c r="N6155" s="341">
        <v>586</v>
      </c>
      <c r="O6155" s="342">
        <v>19956.919999999998</v>
      </c>
      <c r="P6155" s="341">
        <v>44855</v>
      </c>
      <c r="Q6155" t="str">
        <f t="shared" si="98"/>
        <v>Street</v>
      </c>
    </row>
    <row r="6156" spans="1:17" x14ac:dyDescent="0.3">
      <c r="A6156" s="333">
        <v>5</v>
      </c>
      <c r="B6156" s="334" t="s">
        <v>181</v>
      </c>
      <c r="C6156" s="335">
        <v>2022</v>
      </c>
      <c r="D6156" s="335">
        <v>3</v>
      </c>
      <c r="E6156" s="334" t="s">
        <v>560</v>
      </c>
      <c r="F6156" s="345">
        <v>1</v>
      </c>
      <c r="G6156" s="334" t="s">
        <v>396</v>
      </c>
      <c r="H6156" s="334" t="s">
        <v>434</v>
      </c>
      <c r="I6156" s="334" t="s">
        <v>435</v>
      </c>
      <c r="J6156" s="334" t="s">
        <v>566</v>
      </c>
      <c r="K6156" s="334" t="s">
        <v>436</v>
      </c>
      <c r="L6156" s="334" t="s">
        <v>537</v>
      </c>
      <c r="M6156" s="334" t="s">
        <v>414</v>
      </c>
      <c r="N6156" s="336">
        <v>631</v>
      </c>
      <c r="O6156" s="337">
        <v>22262.12</v>
      </c>
      <c r="P6156" s="336">
        <v>65589</v>
      </c>
      <c r="Q6156" t="str">
        <f t="shared" si="98"/>
        <v>Street</v>
      </c>
    </row>
    <row r="6157" spans="1:17" x14ac:dyDescent="0.3">
      <c r="A6157" s="338">
        <v>5</v>
      </c>
      <c r="B6157" s="339" t="s">
        <v>181</v>
      </c>
      <c r="C6157" s="340">
        <v>2022</v>
      </c>
      <c r="D6157" s="340">
        <v>3</v>
      </c>
      <c r="E6157" s="339" t="s">
        <v>560</v>
      </c>
      <c r="F6157" s="346">
        <v>1</v>
      </c>
      <c r="G6157" s="339" t="s">
        <v>396</v>
      </c>
      <c r="H6157" s="339" t="s">
        <v>412</v>
      </c>
      <c r="I6157" s="339" t="s">
        <v>413</v>
      </c>
      <c r="J6157" s="339" t="s">
        <v>561</v>
      </c>
      <c r="K6157" s="339" t="s">
        <v>399</v>
      </c>
      <c r="L6157" s="339" t="s">
        <v>537</v>
      </c>
      <c r="M6157" s="339" t="s">
        <v>414</v>
      </c>
      <c r="N6157" s="341">
        <v>486952</v>
      </c>
      <c r="O6157" s="342">
        <v>41061391</v>
      </c>
      <c r="P6157" s="341">
        <v>277463599</v>
      </c>
      <c r="Q6157" t="str">
        <f t="shared" si="98"/>
        <v>1-Residential</v>
      </c>
    </row>
    <row r="6158" spans="1:17" x14ac:dyDescent="0.3">
      <c r="A6158" s="333">
        <v>5</v>
      </c>
      <c r="B6158" s="334" t="s">
        <v>181</v>
      </c>
      <c r="C6158" s="335">
        <v>2022</v>
      </c>
      <c r="D6158" s="335">
        <v>3</v>
      </c>
      <c r="E6158" s="334" t="s">
        <v>560</v>
      </c>
      <c r="F6158" s="345">
        <v>1</v>
      </c>
      <c r="G6158" s="334" t="s">
        <v>396</v>
      </c>
      <c r="H6158" s="334" t="s">
        <v>415</v>
      </c>
      <c r="I6158" s="334" t="s">
        <v>416</v>
      </c>
      <c r="J6158" s="334" t="s">
        <v>563</v>
      </c>
      <c r="K6158" s="334" t="s">
        <v>408</v>
      </c>
      <c r="L6158" s="334" t="s">
        <v>537</v>
      </c>
      <c r="M6158" s="334" t="s">
        <v>414</v>
      </c>
      <c r="N6158" s="336">
        <v>64711</v>
      </c>
      <c r="O6158" s="337">
        <v>1812657.28</v>
      </c>
      <c r="P6158" s="336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8">
        <v>5</v>
      </c>
      <c r="B6159" s="339" t="s">
        <v>181</v>
      </c>
      <c r="C6159" s="340">
        <v>2022</v>
      </c>
      <c r="D6159" s="340">
        <v>3</v>
      </c>
      <c r="E6159" s="339" t="s">
        <v>560</v>
      </c>
      <c r="F6159" s="346">
        <v>1</v>
      </c>
      <c r="G6159" s="339" t="s">
        <v>396</v>
      </c>
      <c r="H6159" s="339" t="s">
        <v>417</v>
      </c>
      <c r="I6159" s="339" t="s">
        <v>418</v>
      </c>
      <c r="J6159" s="339" t="s">
        <v>562</v>
      </c>
      <c r="K6159" s="339" t="s">
        <v>405</v>
      </c>
      <c r="L6159" s="339" t="s">
        <v>537</v>
      </c>
      <c r="M6159" s="339" t="s">
        <v>414</v>
      </c>
      <c r="N6159" s="341">
        <v>976</v>
      </c>
      <c r="O6159" s="344">
        <v>-6110.22</v>
      </c>
      <c r="P6159" s="341">
        <v>584614</v>
      </c>
      <c r="Q6159" t="str">
        <f t="shared" si="99"/>
        <v>3-Small C&amp;I</v>
      </c>
    </row>
    <row r="6160" spans="1:17" x14ac:dyDescent="0.3">
      <c r="A6160" s="333">
        <v>5</v>
      </c>
      <c r="B6160" s="334" t="s">
        <v>181</v>
      </c>
      <c r="C6160" s="335">
        <v>2022</v>
      </c>
      <c r="D6160" s="335">
        <v>3</v>
      </c>
      <c r="E6160" s="334" t="s">
        <v>560</v>
      </c>
      <c r="F6160" s="345">
        <v>1</v>
      </c>
      <c r="G6160" s="334" t="s">
        <v>396</v>
      </c>
      <c r="H6160" s="334" t="s">
        <v>419</v>
      </c>
      <c r="I6160" s="334" t="s">
        <v>420</v>
      </c>
      <c r="J6160" s="334" t="s">
        <v>565</v>
      </c>
      <c r="K6160" s="334" t="s">
        <v>411</v>
      </c>
      <c r="L6160" s="334" t="s">
        <v>537</v>
      </c>
      <c r="M6160" s="334" t="s">
        <v>414</v>
      </c>
      <c r="N6160" s="336">
        <v>890</v>
      </c>
      <c r="O6160" s="337">
        <v>45637.7</v>
      </c>
      <c r="P6160" s="336">
        <v>333628</v>
      </c>
      <c r="Q6160" t="str">
        <f t="shared" si="99"/>
        <v>3-Small C&amp;I</v>
      </c>
    </row>
    <row r="6161" spans="1:17" x14ac:dyDescent="0.3">
      <c r="A6161" s="338">
        <v>5</v>
      </c>
      <c r="B6161" s="339" t="s">
        <v>181</v>
      </c>
      <c r="C6161" s="340">
        <v>2022</v>
      </c>
      <c r="D6161" s="340">
        <v>3</v>
      </c>
      <c r="E6161" s="339" t="s">
        <v>560</v>
      </c>
      <c r="F6161" s="346">
        <v>3</v>
      </c>
      <c r="G6161" s="339" t="s">
        <v>421</v>
      </c>
      <c r="H6161" s="339" t="s">
        <v>397</v>
      </c>
      <c r="I6161" s="339" t="s">
        <v>398</v>
      </c>
      <c r="J6161" s="339" t="s">
        <v>561</v>
      </c>
      <c r="K6161" s="339" t="s">
        <v>399</v>
      </c>
      <c r="L6161" s="339" t="s">
        <v>538</v>
      </c>
      <c r="M6161" s="339" t="s">
        <v>422</v>
      </c>
      <c r="N6161" s="341">
        <v>1151</v>
      </c>
      <c r="O6161" s="342">
        <v>424676.64</v>
      </c>
      <c r="P6161" s="341">
        <v>1460936</v>
      </c>
      <c r="Q6161" t="str">
        <f t="shared" si="99"/>
        <v>1-Residential</v>
      </c>
    </row>
    <row r="6162" spans="1:17" x14ac:dyDescent="0.3">
      <c r="A6162" s="333">
        <v>5</v>
      </c>
      <c r="B6162" s="334" t="s">
        <v>181</v>
      </c>
      <c r="C6162" s="335">
        <v>2022</v>
      </c>
      <c r="D6162" s="335">
        <v>3</v>
      </c>
      <c r="E6162" s="334" t="s">
        <v>560</v>
      </c>
      <c r="F6162" s="345">
        <v>3</v>
      </c>
      <c r="G6162" s="334" t="s">
        <v>421</v>
      </c>
      <c r="H6162" s="334" t="s">
        <v>401</v>
      </c>
      <c r="I6162" s="334" t="s">
        <v>402</v>
      </c>
      <c r="J6162" s="334" t="s">
        <v>561</v>
      </c>
      <c r="K6162" s="334" t="s">
        <v>399</v>
      </c>
      <c r="L6162" s="334" t="s">
        <v>538</v>
      </c>
      <c r="M6162" s="334" t="s">
        <v>422</v>
      </c>
      <c r="N6162" s="336">
        <v>2</v>
      </c>
      <c r="O6162" s="337">
        <v>90.32</v>
      </c>
      <c r="P6162" s="336">
        <v>208</v>
      </c>
      <c r="Q6162" t="str">
        <f t="shared" si="99"/>
        <v>1-Residential</v>
      </c>
    </row>
    <row r="6163" spans="1:17" x14ac:dyDescent="0.3">
      <c r="A6163" s="338">
        <v>5</v>
      </c>
      <c r="B6163" s="339" t="s">
        <v>181</v>
      </c>
      <c r="C6163" s="340">
        <v>2022</v>
      </c>
      <c r="D6163" s="340">
        <v>3</v>
      </c>
      <c r="E6163" s="339" t="s">
        <v>560</v>
      </c>
      <c r="F6163" s="346">
        <v>3</v>
      </c>
      <c r="G6163" s="339" t="s">
        <v>421</v>
      </c>
      <c r="H6163" s="339" t="s">
        <v>403</v>
      </c>
      <c r="I6163" s="339" t="s">
        <v>404</v>
      </c>
      <c r="J6163" s="339" t="s">
        <v>562</v>
      </c>
      <c r="K6163" s="339" t="s">
        <v>405</v>
      </c>
      <c r="L6163" s="339" t="s">
        <v>538</v>
      </c>
      <c r="M6163" s="339" t="s">
        <v>422</v>
      </c>
      <c r="N6163" s="341">
        <v>42009</v>
      </c>
      <c r="O6163" s="342">
        <v>5247225.54</v>
      </c>
      <c r="P6163" s="341">
        <v>55155153</v>
      </c>
      <c r="Q6163" t="str">
        <f t="shared" si="99"/>
        <v>3-Small C&amp;I</v>
      </c>
    </row>
    <row r="6164" spans="1:17" x14ac:dyDescent="0.3">
      <c r="A6164" s="333">
        <v>5</v>
      </c>
      <c r="B6164" s="334" t="s">
        <v>181</v>
      </c>
      <c r="C6164" s="335">
        <v>2022</v>
      </c>
      <c r="D6164" s="335">
        <v>3</v>
      </c>
      <c r="E6164" s="334" t="s">
        <v>560</v>
      </c>
      <c r="F6164" s="345">
        <v>3</v>
      </c>
      <c r="G6164" s="334" t="s">
        <v>421</v>
      </c>
      <c r="H6164" s="334" t="s">
        <v>406</v>
      </c>
      <c r="I6164" s="334" t="s">
        <v>407</v>
      </c>
      <c r="J6164" s="334" t="s">
        <v>563</v>
      </c>
      <c r="K6164" s="334" t="s">
        <v>408</v>
      </c>
      <c r="L6164" s="334" t="s">
        <v>538</v>
      </c>
      <c r="M6164" s="334" t="s">
        <v>422</v>
      </c>
      <c r="N6164" s="336">
        <v>1</v>
      </c>
      <c r="O6164" s="337">
        <v>55.63</v>
      </c>
      <c r="P6164" s="336">
        <v>276</v>
      </c>
      <c r="Q6164" t="str">
        <f t="shared" si="99"/>
        <v>2-Low Income Residential</v>
      </c>
    </row>
    <row r="6165" spans="1:17" x14ac:dyDescent="0.3">
      <c r="A6165" s="338">
        <v>5</v>
      </c>
      <c r="B6165" s="339" t="s">
        <v>181</v>
      </c>
      <c r="C6165" s="340">
        <v>2022</v>
      </c>
      <c r="D6165" s="340">
        <v>3</v>
      </c>
      <c r="E6165" s="339" t="s">
        <v>560</v>
      </c>
      <c r="F6165" s="346">
        <v>3</v>
      </c>
      <c r="G6165" s="339" t="s">
        <v>421</v>
      </c>
      <c r="H6165" s="339" t="s">
        <v>423</v>
      </c>
      <c r="I6165" s="339" t="s">
        <v>424</v>
      </c>
      <c r="J6165" s="339" t="s">
        <v>567</v>
      </c>
      <c r="K6165" s="339" t="s">
        <v>425</v>
      </c>
      <c r="L6165" s="339" t="s">
        <v>538</v>
      </c>
      <c r="M6165" s="339" t="s">
        <v>422</v>
      </c>
      <c r="N6165" s="341">
        <v>358</v>
      </c>
      <c r="O6165" s="342">
        <v>25518.61</v>
      </c>
      <c r="P6165" s="341">
        <v>94774</v>
      </c>
      <c r="Q6165" t="str">
        <f t="shared" si="99"/>
        <v>3-Small C&amp;I</v>
      </c>
    </row>
    <row r="6166" spans="1:17" x14ac:dyDescent="0.3">
      <c r="A6166" s="333">
        <v>5</v>
      </c>
      <c r="B6166" s="334" t="s">
        <v>181</v>
      </c>
      <c r="C6166" s="335">
        <v>2022</v>
      </c>
      <c r="D6166" s="335">
        <v>3</v>
      </c>
      <c r="E6166" s="334" t="s">
        <v>560</v>
      </c>
      <c r="F6166" s="345">
        <v>3</v>
      </c>
      <c r="G6166" s="334" t="s">
        <v>421</v>
      </c>
      <c r="H6166" s="334" t="s">
        <v>426</v>
      </c>
      <c r="I6166" s="334" t="s">
        <v>427</v>
      </c>
      <c r="J6166" s="334" t="s">
        <v>564</v>
      </c>
      <c r="K6166" s="334" t="s">
        <v>428</v>
      </c>
      <c r="L6166" s="334" t="s">
        <v>538</v>
      </c>
      <c r="M6166" s="334" t="s">
        <v>422</v>
      </c>
      <c r="N6166" s="336">
        <v>326</v>
      </c>
      <c r="O6166" s="343">
        <v>-368979.42</v>
      </c>
      <c r="P6166" s="336">
        <v>173733</v>
      </c>
      <c r="Q6166" t="str">
        <f t="shared" si="99"/>
        <v>3-Small C&amp;I</v>
      </c>
    </row>
    <row r="6167" spans="1:17" x14ac:dyDescent="0.3">
      <c r="A6167" s="338">
        <v>5</v>
      </c>
      <c r="B6167" s="339" t="s">
        <v>181</v>
      </c>
      <c r="C6167" s="340">
        <v>2022</v>
      </c>
      <c r="D6167" s="340">
        <v>3</v>
      </c>
      <c r="E6167" s="339" t="s">
        <v>560</v>
      </c>
      <c r="F6167" s="346">
        <v>3</v>
      </c>
      <c r="G6167" s="339" t="s">
        <v>421</v>
      </c>
      <c r="H6167" s="339" t="s">
        <v>409</v>
      </c>
      <c r="I6167" s="339" t="s">
        <v>410</v>
      </c>
      <c r="J6167" s="339" t="s">
        <v>564</v>
      </c>
      <c r="K6167" s="339" t="s">
        <v>428</v>
      </c>
      <c r="L6167" s="339" t="s">
        <v>538</v>
      </c>
      <c r="M6167" s="339" t="s">
        <v>422</v>
      </c>
      <c r="N6167" s="341">
        <v>20203</v>
      </c>
      <c r="O6167" s="342">
        <v>2029862.67</v>
      </c>
      <c r="P6167" s="341">
        <v>8773114</v>
      </c>
      <c r="Q6167" t="str">
        <f t="shared" si="99"/>
        <v>3-Small C&amp;I</v>
      </c>
    </row>
    <row r="6168" spans="1:17" x14ac:dyDescent="0.3">
      <c r="A6168" s="333">
        <v>5</v>
      </c>
      <c r="B6168" s="334" t="s">
        <v>181</v>
      </c>
      <c r="C6168" s="335">
        <v>2022</v>
      </c>
      <c r="D6168" s="335">
        <v>3</v>
      </c>
      <c r="E6168" s="334" t="s">
        <v>560</v>
      </c>
      <c r="F6168" s="345">
        <v>3</v>
      </c>
      <c r="G6168" s="334" t="s">
        <v>421</v>
      </c>
      <c r="H6168" s="334" t="s">
        <v>429</v>
      </c>
      <c r="I6168" s="334" t="s">
        <v>430</v>
      </c>
      <c r="J6168" s="334" t="s">
        <v>562</v>
      </c>
      <c r="K6168" s="334" t="s">
        <v>405</v>
      </c>
      <c r="L6168" s="334" t="s">
        <v>538</v>
      </c>
      <c r="M6168" s="334" t="s">
        <v>422</v>
      </c>
      <c r="N6168" s="336">
        <v>187</v>
      </c>
      <c r="O6168" s="337">
        <v>8125.43</v>
      </c>
      <c r="P6168" s="336">
        <v>216350</v>
      </c>
      <c r="Q6168" t="str">
        <f t="shared" si="99"/>
        <v>3-Small C&amp;I</v>
      </c>
    </row>
    <row r="6169" spans="1:17" x14ac:dyDescent="0.3">
      <c r="A6169" s="338">
        <v>5</v>
      </c>
      <c r="B6169" s="339" t="s">
        <v>181</v>
      </c>
      <c r="C6169" s="340">
        <v>2022</v>
      </c>
      <c r="D6169" s="340">
        <v>3</v>
      </c>
      <c r="E6169" s="339" t="s">
        <v>560</v>
      </c>
      <c r="F6169" s="346">
        <v>3</v>
      </c>
      <c r="G6169" s="339" t="s">
        <v>421</v>
      </c>
      <c r="H6169" s="339" t="s">
        <v>481</v>
      </c>
      <c r="I6169" s="339" t="s">
        <v>482</v>
      </c>
      <c r="J6169" s="339" t="s">
        <v>568</v>
      </c>
      <c r="K6169" s="339" t="s">
        <v>433</v>
      </c>
      <c r="L6169" s="339" t="s">
        <v>538</v>
      </c>
      <c r="M6169" s="339" t="s">
        <v>422</v>
      </c>
      <c r="N6169" s="341">
        <v>121</v>
      </c>
      <c r="O6169" s="342">
        <v>497411.51</v>
      </c>
      <c r="P6169" s="341">
        <v>1905670</v>
      </c>
      <c r="Q6169" t="str">
        <f t="shared" si="99"/>
        <v>4-Medium C&amp;I</v>
      </c>
    </row>
    <row r="6170" spans="1:17" x14ac:dyDescent="0.3">
      <c r="A6170" s="333">
        <v>5</v>
      </c>
      <c r="B6170" s="334" t="s">
        <v>181</v>
      </c>
      <c r="C6170" s="335">
        <v>2022</v>
      </c>
      <c r="D6170" s="335">
        <v>3</v>
      </c>
      <c r="E6170" s="334" t="s">
        <v>560</v>
      </c>
      <c r="F6170" s="345">
        <v>3</v>
      </c>
      <c r="G6170" s="334" t="s">
        <v>421</v>
      </c>
      <c r="H6170" s="334" t="s">
        <v>649</v>
      </c>
      <c r="I6170" s="334" t="s">
        <v>650</v>
      </c>
      <c r="J6170" s="334" t="s">
        <v>564</v>
      </c>
      <c r="K6170" s="334" t="s">
        <v>428</v>
      </c>
      <c r="L6170" s="334" t="s">
        <v>538</v>
      </c>
      <c r="M6170" s="334" t="s">
        <v>422</v>
      </c>
      <c r="N6170" s="336">
        <v>1</v>
      </c>
      <c r="O6170" s="337">
        <v>10.66</v>
      </c>
      <c r="P6170" s="336">
        <v>0</v>
      </c>
      <c r="Q6170" t="str">
        <f t="shared" si="99"/>
        <v>3-Small C&amp;I</v>
      </c>
    </row>
    <row r="6171" spans="1:17" x14ac:dyDescent="0.3">
      <c r="A6171" s="338">
        <v>5</v>
      </c>
      <c r="B6171" s="339" t="s">
        <v>181</v>
      </c>
      <c r="C6171" s="340">
        <v>2022</v>
      </c>
      <c r="D6171" s="340">
        <v>3</v>
      </c>
      <c r="E6171" s="339" t="s">
        <v>560</v>
      </c>
      <c r="F6171" s="346">
        <v>3</v>
      </c>
      <c r="G6171" s="339" t="s">
        <v>421</v>
      </c>
      <c r="H6171" s="339" t="s">
        <v>473</v>
      </c>
      <c r="I6171" s="339" t="s">
        <v>474</v>
      </c>
      <c r="J6171" s="339" t="s">
        <v>565</v>
      </c>
      <c r="K6171" s="339" t="s">
        <v>411</v>
      </c>
      <c r="L6171" s="339" t="s">
        <v>538</v>
      </c>
      <c r="M6171" s="339" t="s">
        <v>422</v>
      </c>
      <c r="N6171" s="341">
        <v>96</v>
      </c>
      <c r="O6171" s="342">
        <v>9111.81</v>
      </c>
      <c r="P6171" s="341">
        <v>31849</v>
      </c>
      <c r="Q6171" t="str">
        <f t="shared" si="99"/>
        <v>3-Small C&amp;I</v>
      </c>
    </row>
    <row r="6172" spans="1:17" x14ac:dyDescent="0.3">
      <c r="A6172" s="333">
        <v>5</v>
      </c>
      <c r="B6172" s="334" t="s">
        <v>181</v>
      </c>
      <c r="C6172" s="335">
        <v>2022</v>
      </c>
      <c r="D6172" s="335">
        <v>3</v>
      </c>
      <c r="E6172" s="334" t="s">
        <v>560</v>
      </c>
      <c r="F6172" s="345">
        <v>3</v>
      </c>
      <c r="G6172" s="334" t="s">
        <v>421</v>
      </c>
      <c r="H6172" s="334" t="s">
        <v>483</v>
      </c>
      <c r="I6172" s="334" t="s">
        <v>484</v>
      </c>
      <c r="J6172" s="334" t="s">
        <v>569</v>
      </c>
      <c r="K6172" s="334" t="s">
        <v>485</v>
      </c>
      <c r="L6172" s="334" t="s">
        <v>538</v>
      </c>
      <c r="M6172" s="334" t="s">
        <v>422</v>
      </c>
      <c r="N6172" s="336">
        <v>2</v>
      </c>
      <c r="O6172" s="337">
        <v>3179.5</v>
      </c>
      <c r="P6172" s="336">
        <v>12200</v>
      </c>
      <c r="Q6172" t="str">
        <f t="shared" si="99"/>
        <v>4-Medium C&amp;I</v>
      </c>
    </row>
    <row r="6173" spans="1:17" x14ac:dyDescent="0.3">
      <c r="A6173" s="338">
        <v>5</v>
      </c>
      <c r="B6173" s="339" t="s">
        <v>181</v>
      </c>
      <c r="C6173" s="340">
        <v>2022</v>
      </c>
      <c r="D6173" s="340">
        <v>3</v>
      </c>
      <c r="E6173" s="339" t="s">
        <v>560</v>
      </c>
      <c r="F6173" s="346">
        <v>3</v>
      </c>
      <c r="G6173" s="339" t="s">
        <v>421</v>
      </c>
      <c r="H6173" s="339" t="s">
        <v>431</v>
      </c>
      <c r="I6173" s="339" t="s">
        <v>432</v>
      </c>
      <c r="J6173" s="339" t="s">
        <v>568</v>
      </c>
      <c r="K6173" s="339" t="s">
        <v>433</v>
      </c>
      <c r="L6173" s="339" t="s">
        <v>538</v>
      </c>
      <c r="M6173" s="339" t="s">
        <v>422</v>
      </c>
      <c r="N6173" s="341">
        <v>1832</v>
      </c>
      <c r="O6173" s="342">
        <v>8220363.3700000001</v>
      </c>
      <c r="P6173" s="341">
        <v>28570463</v>
      </c>
      <c r="Q6173" t="str">
        <f t="shared" si="99"/>
        <v>4-Medium C&amp;I</v>
      </c>
    </row>
    <row r="6174" spans="1:17" x14ac:dyDescent="0.3">
      <c r="A6174" s="333">
        <v>5</v>
      </c>
      <c r="B6174" s="334" t="s">
        <v>181</v>
      </c>
      <c r="C6174" s="335">
        <v>2022</v>
      </c>
      <c r="D6174" s="335">
        <v>3</v>
      </c>
      <c r="E6174" s="334" t="s">
        <v>560</v>
      </c>
      <c r="F6174" s="345">
        <v>3</v>
      </c>
      <c r="G6174" s="334" t="s">
        <v>421</v>
      </c>
      <c r="H6174" s="334" t="s">
        <v>486</v>
      </c>
      <c r="I6174" s="334" t="s">
        <v>487</v>
      </c>
      <c r="J6174" s="334" t="s">
        <v>570</v>
      </c>
      <c r="K6174" s="334" t="s">
        <v>454</v>
      </c>
      <c r="L6174" s="334" t="s">
        <v>538</v>
      </c>
      <c r="M6174" s="334" t="s">
        <v>422</v>
      </c>
      <c r="N6174" s="336">
        <v>47</v>
      </c>
      <c r="O6174" s="337">
        <v>289762.23</v>
      </c>
      <c r="P6174" s="336">
        <v>985649</v>
      </c>
      <c r="Q6174" t="str">
        <f t="shared" si="99"/>
        <v>4-Medium C&amp;I</v>
      </c>
    </row>
    <row r="6175" spans="1:17" x14ac:dyDescent="0.3">
      <c r="A6175" s="338">
        <v>5</v>
      </c>
      <c r="B6175" s="339" t="s">
        <v>181</v>
      </c>
      <c r="C6175" s="340">
        <v>2022</v>
      </c>
      <c r="D6175" s="340">
        <v>3</v>
      </c>
      <c r="E6175" s="339" t="s">
        <v>560</v>
      </c>
      <c r="F6175" s="346">
        <v>3</v>
      </c>
      <c r="G6175" s="339" t="s">
        <v>421</v>
      </c>
      <c r="H6175" s="339" t="s">
        <v>488</v>
      </c>
      <c r="I6175" s="339" t="s">
        <v>489</v>
      </c>
      <c r="J6175" s="339" t="s">
        <v>569</v>
      </c>
      <c r="K6175" s="339" t="s">
        <v>485</v>
      </c>
      <c r="L6175" s="339" t="s">
        <v>538</v>
      </c>
      <c r="M6175" s="339" t="s">
        <v>422</v>
      </c>
      <c r="N6175" s="341">
        <v>67</v>
      </c>
      <c r="O6175" s="342">
        <v>222281.46</v>
      </c>
      <c r="P6175" s="341">
        <v>793759</v>
      </c>
      <c r="Q6175" t="str">
        <f t="shared" si="99"/>
        <v>4-Medium C&amp;I</v>
      </c>
    </row>
    <row r="6176" spans="1:17" x14ac:dyDescent="0.3">
      <c r="A6176" s="333">
        <v>5</v>
      </c>
      <c r="B6176" s="334" t="s">
        <v>181</v>
      </c>
      <c r="C6176" s="335">
        <v>2022</v>
      </c>
      <c r="D6176" s="335">
        <v>3</v>
      </c>
      <c r="E6176" s="334" t="s">
        <v>560</v>
      </c>
      <c r="F6176" s="345">
        <v>3</v>
      </c>
      <c r="G6176" s="334" t="s">
        <v>421</v>
      </c>
      <c r="H6176" s="334" t="s">
        <v>477</v>
      </c>
      <c r="I6176" s="334" t="s">
        <v>478</v>
      </c>
      <c r="J6176" s="334" t="s">
        <v>566</v>
      </c>
      <c r="K6176" s="334" t="s">
        <v>436</v>
      </c>
      <c r="L6176" s="334" t="s">
        <v>538</v>
      </c>
      <c r="M6176" s="334" t="s">
        <v>422</v>
      </c>
      <c r="N6176" s="336">
        <v>877</v>
      </c>
      <c r="O6176" s="337">
        <v>102823.67</v>
      </c>
      <c r="P6176" s="336">
        <v>268600</v>
      </c>
      <c r="Q6176" t="str">
        <f t="shared" si="99"/>
        <v>Street</v>
      </c>
    </row>
    <row r="6177" spans="1:17" x14ac:dyDescent="0.3">
      <c r="A6177" s="338">
        <v>5</v>
      </c>
      <c r="B6177" s="339" t="s">
        <v>181</v>
      </c>
      <c r="C6177" s="340">
        <v>2022</v>
      </c>
      <c r="D6177" s="340">
        <v>3</v>
      </c>
      <c r="E6177" s="339" t="s">
        <v>560</v>
      </c>
      <c r="F6177" s="346">
        <v>3</v>
      </c>
      <c r="G6177" s="339" t="s">
        <v>421</v>
      </c>
      <c r="H6177" s="339" t="s">
        <v>479</v>
      </c>
      <c r="I6177" s="339" t="s">
        <v>480</v>
      </c>
      <c r="J6177" s="339" t="s">
        <v>566</v>
      </c>
      <c r="K6177" s="339" t="s">
        <v>436</v>
      </c>
      <c r="L6177" s="339" t="s">
        <v>538</v>
      </c>
      <c r="M6177" s="339" t="s">
        <v>422</v>
      </c>
      <c r="N6177" s="341">
        <v>1548</v>
      </c>
      <c r="O6177" s="342">
        <v>153788.97</v>
      </c>
      <c r="P6177" s="341">
        <v>410389</v>
      </c>
      <c r="Q6177" t="str">
        <f t="shared" si="99"/>
        <v>Street</v>
      </c>
    </row>
    <row r="6178" spans="1:17" x14ac:dyDescent="0.3">
      <c r="A6178" s="333">
        <v>5</v>
      </c>
      <c r="B6178" s="334" t="s">
        <v>181</v>
      </c>
      <c r="C6178" s="335">
        <v>2022</v>
      </c>
      <c r="D6178" s="335">
        <v>3</v>
      </c>
      <c r="E6178" s="334" t="s">
        <v>560</v>
      </c>
      <c r="F6178" s="345">
        <v>3</v>
      </c>
      <c r="G6178" s="334" t="s">
        <v>421</v>
      </c>
      <c r="H6178" s="334" t="s">
        <v>434</v>
      </c>
      <c r="I6178" s="334" t="s">
        <v>435</v>
      </c>
      <c r="J6178" s="334" t="s">
        <v>566</v>
      </c>
      <c r="K6178" s="334" t="s">
        <v>436</v>
      </c>
      <c r="L6178" s="334" t="s">
        <v>539</v>
      </c>
      <c r="M6178" s="334" t="s">
        <v>440</v>
      </c>
      <c r="N6178" s="336">
        <v>3396</v>
      </c>
      <c r="O6178" s="337">
        <v>283765.58</v>
      </c>
      <c r="P6178" s="336">
        <v>1123375</v>
      </c>
      <c r="Q6178" t="str">
        <f t="shared" si="99"/>
        <v>Street</v>
      </c>
    </row>
    <row r="6179" spans="1:17" x14ac:dyDescent="0.3">
      <c r="A6179" s="338">
        <v>5</v>
      </c>
      <c r="B6179" s="339" t="s">
        <v>181</v>
      </c>
      <c r="C6179" s="340">
        <v>2022</v>
      </c>
      <c r="D6179" s="340">
        <v>3</v>
      </c>
      <c r="E6179" s="339" t="s">
        <v>560</v>
      </c>
      <c r="F6179" s="346">
        <v>3</v>
      </c>
      <c r="G6179" s="339" t="s">
        <v>421</v>
      </c>
      <c r="H6179" s="339" t="s">
        <v>437</v>
      </c>
      <c r="I6179" s="339" t="s">
        <v>438</v>
      </c>
      <c r="J6179" s="339" t="s">
        <v>571</v>
      </c>
      <c r="K6179" s="339" t="s">
        <v>439</v>
      </c>
      <c r="L6179" s="339" t="s">
        <v>539</v>
      </c>
      <c r="M6179" s="339" t="s">
        <v>440</v>
      </c>
      <c r="N6179" s="341">
        <v>6</v>
      </c>
      <c r="O6179" s="342">
        <v>640.45000000000005</v>
      </c>
      <c r="P6179" s="341">
        <v>5330</v>
      </c>
      <c r="Q6179" t="str">
        <f t="shared" si="99"/>
        <v>3-Small C&amp;I</v>
      </c>
    </row>
    <row r="6180" spans="1:17" x14ac:dyDescent="0.3">
      <c r="A6180" s="333">
        <v>5</v>
      </c>
      <c r="B6180" s="334" t="s">
        <v>181</v>
      </c>
      <c r="C6180" s="335">
        <v>2022</v>
      </c>
      <c r="D6180" s="335">
        <v>3</v>
      </c>
      <c r="E6180" s="334" t="s">
        <v>560</v>
      </c>
      <c r="F6180" s="345">
        <v>3</v>
      </c>
      <c r="G6180" s="334" t="s">
        <v>421</v>
      </c>
      <c r="H6180" s="334" t="s">
        <v>490</v>
      </c>
      <c r="I6180" s="334" t="s">
        <v>491</v>
      </c>
      <c r="J6180" s="334" t="s">
        <v>572</v>
      </c>
      <c r="K6180" s="334" t="s">
        <v>443</v>
      </c>
      <c r="L6180" s="334" t="s">
        <v>538</v>
      </c>
      <c r="M6180" s="334" t="s">
        <v>422</v>
      </c>
      <c r="N6180" s="336">
        <v>3</v>
      </c>
      <c r="O6180" s="337">
        <v>26208.18</v>
      </c>
      <c r="P6180" s="336">
        <v>107740</v>
      </c>
      <c r="Q6180" t="str">
        <f t="shared" si="99"/>
        <v>5-Large C&amp;I</v>
      </c>
    </row>
    <row r="6181" spans="1:17" x14ac:dyDescent="0.3">
      <c r="A6181" s="338">
        <v>5</v>
      </c>
      <c r="B6181" s="339" t="s">
        <v>181</v>
      </c>
      <c r="C6181" s="340">
        <v>2022</v>
      </c>
      <c r="D6181" s="340">
        <v>3</v>
      </c>
      <c r="E6181" s="339" t="s">
        <v>560</v>
      </c>
      <c r="F6181" s="346">
        <v>3</v>
      </c>
      <c r="G6181" s="339" t="s">
        <v>421</v>
      </c>
      <c r="H6181" s="339" t="s">
        <v>441</v>
      </c>
      <c r="I6181" s="339" t="s">
        <v>442</v>
      </c>
      <c r="J6181" s="339" t="s">
        <v>572</v>
      </c>
      <c r="K6181" s="339" t="s">
        <v>443</v>
      </c>
      <c r="L6181" s="339" t="s">
        <v>538</v>
      </c>
      <c r="M6181" s="339" t="s">
        <v>422</v>
      </c>
      <c r="N6181" s="341">
        <v>169</v>
      </c>
      <c r="O6181" s="342">
        <v>4147654.95</v>
      </c>
      <c r="P6181" s="341">
        <v>16742354</v>
      </c>
      <c r="Q6181" t="str">
        <f t="shared" si="99"/>
        <v>5-Large C&amp;I</v>
      </c>
    </row>
    <row r="6182" spans="1:17" x14ac:dyDescent="0.3">
      <c r="A6182" s="333">
        <v>5</v>
      </c>
      <c r="B6182" s="334" t="s">
        <v>181</v>
      </c>
      <c r="C6182" s="335">
        <v>2022</v>
      </c>
      <c r="D6182" s="335">
        <v>3</v>
      </c>
      <c r="E6182" s="334" t="s">
        <v>560</v>
      </c>
      <c r="F6182" s="345">
        <v>3</v>
      </c>
      <c r="G6182" s="334" t="s">
        <v>421</v>
      </c>
      <c r="H6182" s="334" t="s">
        <v>444</v>
      </c>
      <c r="I6182" s="334" t="s">
        <v>445</v>
      </c>
      <c r="J6182" s="334" t="s">
        <v>572</v>
      </c>
      <c r="K6182" s="334" t="s">
        <v>443</v>
      </c>
      <c r="L6182" s="334" t="s">
        <v>539</v>
      </c>
      <c r="M6182" s="334" t="s">
        <v>440</v>
      </c>
      <c r="N6182" s="336">
        <v>1921</v>
      </c>
      <c r="O6182" s="337">
        <v>21716354.079999998</v>
      </c>
      <c r="P6182" s="336">
        <v>310722300</v>
      </c>
      <c r="Q6182" t="str">
        <f t="shared" si="99"/>
        <v>5-Large C&amp;I</v>
      </c>
    </row>
    <row r="6183" spans="1:17" x14ac:dyDescent="0.3">
      <c r="A6183" s="338">
        <v>5</v>
      </c>
      <c r="B6183" s="339" t="s">
        <v>181</v>
      </c>
      <c r="C6183" s="340">
        <v>2022</v>
      </c>
      <c r="D6183" s="340">
        <v>3</v>
      </c>
      <c r="E6183" s="339" t="s">
        <v>560</v>
      </c>
      <c r="F6183" s="346">
        <v>3</v>
      </c>
      <c r="G6183" s="339" t="s">
        <v>421</v>
      </c>
      <c r="H6183" s="339" t="s">
        <v>412</v>
      </c>
      <c r="I6183" s="339" t="s">
        <v>413</v>
      </c>
      <c r="J6183" s="339" t="s">
        <v>561</v>
      </c>
      <c r="K6183" s="339" t="s">
        <v>399</v>
      </c>
      <c r="L6183" s="339" t="s">
        <v>539</v>
      </c>
      <c r="M6183" s="339" t="s">
        <v>440</v>
      </c>
      <c r="N6183" s="341">
        <v>1269</v>
      </c>
      <c r="O6183" s="342">
        <v>422633.91</v>
      </c>
      <c r="P6183" s="341">
        <v>3019993</v>
      </c>
      <c r="Q6183" t="str">
        <f t="shared" si="99"/>
        <v>1-Residential</v>
      </c>
    </row>
    <row r="6184" spans="1:17" x14ac:dyDescent="0.3">
      <c r="A6184" s="333">
        <v>5</v>
      </c>
      <c r="B6184" s="334" t="s">
        <v>181</v>
      </c>
      <c r="C6184" s="335">
        <v>2022</v>
      </c>
      <c r="D6184" s="335">
        <v>3</v>
      </c>
      <c r="E6184" s="334" t="s">
        <v>560</v>
      </c>
      <c r="F6184" s="345">
        <v>3</v>
      </c>
      <c r="G6184" s="334" t="s">
        <v>421</v>
      </c>
      <c r="H6184" s="334" t="s">
        <v>417</v>
      </c>
      <c r="I6184" s="334" t="s">
        <v>418</v>
      </c>
      <c r="J6184" s="334" t="s">
        <v>562</v>
      </c>
      <c r="K6184" s="334" t="s">
        <v>405</v>
      </c>
      <c r="L6184" s="334" t="s">
        <v>539</v>
      </c>
      <c r="M6184" s="334" t="s">
        <v>440</v>
      </c>
      <c r="N6184" s="336">
        <v>60868</v>
      </c>
      <c r="O6184" s="337">
        <v>6086997.5099999998</v>
      </c>
      <c r="P6184" s="336">
        <v>96845920</v>
      </c>
      <c r="Q6184" t="str">
        <f t="shared" si="99"/>
        <v>3-Small C&amp;I</v>
      </c>
    </row>
    <row r="6185" spans="1:17" x14ac:dyDescent="0.3">
      <c r="A6185" s="338">
        <v>5</v>
      </c>
      <c r="B6185" s="339" t="s">
        <v>181</v>
      </c>
      <c r="C6185" s="340">
        <v>2022</v>
      </c>
      <c r="D6185" s="340">
        <v>3</v>
      </c>
      <c r="E6185" s="339" t="s">
        <v>560</v>
      </c>
      <c r="F6185" s="346">
        <v>3</v>
      </c>
      <c r="G6185" s="339" t="s">
        <v>421</v>
      </c>
      <c r="H6185" s="339" t="s">
        <v>446</v>
      </c>
      <c r="I6185" s="339" t="s">
        <v>447</v>
      </c>
      <c r="J6185" s="339" t="s">
        <v>567</v>
      </c>
      <c r="K6185" s="339" t="s">
        <v>425</v>
      </c>
      <c r="L6185" s="339" t="s">
        <v>539</v>
      </c>
      <c r="M6185" s="339" t="s">
        <v>440</v>
      </c>
      <c r="N6185" s="341">
        <v>1225</v>
      </c>
      <c r="O6185" s="342">
        <v>52452.81</v>
      </c>
      <c r="P6185" s="341">
        <v>393659</v>
      </c>
      <c r="Q6185" t="str">
        <f t="shared" si="99"/>
        <v>3-Small C&amp;I</v>
      </c>
    </row>
    <row r="6186" spans="1:17" x14ac:dyDescent="0.3">
      <c r="A6186" s="333">
        <v>5</v>
      </c>
      <c r="B6186" s="334" t="s">
        <v>181</v>
      </c>
      <c r="C6186" s="335">
        <v>2022</v>
      </c>
      <c r="D6186" s="335">
        <v>3</v>
      </c>
      <c r="E6186" s="334" t="s">
        <v>560</v>
      </c>
      <c r="F6186" s="345">
        <v>3</v>
      </c>
      <c r="G6186" s="334" t="s">
        <v>421</v>
      </c>
      <c r="H6186" s="334" t="s">
        <v>448</v>
      </c>
      <c r="I6186" s="334" t="s">
        <v>449</v>
      </c>
      <c r="J6186" s="334" t="s">
        <v>564</v>
      </c>
      <c r="K6186" s="334" t="s">
        <v>428</v>
      </c>
      <c r="L6186" s="334" t="s">
        <v>539</v>
      </c>
      <c r="M6186" s="334" t="s">
        <v>440</v>
      </c>
      <c r="N6186" s="336">
        <v>470</v>
      </c>
      <c r="O6186" s="337">
        <v>149586.71</v>
      </c>
      <c r="P6186" s="336">
        <v>1824835</v>
      </c>
      <c r="Q6186" t="str">
        <f t="shared" si="99"/>
        <v>3-Small C&amp;I</v>
      </c>
    </row>
    <row r="6187" spans="1:17" x14ac:dyDescent="0.3">
      <c r="A6187" s="338">
        <v>5</v>
      </c>
      <c r="B6187" s="339" t="s">
        <v>181</v>
      </c>
      <c r="C6187" s="340">
        <v>2022</v>
      </c>
      <c r="D6187" s="340">
        <v>3</v>
      </c>
      <c r="E6187" s="339" t="s">
        <v>560</v>
      </c>
      <c r="F6187" s="346">
        <v>3</v>
      </c>
      <c r="G6187" s="339" t="s">
        <v>421</v>
      </c>
      <c r="H6187" s="339" t="s">
        <v>419</v>
      </c>
      <c r="I6187" s="339" t="s">
        <v>420</v>
      </c>
      <c r="J6187" s="339" t="s">
        <v>565</v>
      </c>
      <c r="K6187" s="339" t="s">
        <v>411</v>
      </c>
      <c r="L6187" s="339" t="s">
        <v>539</v>
      </c>
      <c r="M6187" s="339" t="s">
        <v>440</v>
      </c>
      <c r="N6187" s="341">
        <v>20234</v>
      </c>
      <c r="O6187" s="342">
        <v>1285850.3600000001</v>
      </c>
      <c r="P6187" s="341">
        <v>12024538</v>
      </c>
      <c r="Q6187" t="str">
        <f t="shared" si="99"/>
        <v>3-Small C&amp;I</v>
      </c>
    </row>
    <row r="6188" spans="1:17" x14ac:dyDescent="0.3">
      <c r="A6188" s="333">
        <v>5</v>
      </c>
      <c r="B6188" s="334" t="s">
        <v>181</v>
      </c>
      <c r="C6188" s="335">
        <v>2022</v>
      </c>
      <c r="D6188" s="335">
        <v>3</v>
      </c>
      <c r="E6188" s="334" t="s">
        <v>560</v>
      </c>
      <c r="F6188" s="345">
        <v>3</v>
      </c>
      <c r="G6188" s="334" t="s">
        <v>421</v>
      </c>
      <c r="H6188" s="334" t="s">
        <v>450</v>
      </c>
      <c r="I6188" s="334" t="s">
        <v>451</v>
      </c>
      <c r="J6188" s="334" t="s">
        <v>568</v>
      </c>
      <c r="K6188" s="334" t="s">
        <v>433</v>
      </c>
      <c r="L6188" s="334" t="s">
        <v>539</v>
      </c>
      <c r="M6188" s="334" t="s">
        <v>440</v>
      </c>
      <c r="N6188" s="336">
        <v>7448</v>
      </c>
      <c r="O6188" s="337">
        <v>14235931.390000001</v>
      </c>
      <c r="P6188" s="336">
        <v>151862155</v>
      </c>
      <c r="Q6188" t="str">
        <f t="shared" si="99"/>
        <v>4-Medium C&amp;I</v>
      </c>
    </row>
    <row r="6189" spans="1:17" x14ac:dyDescent="0.3">
      <c r="A6189" s="338">
        <v>5</v>
      </c>
      <c r="B6189" s="339" t="s">
        <v>181</v>
      </c>
      <c r="C6189" s="340">
        <v>2022</v>
      </c>
      <c r="D6189" s="340">
        <v>3</v>
      </c>
      <c r="E6189" s="339" t="s">
        <v>560</v>
      </c>
      <c r="F6189" s="346">
        <v>3</v>
      </c>
      <c r="G6189" s="339" t="s">
        <v>421</v>
      </c>
      <c r="H6189" s="339" t="s">
        <v>452</v>
      </c>
      <c r="I6189" s="339" t="s">
        <v>453</v>
      </c>
      <c r="J6189" s="339" t="s">
        <v>568</v>
      </c>
      <c r="K6189" s="339" t="s">
        <v>433</v>
      </c>
      <c r="L6189" s="339" t="s">
        <v>539</v>
      </c>
      <c r="M6189" s="339" t="s">
        <v>440</v>
      </c>
      <c r="N6189" s="341">
        <v>339</v>
      </c>
      <c r="O6189" s="342">
        <v>738767.97</v>
      </c>
      <c r="P6189" s="341">
        <v>8144736</v>
      </c>
      <c r="Q6189" t="str">
        <f t="shared" si="99"/>
        <v>4-Medium C&amp;I</v>
      </c>
    </row>
    <row r="6190" spans="1:17" x14ac:dyDescent="0.3">
      <c r="A6190" s="333">
        <v>5</v>
      </c>
      <c r="B6190" s="334" t="s">
        <v>181</v>
      </c>
      <c r="C6190" s="335">
        <v>2022</v>
      </c>
      <c r="D6190" s="335">
        <v>3</v>
      </c>
      <c r="E6190" s="334" t="s">
        <v>560</v>
      </c>
      <c r="F6190" s="345">
        <v>3</v>
      </c>
      <c r="G6190" s="334" t="s">
        <v>421</v>
      </c>
      <c r="H6190" s="334" t="s">
        <v>492</v>
      </c>
      <c r="I6190" s="334" t="s">
        <v>493</v>
      </c>
      <c r="J6190" s="334" t="s">
        <v>568</v>
      </c>
      <c r="K6190" s="334" t="s">
        <v>433</v>
      </c>
      <c r="L6190" s="334" t="s">
        <v>539</v>
      </c>
      <c r="M6190" s="334" t="s">
        <v>440</v>
      </c>
      <c r="N6190" s="336">
        <v>206</v>
      </c>
      <c r="O6190" s="337">
        <v>398295.62</v>
      </c>
      <c r="P6190" s="336">
        <v>4416446</v>
      </c>
      <c r="Q6190" t="str">
        <f t="shared" si="99"/>
        <v>4-Medium C&amp;I</v>
      </c>
    </row>
    <row r="6191" spans="1:17" x14ac:dyDescent="0.3">
      <c r="A6191" s="338">
        <v>5</v>
      </c>
      <c r="B6191" s="339" t="s">
        <v>181</v>
      </c>
      <c r="C6191" s="340">
        <v>2022</v>
      </c>
      <c r="D6191" s="340">
        <v>3</v>
      </c>
      <c r="E6191" s="339" t="s">
        <v>560</v>
      </c>
      <c r="F6191" s="346">
        <v>5</v>
      </c>
      <c r="G6191" s="339" t="s">
        <v>455</v>
      </c>
      <c r="H6191" s="339" t="s">
        <v>403</v>
      </c>
      <c r="I6191" s="339" t="s">
        <v>404</v>
      </c>
      <c r="J6191" s="339" t="s">
        <v>562</v>
      </c>
      <c r="K6191" s="339" t="s">
        <v>405</v>
      </c>
      <c r="L6191" s="339" t="s">
        <v>540</v>
      </c>
      <c r="M6191" s="339" t="s">
        <v>456</v>
      </c>
      <c r="N6191" s="341">
        <v>940</v>
      </c>
      <c r="O6191" s="342">
        <v>299249.14</v>
      </c>
      <c r="P6191" s="341">
        <v>1916577</v>
      </c>
      <c r="Q6191" t="str">
        <f t="shared" si="99"/>
        <v>3-Small C&amp;I</v>
      </c>
    </row>
    <row r="6192" spans="1:17" x14ac:dyDescent="0.3">
      <c r="A6192" s="333">
        <v>5</v>
      </c>
      <c r="B6192" s="334" t="s">
        <v>181</v>
      </c>
      <c r="C6192" s="335">
        <v>2022</v>
      </c>
      <c r="D6192" s="335">
        <v>3</v>
      </c>
      <c r="E6192" s="334" t="s">
        <v>560</v>
      </c>
      <c r="F6192" s="345">
        <v>5</v>
      </c>
      <c r="G6192" s="334" t="s">
        <v>455</v>
      </c>
      <c r="H6192" s="334" t="s">
        <v>423</v>
      </c>
      <c r="I6192" s="334" t="s">
        <v>424</v>
      </c>
      <c r="J6192" s="334" t="s">
        <v>567</v>
      </c>
      <c r="K6192" s="334" t="s">
        <v>425</v>
      </c>
      <c r="L6192" s="334" t="s">
        <v>540</v>
      </c>
      <c r="M6192" s="334" t="s">
        <v>456</v>
      </c>
      <c r="N6192" s="336">
        <v>1</v>
      </c>
      <c r="O6192" s="337">
        <v>78.39</v>
      </c>
      <c r="P6192" s="336">
        <v>292</v>
      </c>
      <c r="Q6192" t="str">
        <f t="shared" si="99"/>
        <v>3-Small C&amp;I</v>
      </c>
    </row>
    <row r="6193" spans="1:17" x14ac:dyDescent="0.3">
      <c r="A6193" s="338">
        <v>5</v>
      </c>
      <c r="B6193" s="339" t="s">
        <v>181</v>
      </c>
      <c r="C6193" s="340">
        <v>2022</v>
      </c>
      <c r="D6193" s="340">
        <v>3</v>
      </c>
      <c r="E6193" s="339" t="s">
        <v>560</v>
      </c>
      <c r="F6193" s="346">
        <v>5</v>
      </c>
      <c r="G6193" s="339" t="s">
        <v>455</v>
      </c>
      <c r="H6193" s="339" t="s">
        <v>429</v>
      </c>
      <c r="I6193" s="339" t="s">
        <v>430</v>
      </c>
      <c r="J6193" s="339" t="s">
        <v>562</v>
      </c>
      <c r="K6193" s="339" t="s">
        <v>405</v>
      </c>
      <c r="L6193" s="339" t="s">
        <v>540</v>
      </c>
      <c r="M6193" s="339" t="s">
        <v>456</v>
      </c>
      <c r="N6193" s="341">
        <v>2</v>
      </c>
      <c r="O6193" s="342">
        <v>143.80000000000001</v>
      </c>
      <c r="P6193" s="341">
        <v>529</v>
      </c>
      <c r="Q6193" t="str">
        <f t="shared" si="99"/>
        <v>3-Small C&amp;I</v>
      </c>
    </row>
    <row r="6194" spans="1:17" x14ac:dyDescent="0.3">
      <c r="A6194" s="333">
        <v>5</v>
      </c>
      <c r="B6194" s="334" t="s">
        <v>181</v>
      </c>
      <c r="C6194" s="335">
        <v>2022</v>
      </c>
      <c r="D6194" s="335">
        <v>3</v>
      </c>
      <c r="E6194" s="334" t="s">
        <v>560</v>
      </c>
      <c r="F6194" s="345">
        <v>5</v>
      </c>
      <c r="G6194" s="334" t="s">
        <v>455</v>
      </c>
      <c r="H6194" s="334" t="s">
        <v>481</v>
      </c>
      <c r="I6194" s="334" t="s">
        <v>482</v>
      </c>
      <c r="J6194" s="334" t="s">
        <v>568</v>
      </c>
      <c r="K6194" s="334" t="s">
        <v>433</v>
      </c>
      <c r="L6194" s="334" t="s">
        <v>540</v>
      </c>
      <c r="M6194" s="334" t="s">
        <v>456</v>
      </c>
      <c r="N6194" s="336">
        <v>8</v>
      </c>
      <c r="O6194" s="337">
        <v>36850.97</v>
      </c>
      <c r="P6194" s="336">
        <v>119560</v>
      </c>
      <c r="Q6194" t="str">
        <f t="shared" si="99"/>
        <v>4-Medium C&amp;I</v>
      </c>
    </row>
    <row r="6195" spans="1:17" x14ac:dyDescent="0.3">
      <c r="A6195" s="338">
        <v>5</v>
      </c>
      <c r="B6195" s="339" t="s">
        <v>181</v>
      </c>
      <c r="C6195" s="340">
        <v>2022</v>
      </c>
      <c r="D6195" s="340">
        <v>3</v>
      </c>
      <c r="E6195" s="339" t="s">
        <v>560</v>
      </c>
      <c r="F6195" s="346">
        <v>5</v>
      </c>
      <c r="G6195" s="339" t="s">
        <v>455</v>
      </c>
      <c r="H6195" s="339" t="s">
        <v>431</v>
      </c>
      <c r="I6195" s="339" t="s">
        <v>432</v>
      </c>
      <c r="J6195" s="339" t="s">
        <v>568</v>
      </c>
      <c r="K6195" s="339" t="s">
        <v>433</v>
      </c>
      <c r="L6195" s="339" t="s">
        <v>540</v>
      </c>
      <c r="M6195" s="339" t="s">
        <v>456</v>
      </c>
      <c r="N6195" s="341">
        <v>169</v>
      </c>
      <c r="O6195" s="342">
        <v>1059078</v>
      </c>
      <c r="P6195" s="341">
        <v>3585627</v>
      </c>
      <c r="Q6195" t="str">
        <f t="shared" si="99"/>
        <v>4-Medium C&amp;I</v>
      </c>
    </row>
    <row r="6196" spans="1:17" x14ac:dyDescent="0.3">
      <c r="A6196" s="333">
        <v>5</v>
      </c>
      <c r="B6196" s="334" t="s">
        <v>181</v>
      </c>
      <c r="C6196" s="335">
        <v>2022</v>
      </c>
      <c r="D6196" s="335">
        <v>3</v>
      </c>
      <c r="E6196" s="334" t="s">
        <v>560</v>
      </c>
      <c r="F6196" s="345">
        <v>5</v>
      </c>
      <c r="G6196" s="334" t="s">
        <v>455</v>
      </c>
      <c r="H6196" s="334" t="s">
        <v>477</v>
      </c>
      <c r="I6196" s="334" t="s">
        <v>478</v>
      </c>
      <c r="J6196" s="334" t="s">
        <v>566</v>
      </c>
      <c r="K6196" s="334" t="s">
        <v>436</v>
      </c>
      <c r="L6196" s="334" t="s">
        <v>540</v>
      </c>
      <c r="M6196" s="334" t="s">
        <v>456</v>
      </c>
      <c r="N6196" s="336">
        <v>28</v>
      </c>
      <c r="O6196" s="337">
        <v>3585.05</v>
      </c>
      <c r="P6196" s="336">
        <v>9780</v>
      </c>
      <c r="Q6196" t="str">
        <f t="shared" si="99"/>
        <v>Street</v>
      </c>
    </row>
    <row r="6197" spans="1:17" x14ac:dyDescent="0.3">
      <c r="A6197" s="338">
        <v>5</v>
      </c>
      <c r="B6197" s="339" t="s">
        <v>181</v>
      </c>
      <c r="C6197" s="340">
        <v>2022</v>
      </c>
      <c r="D6197" s="340">
        <v>3</v>
      </c>
      <c r="E6197" s="339" t="s">
        <v>560</v>
      </c>
      <c r="F6197" s="346">
        <v>5</v>
      </c>
      <c r="G6197" s="339" t="s">
        <v>455</v>
      </c>
      <c r="H6197" s="339" t="s">
        <v>479</v>
      </c>
      <c r="I6197" s="339" t="s">
        <v>480</v>
      </c>
      <c r="J6197" s="339" t="s">
        <v>566</v>
      </c>
      <c r="K6197" s="339" t="s">
        <v>436</v>
      </c>
      <c r="L6197" s="339" t="s">
        <v>540</v>
      </c>
      <c r="M6197" s="339" t="s">
        <v>456</v>
      </c>
      <c r="N6197" s="341">
        <v>36</v>
      </c>
      <c r="O6197" s="342">
        <v>5413.85</v>
      </c>
      <c r="P6197" s="341">
        <v>14844</v>
      </c>
      <c r="Q6197" t="str">
        <f t="shared" si="99"/>
        <v>Street</v>
      </c>
    </row>
    <row r="6198" spans="1:17" x14ac:dyDescent="0.3">
      <c r="A6198" s="333">
        <v>5</v>
      </c>
      <c r="B6198" s="334" t="s">
        <v>181</v>
      </c>
      <c r="C6198" s="335">
        <v>2022</v>
      </c>
      <c r="D6198" s="335">
        <v>3</v>
      </c>
      <c r="E6198" s="334" t="s">
        <v>560</v>
      </c>
      <c r="F6198" s="345">
        <v>5</v>
      </c>
      <c r="G6198" s="334" t="s">
        <v>455</v>
      </c>
      <c r="H6198" s="334" t="s">
        <v>434</v>
      </c>
      <c r="I6198" s="334" t="s">
        <v>435</v>
      </c>
      <c r="J6198" s="334" t="s">
        <v>566</v>
      </c>
      <c r="K6198" s="334" t="s">
        <v>436</v>
      </c>
      <c r="L6198" s="334" t="s">
        <v>541</v>
      </c>
      <c r="M6198" s="334" t="s">
        <v>457</v>
      </c>
      <c r="N6198" s="336">
        <v>111</v>
      </c>
      <c r="O6198" s="337">
        <v>15156.84</v>
      </c>
      <c r="P6198" s="336">
        <v>61977</v>
      </c>
      <c r="Q6198" t="str">
        <f t="shared" si="99"/>
        <v>Street</v>
      </c>
    </row>
    <row r="6199" spans="1:17" x14ac:dyDescent="0.3">
      <c r="A6199" s="338">
        <v>5</v>
      </c>
      <c r="B6199" s="339" t="s">
        <v>181</v>
      </c>
      <c r="C6199" s="340">
        <v>2022</v>
      </c>
      <c r="D6199" s="340">
        <v>3</v>
      </c>
      <c r="E6199" s="339" t="s">
        <v>560</v>
      </c>
      <c r="F6199" s="346">
        <v>5</v>
      </c>
      <c r="G6199" s="339" t="s">
        <v>455</v>
      </c>
      <c r="H6199" s="339" t="s">
        <v>490</v>
      </c>
      <c r="I6199" s="339" t="s">
        <v>491</v>
      </c>
      <c r="J6199" s="339" t="s">
        <v>572</v>
      </c>
      <c r="K6199" s="339" t="s">
        <v>443</v>
      </c>
      <c r="L6199" s="339" t="s">
        <v>540</v>
      </c>
      <c r="M6199" s="339" t="s">
        <v>456</v>
      </c>
      <c r="N6199" s="341">
        <v>4</v>
      </c>
      <c r="O6199" s="342">
        <v>373227.02</v>
      </c>
      <c r="P6199" s="341">
        <v>1626450</v>
      </c>
      <c r="Q6199" t="str">
        <f t="shared" si="99"/>
        <v>5-Large C&amp;I</v>
      </c>
    </row>
    <row r="6200" spans="1:17" x14ac:dyDescent="0.3">
      <c r="A6200" s="333">
        <v>5</v>
      </c>
      <c r="B6200" s="334" t="s">
        <v>181</v>
      </c>
      <c r="C6200" s="335">
        <v>2022</v>
      </c>
      <c r="D6200" s="335">
        <v>3</v>
      </c>
      <c r="E6200" s="334" t="s">
        <v>560</v>
      </c>
      <c r="F6200" s="345">
        <v>5</v>
      </c>
      <c r="G6200" s="334" t="s">
        <v>455</v>
      </c>
      <c r="H6200" s="334" t="s">
        <v>441</v>
      </c>
      <c r="I6200" s="334" t="s">
        <v>442</v>
      </c>
      <c r="J6200" s="334" t="s">
        <v>572</v>
      </c>
      <c r="K6200" s="334" t="s">
        <v>443</v>
      </c>
      <c r="L6200" s="334" t="s">
        <v>540</v>
      </c>
      <c r="M6200" s="334" t="s">
        <v>456</v>
      </c>
      <c r="N6200" s="336">
        <v>64</v>
      </c>
      <c r="O6200" s="337">
        <v>1446112.73</v>
      </c>
      <c r="P6200" s="336">
        <v>5575624</v>
      </c>
      <c r="Q6200" t="str">
        <f t="shared" si="99"/>
        <v>5-Large C&amp;I</v>
      </c>
    </row>
    <row r="6201" spans="1:17" x14ac:dyDescent="0.3">
      <c r="A6201" s="338">
        <v>5</v>
      </c>
      <c r="B6201" s="339" t="s">
        <v>181</v>
      </c>
      <c r="C6201" s="340">
        <v>2022</v>
      </c>
      <c r="D6201" s="340">
        <v>3</v>
      </c>
      <c r="E6201" s="339" t="s">
        <v>560</v>
      </c>
      <c r="F6201" s="346">
        <v>5</v>
      </c>
      <c r="G6201" s="339" t="s">
        <v>455</v>
      </c>
      <c r="H6201" s="339" t="s">
        <v>444</v>
      </c>
      <c r="I6201" s="339" t="s">
        <v>445</v>
      </c>
      <c r="J6201" s="339" t="s">
        <v>572</v>
      </c>
      <c r="K6201" s="339" t="s">
        <v>443</v>
      </c>
      <c r="L6201" s="339" t="s">
        <v>541</v>
      </c>
      <c r="M6201" s="339" t="s">
        <v>457</v>
      </c>
      <c r="N6201" s="341">
        <v>606</v>
      </c>
      <c r="O6201" s="342">
        <v>11636397.550000001</v>
      </c>
      <c r="P6201" s="341">
        <v>171086844</v>
      </c>
      <c r="Q6201" t="str">
        <f t="shared" si="99"/>
        <v>5-Large C&amp;I</v>
      </c>
    </row>
    <row r="6202" spans="1:17" x14ac:dyDescent="0.3">
      <c r="A6202" s="333">
        <v>5</v>
      </c>
      <c r="B6202" s="334" t="s">
        <v>181</v>
      </c>
      <c r="C6202" s="335">
        <v>2022</v>
      </c>
      <c r="D6202" s="335">
        <v>3</v>
      </c>
      <c r="E6202" s="334" t="s">
        <v>560</v>
      </c>
      <c r="F6202" s="345">
        <v>5</v>
      </c>
      <c r="G6202" s="334" t="s">
        <v>455</v>
      </c>
      <c r="H6202" s="334" t="s">
        <v>417</v>
      </c>
      <c r="I6202" s="334" t="s">
        <v>418</v>
      </c>
      <c r="J6202" s="334" t="s">
        <v>562</v>
      </c>
      <c r="K6202" s="334" t="s">
        <v>405</v>
      </c>
      <c r="L6202" s="334" t="s">
        <v>541</v>
      </c>
      <c r="M6202" s="334" t="s">
        <v>457</v>
      </c>
      <c r="N6202" s="336">
        <v>1342</v>
      </c>
      <c r="O6202" s="337">
        <v>517060.73</v>
      </c>
      <c r="P6202" s="336">
        <v>4535320</v>
      </c>
      <c r="Q6202" t="str">
        <f t="shared" si="99"/>
        <v>3-Small C&amp;I</v>
      </c>
    </row>
    <row r="6203" spans="1:17" x14ac:dyDescent="0.3">
      <c r="A6203" s="338">
        <v>5</v>
      </c>
      <c r="B6203" s="339" t="s">
        <v>181</v>
      </c>
      <c r="C6203" s="340">
        <v>2022</v>
      </c>
      <c r="D6203" s="340">
        <v>3</v>
      </c>
      <c r="E6203" s="339" t="s">
        <v>560</v>
      </c>
      <c r="F6203" s="346">
        <v>5</v>
      </c>
      <c r="G6203" s="339" t="s">
        <v>455</v>
      </c>
      <c r="H6203" s="339" t="s">
        <v>446</v>
      </c>
      <c r="I6203" s="339" t="s">
        <v>447</v>
      </c>
      <c r="J6203" s="339" t="s">
        <v>567</v>
      </c>
      <c r="K6203" s="339" t="s">
        <v>425</v>
      </c>
      <c r="L6203" s="339" t="s">
        <v>541</v>
      </c>
      <c r="M6203" s="339" t="s">
        <v>457</v>
      </c>
      <c r="N6203" s="341">
        <v>1</v>
      </c>
      <c r="O6203" s="342">
        <v>40.57</v>
      </c>
      <c r="P6203" s="341">
        <v>300</v>
      </c>
      <c r="Q6203" t="str">
        <f t="shared" si="99"/>
        <v>3-Small C&amp;I</v>
      </c>
    </row>
    <row r="6204" spans="1:17" x14ac:dyDescent="0.3">
      <c r="A6204" s="333">
        <v>5</v>
      </c>
      <c r="B6204" s="334" t="s">
        <v>181</v>
      </c>
      <c r="C6204" s="335">
        <v>2022</v>
      </c>
      <c r="D6204" s="335">
        <v>3</v>
      </c>
      <c r="E6204" s="334" t="s">
        <v>560</v>
      </c>
      <c r="F6204" s="345">
        <v>5</v>
      </c>
      <c r="G6204" s="334" t="s">
        <v>455</v>
      </c>
      <c r="H6204" s="334" t="s">
        <v>450</v>
      </c>
      <c r="I6204" s="334" t="s">
        <v>451</v>
      </c>
      <c r="J6204" s="334" t="s">
        <v>568</v>
      </c>
      <c r="K6204" s="334" t="s">
        <v>433</v>
      </c>
      <c r="L6204" s="334" t="s">
        <v>541</v>
      </c>
      <c r="M6204" s="334" t="s">
        <v>457</v>
      </c>
      <c r="N6204" s="336">
        <v>470</v>
      </c>
      <c r="O6204" s="337">
        <v>1270949.49</v>
      </c>
      <c r="P6204" s="336">
        <v>12582993</v>
      </c>
      <c r="Q6204" t="str">
        <f t="shared" si="99"/>
        <v>4-Medium C&amp;I</v>
      </c>
    </row>
    <row r="6205" spans="1:17" x14ac:dyDescent="0.3">
      <c r="A6205" s="338">
        <v>5</v>
      </c>
      <c r="B6205" s="339" t="s">
        <v>181</v>
      </c>
      <c r="C6205" s="340">
        <v>2022</v>
      </c>
      <c r="D6205" s="340">
        <v>3</v>
      </c>
      <c r="E6205" s="339" t="s">
        <v>560</v>
      </c>
      <c r="F6205" s="346">
        <v>6</v>
      </c>
      <c r="G6205" s="339" t="s">
        <v>458</v>
      </c>
      <c r="H6205" s="339" t="s">
        <v>403</v>
      </c>
      <c r="I6205" s="339" t="s">
        <v>404</v>
      </c>
      <c r="J6205" s="339" t="s">
        <v>562</v>
      </c>
      <c r="K6205" s="339" t="s">
        <v>405</v>
      </c>
      <c r="L6205" s="339" t="s">
        <v>548</v>
      </c>
      <c r="M6205" s="339" t="s">
        <v>193</v>
      </c>
      <c r="N6205" s="341">
        <v>6</v>
      </c>
      <c r="O6205" s="342">
        <v>935.32</v>
      </c>
      <c r="P6205" s="341">
        <v>3605</v>
      </c>
      <c r="Q6205" t="str">
        <f t="shared" si="99"/>
        <v>3-Small C&amp;I</v>
      </c>
    </row>
    <row r="6206" spans="1:17" x14ac:dyDescent="0.3">
      <c r="A6206" s="333">
        <v>5</v>
      </c>
      <c r="B6206" s="334" t="s">
        <v>181</v>
      </c>
      <c r="C6206" s="335">
        <v>2022</v>
      </c>
      <c r="D6206" s="335">
        <v>3</v>
      </c>
      <c r="E6206" s="334" t="s">
        <v>560</v>
      </c>
      <c r="F6206" s="345">
        <v>6</v>
      </c>
      <c r="G6206" s="334" t="s">
        <v>458</v>
      </c>
      <c r="H6206" s="334" t="s">
        <v>494</v>
      </c>
      <c r="I6206" s="334" t="s">
        <v>495</v>
      </c>
      <c r="J6206" s="334" t="s">
        <v>573</v>
      </c>
      <c r="K6206" s="334" t="s">
        <v>461</v>
      </c>
      <c r="L6206" s="334" t="s">
        <v>548</v>
      </c>
      <c r="M6206" s="334" t="s">
        <v>193</v>
      </c>
      <c r="N6206" s="336">
        <v>71</v>
      </c>
      <c r="O6206" s="337">
        <v>55682.53</v>
      </c>
      <c r="P6206" s="336">
        <v>118496</v>
      </c>
      <c r="Q6206" t="str">
        <f t="shared" si="99"/>
        <v>Street</v>
      </c>
    </row>
    <row r="6207" spans="1:17" x14ac:dyDescent="0.3">
      <c r="A6207" s="338">
        <v>5</v>
      </c>
      <c r="B6207" s="339" t="s">
        <v>181</v>
      </c>
      <c r="C6207" s="340">
        <v>2022</v>
      </c>
      <c r="D6207" s="340">
        <v>3</v>
      </c>
      <c r="E6207" s="339" t="s">
        <v>560</v>
      </c>
      <c r="F6207" s="346">
        <v>6</v>
      </c>
      <c r="G6207" s="339" t="s">
        <v>458</v>
      </c>
      <c r="H6207" s="339" t="s">
        <v>496</v>
      </c>
      <c r="I6207" s="339" t="s">
        <v>497</v>
      </c>
      <c r="J6207" s="339" t="s">
        <v>573</v>
      </c>
      <c r="K6207" s="339" t="s">
        <v>461</v>
      </c>
      <c r="L6207" s="339" t="s">
        <v>548</v>
      </c>
      <c r="M6207" s="339" t="s">
        <v>193</v>
      </c>
      <c r="N6207" s="341">
        <v>109</v>
      </c>
      <c r="O6207" s="342">
        <v>60556.26</v>
      </c>
      <c r="P6207" s="341">
        <v>95102</v>
      </c>
      <c r="Q6207" t="str">
        <f t="shared" si="99"/>
        <v>Street</v>
      </c>
    </row>
    <row r="6208" spans="1:17" x14ac:dyDescent="0.3">
      <c r="A6208" s="333">
        <v>5</v>
      </c>
      <c r="B6208" s="334" t="s">
        <v>181</v>
      </c>
      <c r="C6208" s="335">
        <v>2022</v>
      </c>
      <c r="D6208" s="335">
        <v>3</v>
      </c>
      <c r="E6208" s="334" t="s">
        <v>560</v>
      </c>
      <c r="F6208" s="345">
        <v>6</v>
      </c>
      <c r="G6208" s="334" t="s">
        <v>458</v>
      </c>
      <c r="H6208" s="334" t="s">
        <v>477</v>
      </c>
      <c r="I6208" s="334" t="s">
        <v>478</v>
      </c>
      <c r="J6208" s="334" t="s">
        <v>566</v>
      </c>
      <c r="K6208" s="334" t="s">
        <v>436</v>
      </c>
      <c r="L6208" s="334" t="s">
        <v>548</v>
      </c>
      <c r="M6208" s="334" t="s">
        <v>193</v>
      </c>
      <c r="N6208" s="336">
        <v>325</v>
      </c>
      <c r="O6208" s="337">
        <v>32741.35</v>
      </c>
      <c r="P6208" s="336">
        <v>82383</v>
      </c>
      <c r="Q6208" t="str">
        <f t="shared" si="99"/>
        <v>Street</v>
      </c>
    </row>
    <row r="6209" spans="1:17" x14ac:dyDescent="0.3">
      <c r="A6209" s="338">
        <v>5</v>
      </c>
      <c r="B6209" s="339" t="s">
        <v>181</v>
      </c>
      <c r="C6209" s="340">
        <v>2022</v>
      </c>
      <c r="D6209" s="340">
        <v>3</v>
      </c>
      <c r="E6209" s="339" t="s">
        <v>560</v>
      </c>
      <c r="F6209" s="346">
        <v>6</v>
      </c>
      <c r="G6209" s="339" t="s">
        <v>458</v>
      </c>
      <c r="H6209" s="339" t="s">
        <v>479</v>
      </c>
      <c r="I6209" s="339" t="s">
        <v>480</v>
      </c>
      <c r="J6209" s="339" t="s">
        <v>566</v>
      </c>
      <c r="K6209" s="339" t="s">
        <v>436</v>
      </c>
      <c r="L6209" s="339" t="s">
        <v>548</v>
      </c>
      <c r="M6209" s="339" t="s">
        <v>193</v>
      </c>
      <c r="N6209" s="341">
        <v>595</v>
      </c>
      <c r="O6209" s="342">
        <v>49063.55</v>
      </c>
      <c r="P6209" s="341">
        <v>128688</v>
      </c>
      <c r="Q6209" t="str">
        <f t="shared" si="99"/>
        <v>Street</v>
      </c>
    </row>
    <row r="6210" spans="1:17" x14ac:dyDescent="0.3">
      <c r="A6210" s="333">
        <v>5</v>
      </c>
      <c r="B6210" s="334" t="s">
        <v>181</v>
      </c>
      <c r="C6210" s="335">
        <v>2022</v>
      </c>
      <c r="D6210" s="335">
        <v>3</v>
      </c>
      <c r="E6210" s="334" t="s">
        <v>560</v>
      </c>
      <c r="F6210" s="345">
        <v>6</v>
      </c>
      <c r="G6210" s="334" t="s">
        <v>458</v>
      </c>
      <c r="H6210" s="334" t="s">
        <v>665</v>
      </c>
      <c r="I6210" s="334" t="s">
        <v>666</v>
      </c>
      <c r="J6210" s="334" t="s">
        <v>576</v>
      </c>
      <c r="K6210" s="334" t="s">
        <v>513</v>
      </c>
      <c r="L6210" s="334" t="s">
        <v>548</v>
      </c>
      <c r="M6210" s="334" t="s">
        <v>193</v>
      </c>
      <c r="N6210" s="336">
        <v>1</v>
      </c>
      <c r="O6210" s="337">
        <v>91.14</v>
      </c>
      <c r="P6210" s="336">
        <v>322</v>
      </c>
      <c r="Q6210" t="str">
        <f t="shared" si="99"/>
        <v>Street</v>
      </c>
    </row>
    <row r="6211" spans="1:17" x14ac:dyDescent="0.3">
      <c r="A6211" s="338">
        <v>5</v>
      </c>
      <c r="B6211" s="339" t="s">
        <v>181</v>
      </c>
      <c r="C6211" s="340">
        <v>2022</v>
      </c>
      <c r="D6211" s="340">
        <v>3</v>
      </c>
      <c r="E6211" s="339" t="s">
        <v>560</v>
      </c>
      <c r="F6211" s="346">
        <v>6</v>
      </c>
      <c r="G6211" s="339" t="s">
        <v>458</v>
      </c>
      <c r="H6211" s="339" t="s">
        <v>498</v>
      </c>
      <c r="I6211" s="339" t="s">
        <v>499</v>
      </c>
      <c r="J6211" s="339" t="s">
        <v>574</v>
      </c>
      <c r="K6211" s="339" t="s">
        <v>500</v>
      </c>
      <c r="L6211" s="339" t="s">
        <v>548</v>
      </c>
      <c r="M6211" s="339" t="s">
        <v>193</v>
      </c>
      <c r="N6211" s="341">
        <v>2</v>
      </c>
      <c r="O6211" s="342">
        <v>776.34</v>
      </c>
      <c r="P6211" s="341">
        <v>1350</v>
      </c>
      <c r="Q6211" t="str">
        <f t="shared" si="99"/>
        <v>Street</v>
      </c>
    </row>
    <row r="6212" spans="1:17" x14ac:dyDescent="0.3">
      <c r="A6212" s="333">
        <v>5</v>
      </c>
      <c r="B6212" s="334" t="s">
        <v>181</v>
      </c>
      <c r="C6212" s="335">
        <v>2022</v>
      </c>
      <c r="D6212" s="335">
        <v>3</v>
      </c>
      <c r="E6212" s="334" t="s">
        <v>560</v>
      </c>
      <c r="F6212" s="345">
        <v>6</v>
      </c>
      <c r="G6212" s="334" t="s">
        <v>458</v>
      </c>
      <c r="H6212" s="334" t="s">
        <v>501</v>
      </c>
      <c r="I6212" s="334" t="s">
        <v>502</v>
      </c>
      <c r="J6212" s="334" t="s">
        <v>574</v>
      </c>
      <c r="K6212" s="334" t="s">
        <v>500</v>
      </c>
      <c r="L6212" s="334" t="s">
        <v>548</v>
      </c>
      <c r="M6212" s="334" t="s">
        <v>193</v>
      </c>
      <c r="N6212" s="336">
        <v>2</v>
      </c>
      <c r="O6212" s="337">
        <v>19166.099999999999</v>
      </c>
      <c r="P6212" s="336">
        <v>43711</v>
      </c>
      <c r="Q6212" t="str">
        <f t="shared" si="99"/>
        <v>Street</v>
      </c>
    </row>
    <row r="6213" spans="1:17" x14ac:dyDescent="0.3">
      <c r="A6213" s="338">
        <v>5</v>
      </c>
      <c r="B6213" s="339" t="s">
        <v>181</v>
      </c>
      <c r="C6213" s="340">
        <v>2022</v>
      </c>
      <c r="D6213" s="340">
        <v>3</v>
      </c>
      <c r="E6213" s="339" t="s">
        <v>560</v>
      </c>
      <c r="F6213" s="346">
        <v>6</v>
      </c>
      <c r="G6213" s="339" t="s">
        <v>458</v>
      </c>
      <c r="H6213" s="339" t="s">
        <v>503</v>
      </c>
      <c r="I6213" s="339" t="s">
        <v>504</v>
      </c>
      <c r="J6213" s="339" t="s">
        <v>575</v>
      </c>
      <c r="K6213" s="339" t="s">
        <v>475</v>
      </c>
      <c r="L6213" s="339" t="s">
        <v>548</v>
      </c>
      <c r="M6213" s="339" t="s">
        <v>193</v>
      </c>
      <c r="N6213" s="341">
        <v>98</v>
      </c>
      <c r="O6213" s="342">
        <v>48874.84</v>
      </c>
      <c r="P6213" s="341">
        <v>216245</v>
      </c>
      <c r="Q6213" t="str">
        <f t="shared" si="99"/>
        <v>Street</v>
      </c>
    </row>
    <row r="6214" spans="1:17" x14ac:dyDescent="0.3">
      <c r="A6214" s="333">
        <v>5</v>
      </c>
      <c r="B6214" s="334" t="s">
        <v>181</v>
      </c>
      <c r="C6214" s="335">
        <v>2022</v>
      </c>
      <c r="D6214" s="335">
        <v>3</v>
      </c>
      <c r="E6214" s="334" t="s">
        <v>560</v>
      </c>
      <c r="F6214" s="345">
        <v>6</v>
      </c>
      <c r="G6214" s="334" t="s">
        <v>458</v>
      </c>
      <c r="H6214" s="334" t="s">
        <v>505</v>
      </c>
      <c r="I6214" s="334" t="s">
        <v>506</v>
      </c>
      <c r="J6214" s="334" t="s">
        <v>575</v>
      </c>
      <c r="K6214" s="334" t="s">
        <v>475</v>
      </c>
      <c r="L6214" s="334" t="s">
        <v>548</v>
      </c>
      <c r="M6214" s="334" t="s">
        <v>193</v>
      </c>
      <c r="N6214" s="336">
        <v>13</v>
      </c>
      <c r="O6214" s="337">
        <v>5189.9799999999996</v>
      </c>
      <c r="P6214" s="336">
        <v>22228</v>
      </c>
      <c r="Q6214" t="str">
        <f t="shared" si="99"/>
        <v>Street</v>
      </c>
    </row>
    <row r="6215" spans="1:17" x14ac:dyDescent="0.3">
      <c r="A6215" s="338">
        <v>5</v>
      </c>
      <c r="B6215" s="339" t="s">
        <v>181</v>
      </c>
      <c r="C6215" s="340">
        <v>2022</v>
      </c>
      <c r="D6215" s="340">
        <v>3</v>
      </c>
      <c r="E6215" s="339" t="s">
        <v>560</v>
      </c>
      <c r="F6215" s="346">
        <v>6</v>
      </c>
      <c r="G6215" s="339" t="s">
        <v>458</v>
      </c>
      <c r="H6215" s="339" t="s">
        <v>507</v>
      </c>
      <c r="I6215" s="339" t="s">
        <v>508</v>
      </c>
      <c r="J6215" s="339" t="s">
        <v>571</v>
      </c>
      <c r="K6215" s="339" t="s">
        <v>439</v>
      </c>
      <c r="L6215" s="339" t="s">
        <v>548</v>
      </c>
      <c r="M6215" s="339" t="s">
        <v>193</v>
      </c>
      <c r="N6215" s="341">
        <v>2</v>
      </c>
      <c r="O6215" s="342">
        <v>76.42</v>
      </c>
      <c r="P6215" s="341">
        <v>256</v>
      </c>
      <c r="Q6215" t="str">
        <f t="shared" si="99"/>
        <v>3-Small C&amp;I</v>
      </c>
    </row>
    <row r="6216" spans="1:17" x14ac:dyDescent="0.3">
      <c r="A6216" s="333">
        <v>5</v>
      </c>
      <c r="B6216" s="334" t="s">
        <v>181</v>
      </c>
      <c r="C6216" s="335">
        <v>2022</v>
      </c>
      <c r="D6216" s="335">
        <v>3</v>
      </c>
      <c r="E6216" s="334" t="s">
        <v>560</v>
      </c>
      <c r="F6216" s="345">
        <v>6</v>
      </c>
      <c r="G6216" s="334" t="s">
        <v>458</v>
      </c>
      <c r="H6216" s="334" t="s">
        <v>509</v>
      </c>
      <c r="I6216" s="334" t="s">
        <v>510</v>
      </c>
      <c r="J6216" s="334" t="s">
        <v>571</v>
      </c>
      <c r="K6216" s="334" t="s">
        <v>439</v>
      </c>
      <c r="L6216" s="334" t="s">
        <v>548</v>
      </c>
      <c r="M6216" s="334" t="s">
        <v>193</v>
      </c>
      <c r="N6216" s="336">
        <v>4</v>
      </c>
      <c r="O6216" s="337">
        <v>180.02</v>
      </c>
      <c r="P6216" s="336">
        <v>609</v>
      </c>
      <c r="Q6216" t="str">
        <f t="shared" si="99"/>
        <v>3-Small C&amp;I</v>
      </c>
    </row>
    <row r="6217" spans="1:17" x14ac:dyDescent="0.3">
      <c r="A6217" s="338">
        <v>5</v>
      </c>
      <c r="B6217" s="339" t="s">
        <v>181</v>
      </c>
      <c r="C6217" s="340">
        <v>2022</v>
      </c>
      <c r="D6217" s="340">
        <v>3</v>
      </c>
      <c r="E6217" s="339" t="s">
        <v>560</v>
      </c>
      <c r="F6217" s="346">
        <v>6</v>
      </c>
      <c r="G6217" s="339" t="s">
        <v>458</v>
      </c>
      <c r="H6217" s="339" t="s">
        <v>459</v>
      </c>
      <c r="I6217" s="339" t="s">
        <v>460</v>
      </c>
      <c r="J6217" s="339" t="s">
        <v>573</v>
      </c>
      <c r="K6217" s="339" t="s">
        <v>461</v>
      </c>
      <c r="L6217" s="339" t="s">
        <v>542</v>
      </c>
      <c r="M6217" s="339" t="s">
        <v>462</v>
      </c>
      <c r="N6217" s="341">
        <v>521</v>
      </c>
      <c r="O6217" s="342">
        <v>490481.84</v>
      </c>
      <c r="P6217" s="341">
        <v>930927</v>
      </c>
      <c r="Q6217" t="str">
        <f t="shared" si="99"/>
        <v>Street</v>
      </c>
    </row>
    <row r="6218" spans="1:17" x14ac:dyDescent="0.3">
      <c r="A6218" s="333">
        <v>5</v>
      </c>
      <c r="B6218" s="334" t="s">
        <v>181</v>
      </c>
      <c r="C6218" s="335">
        <v>2022</v>
      </c>
      <c r="D6218" s="335">
        <v>3</v>
      </c>
      <c r="E6218" s="334" t="s">
        <v>560</v>
      </c>
      <c r="F6218" s="345">
        <v>6</v>
      </c>
      <c r="G6218" s="334" t="s">
        <v>458</v>
      </c>
      <c r="H6218" s="334" t="s">
        <v>434</v>
      </c>
      <c r="I6218" s="334" t="s">
        <v>435</v>
      </c>
      <c r="J6218" s="334" t="s">
        <v>566</v>
      </c>
      <c r="K6218" s="334" t="s">
        <v>436</v>
      </c>
      <c r="L6218" s="334" t="s">
        <v>542</v>
      </c>
      <c r="M6218" s="334" t="s">
        <v>462</v>
      </c>
      <c r="N6218" s="336">
        <v>922</v>
      </c>
      <c r="O6218" s="337">
        <v>64439.44</v>
      </c>
      <c r="P6218" s="336">
        <v>247931</v>
      </c>
      <c r="Q6218" t="str">
        <f t="shared" si="99"/>
        <v>Street</v>
      </c>
    </row>
    <row r="6219" spans="1:17" x14ac:dyDescent="0.3">
      <c r="A6219" s="338">
        <v>5</v>
      </c>
      <c r="B6219" s="339" t="s">
        <v>181</v>
      </c>
      <c r="C6219" s="340">
        <v>2022</v>
      </c>
      <c r="D6219" s="340">
        <v>3</v>
      </c>
      <c r="E6219" s="339" t="s">
        <v>560</v>
      </c>
      <c r="F6219" s="346">
        <v>6</v>
      </c>
      <c r="G6219" s="339" t="s">
        <v>458</v>
      </c>
      <c r="H6219" s="339" t="s">
        <v>511</v>
      </c>
      <c r="I6219" s="339" t="s">
        <v>512</v>
      </c>
      <c r="J6219" s="339" t="s">
        <v>576</v>
      </c>
      <c r="K6219" s="339" t="s">
        <v>513</v>
      </c>
      <c r="L6219" s="339" t="s">
        <v>542</v>
      </c>
      <c r="M6219" s="339" t="s">
        <v>462</v>
      </c>
      <c r="N6219" s="341">
        <v>5</v>
      </c>
      <c r="O6219" s="342">
        <v>7956.77</v>
      </c>
      <c r="P6219" s="341">
        <v>35261</v>
      </c>
      <c r="Q6219" t="str">
        <f t="shared" si="99"/>
        <v>Street</v>
      </c>
    </row>
    <row r="6220" spans="1:17" x14ac:dyDescent="0.3">
      <c r="A6220" s="333">
        <v>5</v>
      </c>
      <c r="B6220" s="334" t="s">
        <v>181</v>
      </c>
      <c r="C6220" s="335">
        <v>2022</v>
      </c>
      <c r="D6220" s="335">
        <v>3</v>
      </c>
      <c r="E6220" s="334" t="s">
        <v>560</v>
      </c>
      <c r="F6220" s="345">
        <v>6</v>
      </c>
      <c r="G6220" s="334" t="s">
        <v>458</v>
      </c>
      <c r="H6220" s="334" t="s">
        <v>514</v>
      </c>
      <c r="I6220" s="334" t="s">
        <v>515</v>
      </c>
      <c r="J6220" s="334" t="s">
        <v>574</v>
      </c>
      <c r="K6220" s="334" t="s">
        <v>500</v>
      </c>
      <c r="L6220" s="334" t="s">
        <v>542</v>
      </c>
      <c r="M6220" s="334" t="s">
        <v>462</v>
      </c>
      <c r="N6220" s="336">
        <v>6</v>
      </c>
      <c r="O6220" s="337">
        <v>1572.95</v>
      </c>
      <c r="P6220" s="336">
        <v>3782</v>
      </c>
      <c r="Q6220" t="str">
        <f t="shared" si="99"/>
        <v>Street</v>
      </c>
    </row>
    <row r="6221" spans="1:17" x14ac:dyDescent="0.3">
      <c r="A6221" s="338">
        <v>5</v>
      </c>
      <c r="B6221" s="339" t="s">
        <v>181</v>
      </c>
      <c r="C6221" s="340">
        <v>2022</v>
      </c>
      <c r="D6221" s="340">
        <v>3</v>
      </c>
      <c r="E6221" s="339" t="s">
        <v>560</v>
      </c>
      <c r="F6221" s="346">
        <v>6</v>
      </c>
      <c r="G6221" s="339" t="s">
        <v>458</v>
      </c>
      <c r="H6221" s="339" t="s">
        <v>516</v>
      </c>
      <c r="I6221" s="339" t="s">
        <v>517</v>
      </c>
      <c r="J6221" s="339" t="s">
        <v>575</v>
      </c>
      <c r="K6221" s="339" t="s">
        <v>475</v>
      </c>
      <c r="L6221" s="339" t="s">
        <v>542</v>
      </c>
      <c r="M6221" s="339" t="s">
        <v>462</v>
      </c>
      <c r="N6221" s="341">
        <v>408</v>
      </c>
      <c r="O6221" s="342">
        <v>459530.05</v>
      </c>
      <c r="P6221" s="341">
        <v>4062560</v>
      </c>
      <c r="Q6221" t="str">
        <f t="shared" si="99"/>
        <v>Street</v>
      </c>
    </row>
    <row r="6222" spans="1:17" x14ac:dyDescent="0.3">
      <c r="A6222" s="333">
        <v>5</v>
      </c>
      <c r="B6222" s="334" t="s">
        <v>181</v>
      </c>
      <c r="C6222" s="335">
        <v>2022</v>
      </c>
      <c r="D6222" s="335">
        <v>3</v>
      </c>
      <c r="E6222" s="334" t="s">
        <v>560</v>
      </c>
      <c r="F6222" s="345">
        <v>6</v>
      </c>
      <c r="G6222" s="334" t="s">
        <v>458</v>
      </c>
      <c r="H6222" s="334" t="s">
        <v>437</v>
      </c>
      <c r="I6222" s="334" t="s">
        <v>438</v>
      </c>
      <c r="J6222" s="334" t="s">
        <v>571</v>
      </c>
      <c r="K6222" s="334" t="s">
        <v>439</v>
      </c>
      <c r="L6222" s="334" t="s">
        <v>542</v>
      </c>
      <c r="M6222" s="334" t="s">
        <v>462</v>
      </c>
      <c r="N6222" s="336">
        <v>12</v>
      </c>
      <c r="O6222" s="337">
        <v>244.4</v>
      </c>
      <c r="P6222" s="336">
        <v>1399</v>
      </c>
      <c r="Q6222" t="str">
        <f t="shared" ref="Q6222:Q6285" si="100">VLOOKUP(TRIM(J6222),S:T,2,FALSE)</f>
        <v>3-Small C&amp;I</v>
      </c>
    </row>
    <row r="6223" spans="1:17" x14ac:dyDescent="0.3">
      <c r="A6223" s="338">
        <v>5</v>
      </c>
      <c r="B6223" s="339" t="s">
        <v>181</v>
      </c>
      <c r="C6223" s="340">
        <v>2022</v>
      </c>
      <c r="D6223" s="340">
        <v>3</v>
      </c>
      <c r="E6223" s="339" t="s">
        <v>560</v>
      </c>
      <c r="F6223" s="346">
        <v>6</v>
      </c>
      <c r="G6223" s="339" t="s">
        <v>458</v>
      </c>
      <c r="H6223" s="339" t="s">
        <v>518</v>
      </c>
      <c r="I6223" s="339" t="s">
        <v>519</v>
      </c>
      <c r="J6223" s="339" t="s">
        <v>577</v>
      </c>
      <c r="K6223" s="339" t="s">
        <v>465</v>
      </c>
      <c r="L6223" s="339" t="s">
        <v>548</v>
      </c>
      <c r="M6223" s="339" t="s">
        <v>193</v>
      </c>
      <c r="N6223" s="341">
        <v>1</v>
      </c>
      <c r="O6223" s="342">
        <v>1596.78</v>
      </c>
      <c r="P6223" s="341">
        <v>5779</v>
      </c>
      <c r="Q6223" t="str">
        <f t="shared" si="100"/>
        <v>Street</v>
      </c>
    </row>
    <row r="6224" spans="1:17" x14ac:dyDescent="0.3">
      <c r="A6224" s="333">
        <v>5</v>
      </c>
      <c r="B6224" s="334" t="s">
        <v>181</v>
      </c>
      <c r="C6224" s="335">
        <v>2022</v>
      </c>
      <c r="D6224" s="335">
        <v>3</v>
      </c>
      <c r="E6224" s="334" t="s">
        <v>560</v>
      </c>
      <c r="F6224" s="345">
        <v>6</v>
      </c>
      <c r="G6224" s="334" t="s">
        <v>458</v>
      </c>
      <c r="H6224" s="334" t="s">
        <v>463</v>
      </c>
      <c r="I6224" s="334" t="s">
        <v>464</v>
      </c>
      <c r="J6224" s="334" t="s">
        <v>577</v>
      </c>
      <c r="K6224" s="334" t="s">
        <v>465</v>
      </c>
      <c r="L6224" s="334" t="s">
        <v>542</v>
      </c>
      <c r="M6224" s="334" t="s">
        <v>462</v>
      </c>
      <c r="N6224" s="336">
        <v>10</v>
      </c>
      <c r="O6224" s="337">
        <v>676.62</v>
      </c>
      <c r="P6224" s="336">
        <v>3907</v>
      </c>
      <c r="Q6224" t="str">
        <f t="shared" si="100"/>
        <v>Street</v>
      </c>
    </row>
    <row r="6225" spans="1:17" x14ac:dyDescent="0.3">
      <c r="A6225" s="338">
        <v>5</v>
      </c>
      <c r="B6225" s="339" t="s">
        <v>181</v>
      </c>
      <c r="C6225" s="340">
        <v>2022</v>
      </c>
      <c r="D6225" s="340">
        <v>3</v>
      </c>
      <c r="E6225" s="339" t="s">
        <v>560</v>
      </c>
      <c r="F6225" s="346">
        <v>6</v>
      </c>
      <c r="G6225" s="339" t="s">
        <v>458</v>
      </c>
      <c r="H6225" s="339" t="s">
        <v>522</v>
      </c>
      <c r="I6225" s="339" t="s">
        <v>523</v>
      </c>
      <c r="J6225" s="339" t="s">
        <v>578</v>
      </c>
      <c r="K6225" s="339" t="s">
        <v>475</v>
      </c>
      <c r="L6225" s="339" t="s">
        <v>548</v>
      </c>
      <c r="M6225" s="339" t="s">
        <v>193</v>
      </c>
      <c r="N6225" s="341">
        <v>3</v>
      </c>
      <c r="O6225" s="342">
        <v>2170.69</v>
      </c>
      <c r="P6225" s="341">
        <v>588</v>
      </c>
      <c r="Q6225" t="str">
        <f t="shared" si="100"/>
        <v>Street</v>
      </c>
    </row>
    <row r="6226" spans="1:17" x14ac:dyDescent="0.3">
      <c r="A6226" s="333">
        <v>5</v>
      </c>
      <c r="B6226" s="334" t="s">
        <v>181</v>
      </c>
      <c r="C6226" s="335">
        <v>2022</v>
      </c>
      <c r="D6226" s="335">
        <v>3</v>
      </c>
      <c r="E6226" s="334" t="s">
        <v>560</v>
      </c>
      <c r="F6226" s="345">
        <v>6</v>
      </c>
      <c r="G6226" s="334" t="s">
        <v>458</v>
      </c>
      <c r="H6226" s="334" t="s">
        <v>524</v>
      </c>
      <c r="I6226" s="334" t="s">
        <v>525</v>
      </c>
      <c r="J6226" s="334" t="s">
        <v>578</v>
      </c>
      <c r="K6226" s="334" t="s">
        <v>475</v>
      </c>
      <c r="L6226" s="334" t="s">
        <v>542</v>
      </c>
      <c r="M6226" s="334" t="s">
        <v>462</v>
      </c>
      <c r="N6226" s="336">
        <v>2</v>
      </c>
      <c r="O6226" s="337">
        <v>878.08</v>
      </c>
      <c r="P6226" s="336">
        <v>212</v>
      </c>
      <c r="Q6226" t="str">
        <f t="shared" si="100"/>
        <v>Street</v>
      </c>
    </row>
    <row r="6227" spans="1:17" x14ac:dyDescent="0.3">
      <c r="A6227" s="338">
        <v>5</v>
      </c>
      <c r="B6227" s="339" t="s">
        <v>181</v>
      </c>
      <c r="C6227" s="340">
        <v>2022</v>
      </c>
      <c r="D6227" s="340">
        <v>3</v>
      </c>
      <c r="E6227" s="339" t="s">
        <v>560</v>
      </c>
      <c r="F6227" s="346">
        <v>6</v>
      </c>
      <c r="G6227" s="339" t="s">
        <v>458</v>
      </c>
      <c r="H6227" s="339" t="s">
        <v>417</v>
      </c>
      <c r="I6227" s="339" t="s">
        <v>418</v>
      </c>
      <c r="J6227" s="339" t="s">
        <v>562</v>
      </c>
      <c r="K6227" s="339" t="s">
        <v>405</v>
      </c>
      <c r="L6227" s="339" t="s">
        <v>542</v>
      </c>
      <c r="M6227" s="339" t="s">
        <v>462</v>
      </c>
      <c r="N6227" s="341">
        <v>30</v>
      </c>
      <c r="O6227" s="342">
        <v>941.31</v>
      </c>
      <c r="P6227" s="341">
        <v>5816</v>
      </c>
      <c r="Q6227" t="str">
        <f t="shared" si="100"/>
        <v>3-Small C&amp;I</v>
      </c>
    </row>
    <row r="6228" spans="1:17" x14ac:dyDescent="0.3">
      <c r="A6228" s="333">
        <v>5</v>
      </c>
      <c r="B6228" s="334" t="s">
        <v>181</v>
      </c>
      <c r="C6228" s="335">
        <v>2022</v>
      </c>
      <c r="D6228" s="335">
        <v>3</v>
      </c>
      <c r="E6228" s="334" t="s">
        <v>560</v>
      </c>
      <c r="F6228" s="345">
        <v>10</v>
      </c>
      <c r="G6228" s="334" t="s">
        <v>466</v>
      </c>
      <c r="H6228" s="334" t="s">
        <v>397</v>
      </c>
      <c r="I6228" s="334" t="s">
        <v>398</v>
      </c>
      <c r="J6228" s="334" t="s">
        <v>561</v>
      </c>
      <c r="K6228" s="334" t="s">
        <v>399</v>
      </c>
      <c r="L6228" s="334" t="s">
        <v>543</v>
      </c>
      <c r="M6228" s="334" t="s">
        <v>467</v>
      </c>
      <c r="N6228" s="336">
        <v>35678</v>
      </c>
      <c r="O6228" s="337">
        <v>10234616.220000001</v>
      </c>
      <c r="P6228" s="336">
        <v>35093407</v>
      </c>
      <c r="Q6228" t="str">
        <f t="shared" si="100"/>
        <v>1-Residential</v>
      </c>
    </row>
    <row r="6229" spans="1:17" x14ac:dyDescent="0.3">
      <c r="A6229" s="338">
        <v>5</v>
      </c>
      <c r="B6229" s="339" t="s">
        <v>181</v>
      </c>
      <c r="C6229" s="340">
        <v>2022</v>
      </c>
      <c r="D6229" s="340">
        <v>3</v>
      </c>
      <c r="E6229" s="339" t="s">
        <v>560</v>
      </c>
      <c r="F6229" s="346">
        <v>10</v>
      </c>
      <c r="G6229" s="339" t="s">
        <v>466</v>
      </c>
      <c r="H6229" s="339" t="s">
        <v>401</v>
      </c>
      <c r="I6229" s="339" t="s">
        <v>402</v>
      </c>
      <c r="J6229" s="339" t="s">
        <v>561</v>
      </c>
      <c r="K6229" s="339" t="s">
        <v>399</v>
      </c>
      <c r="L6229" s="339" t="s">
        <v>543</v>
      </c>
      <c r="M6229" s="339" t="s">
        <v>467</v>
      </c>
      <c r="N6229" s="341">
        <v>24</v>
      </c>
      <c r="O6229" s="342">
        <v>6538.97</v>
      </c>
      <c r="P6229" s="341">
        <v>21690</v>
      </c>
      <c r="Q6229" t="str">
        <f t="shared" si="100"/>
        <v>1-Residential</v>
      </c>
    </row>
    <row r="6230" spans="1:17" x14ac:dyDescent="0.3">
      <c r="A6230" s="333">
        <v>5</v>
      </c>
      <c r="B6230" s="334" t="s">
        <v>181</v>
      </c>
      <c r="C6230" s="335">
        <v>2022</v>
      </c>
      <c r="D6230" s="335">
        <v>3</v>
      </c>
      <c r="E6230" s="334" t="s">
        <v>560</v>
      </c>
      <c r="F6230" s="345">
        <v>10</v>
      </c>
      <c r="G6230" s="334" t="s">
        <v>466</v>
      </c>
      <c r="H6230" s="334" t="s">
        <v>403</v>
      </c>
      <c r="I6230" s="334" t="s">
        <v>404</v>
      </c>
      <c r="J6230" s="334" t="s">
        <v>562</v>
      </c>
      <c r="K6230" s="334" t="s">
        <v>405</v>
      </c>
      <c r="L6230" s="334" t="s">
        <v>543</v>
      </c>
      <c r="M6230" s="334" t="s">
        <v>467</v>
      </c>
      <c r="N6230" s="336">
        <v>12</v>
      </c>
      <c r="O6230" s="337">
        <v>2244.58</v>
      </c>
      <c r="P6230" s="336">
        <v>8778</v>
      </c>
      <c r="Q6230" t="str">
        <f t="shared" si="100"/>
        <v>3-Small C&amp;I</v>
      </c>
    </row>
    <row r="6231" spans="1:17" x14ac:dyDescent="0.3">
      <c r="A6231" s="338">
        <v>5</v>
      </c>
      <c r="B6231" s="339" t="s">
        <v>181</v>
      </c>
      <c r="C6231" s="340">
        <v>2022</v>
      </c>
      <c r="D6231" s="340">
        <v>3</v>
      </c>
      <c r="E6231" s="339" t="s">
        <v>560</v>
      </c>
      <c r="F6231" s="346">
        <v>10</v>
      </c>
      <c r="G6231" s="339" t="s">
        <v>466</v>
      </c>
      <c r="H6231" s="339" t="s">
        <v>406</v>
      </c>
      <c r="I6231" s="339" t="s">
        <v>407</v>
      </c>
      <c r="J6231" s="339" t="s">
        <v>563</v>
      </c>
      <c r="K6231" s="339" t="s">
        <v>408</v>
      </c>
      <c r="L6231" s="339" t="s">
        <v>543</v>
      </c>
      <c r="M6231" s="339" t="s">
        <v>467</v>
      </c>
      <c r="N6231" s="341">
        <v>5226</v>
      </c>
      <c r="O6231" s="342">
        <v>1129586.45</v>
      </c>
      <c r="P6231" s="341">
        <v>5972453</v>
      </c>
      <c r="Q6231" t="str">
        <f t="shared" si="100"/>
        <v>2-Low Income Residential</v>
      </c>
    </row>
    <row r="6232" spans="1:17" x14ac:dyDescent="0.3">
      <c r="A6232" s="333">
        <v>5</v>
      </c>
      <c r="B6232" s="334" t="s">
        <v>181</v>
      </c>
      <c r="C6232" s="335">
        <v>2022</v>
      </c>
      <c r="D6232" s="335">
        <v>3</v>
      </c>
      <c r="E6232" s="334" t="s">
        <v>560</v>
      </c>
      <c r="F6232" s="345">
        <v>10</v>
      </c>
      <c r="G6232" s="334" t="s">
        <v>466</v>
      </c>
      <c r="H6232" s="334" t="s">
        <v>471</v>
      </c>
      <c r="I6232" s="334" t="s">
        <v>472</v>
      </c>
      <c r="J6232" s="334" t="s">
        <v>563</v>
      </c>
      <c r="K6232" s="334" t="s">
        <v>408</v>
      </c>
      <c r="L6232" s="334" t="s">
        <v>543</v>
      </c>
      <c r="M6232" s="334" t="s">
        <v>467</v>
      </c>
      <c r="N6232" s="336">
        <v>14</v>
      </c>
      <c r="O6232" s="337">
        <v>2933.94</v>
      </c>
      <c r="P6232" s="336">
        <v>14500</v>
      </c>
      <c r="Q6232" t="str">
        <f t="shared" si="100"/>
        <v>2-Low Income Residential</v>
      </c>
    </row>
    <row r="6233" spans="1:17" x14ac:dyDescent="0.3">
      <c r="A6233" s="338">
        <v>5</v>
      </c>
      <c r="B6233" s="339" t="s">
        <v>181</v>
      </c>
      <c r="C6233" s="340">
        <v>2022</v>
      </c>
      <c r="D6233" s="340">
        <v>3</v>
      </c>
      <c r="E6233" s="339" t="s">
        <v>560</v>
      </c>
      <c r="F6233" s="346">
        <v>10</v>
      </c>
      <c r="G6233" s="339" t="s">
        <v>466</v>
      </c>
      <c r="H6233" s="339" t="s">
        <v>477</v>
      </c>
      <c r="I6233" s="339" t="s">
        <v>478</v>
      </c>
      <c r="J6233" s="339" t="s">
        <v>566</v>
      </c>
      <c r="K6233" s="339" t="s">
        <v>436</v>
      </c>
      <c r="L6233" s="339" t="s">
        <v>543</v>
      </c>
      <c r="M6233" s="339" t="s">
        <v>467</v>
      </c>
      <c r="N6233" s="341">
        <v>2</v>
      </c>
      <c r="O6233" s="342">
        <v>74.84</v>
      </c>
      <c r="P6233" s="341">
        <v>144</v>
      </c>
      <c r="Q6233" t="str">
        <f t="shared" si="100"/>
        <v>Street</v>
      </c>
    </row>
    <row r="6234" spans="1:17" x14ac:dyDescent="0.3">
      <c r="A6234" s="333">
        <v>5</v>
      </c>
      <c r="B6234" s="334" t="s">
        <v>181</v>
      </c>
      <c r="C6234" s="335">
        <v>2022</v>
      </c>
      <c r="D6234" s="335">
        <v>3</v>
      </c>
      <c r="E6234" s="334" t="s">
        <v>560</v>
      </c>
      <c r="F6234" s="345">
        <v>10</v>
      </c>
      <c r="G6234" s="334" t="s">
        <v>466</v>
      </c>
      <c r="H6234" s="334" t="s">
        <v>479</v>
      </c>
      <c r="I6234" s="334" t="s">
        <v>480</v>
      </c>
      <c r="J6234" s="334" t="s">
        <v>566</v>
      </c>
      <c r="K6234" s="334" t="s">
        <v>436</v>
      </c>
      <c r="L6234" s="334" t="s">
        <v>543</v>
      </c>
      <c r="M6234" s="334" t="s">
        <v>467</v>
      </c>
      <c r="N6234" s="336">
        <v>25</v>
      </c>
      <c r="O6234" s="337">
        <v>528.98</v>
      </c>
      <c r="P6234" s="336">
        <v>1222</v>
      </c>
      <c r="Q6234" t="str">
        <f t="shared" si="100"/>
        <v>Street</v>
      </c>
    </row>
    <row r="6235" spans="1:17" x14ac:dyDescent="0.3">
      <c r="A6235" s="338">
        <v>5</v>
      </c>
      <c r="B6235" s="339" t="s">
        <v>181</v>
      </c>
      <c r="C6235" s="340">
        <v>2022</v>
      </c>
      <c r="D6235" s="340">
        <v>3</v>
      </c>
      <c r="E6235" s="339" t="s">
        <v>560</v>
      </c>
      <c r="F6235" s="346">
        <v>10</v>
      </c>
      <c r="G6235" s="339" t="s">
        <v>466</v>
      </c>
      <c r="H6235" s="339" t="s">
        <v>434</v>
      </c>
      <c r="I6235" s="339" t="s">
        <v>435</v>
      </c>
      <c r="J6235" s="339" t="s">
        <v>566</v>
      </c>
      <c r="K6235" s="339" t="s">
        <v>436</v>
      </c>
      <c r="L6235" s="339" t="s">
        <v>544</v>
      </c>
      <c r="M6235" s="339" t="s">
        <v>468</v>
      </c>
      <c r="N6235" s="341">
        <v>3</v>
      </c>
      <c r="O6235" s="342">
        <v>86.34</v>
      </c>
      <c r="P6235" s="341">
        <v>370</v>
      </c>
      <c r="Q6235" t="str">
        <f t="shared" si="100"/>
        <v>Street</v>
      </c>
    </row>
    <row r="6236" spans="1:17" x14ac:dyDescent="0.3">
      <c r="A6236" s="333">
        <v>5</v>
      </c>
      <c r="B6236" s="334" t="s">
        <v>181</v>
      </c>
      <c r="C6236" s="335">
        <v>2022</v>
      </c>
      <c r="D6236" s="335">
        <v>3</v>
      </c>
      <c r="E6236" s="334" t="s">
        <v>560</v>
      </c>
      <c r="F6236" s="345">
        <v>10</v>
      </c>
      <c r="G6236" s="334" t="s">
        <v>466</v>
      </c>
      <c r="H6236" s="334" t="s">
        <v>412</v>
      </c>
      <c r="I6236" s="334" t="s">
        <v>413</v>
      </c>
      <c r="J6236" s="334" t="s">
        <v>561</v>
      </c>
      <c r="K6236" s="334" t="s">
        <v>399</v>
      </c>
      <c r="L6236" s="334" t="s">
        <v>544</v>
      </c>
      <c r="M6236" s="334" t="s">
        <v>468</v>
      </c>
      <c r="N6236" s="336">
        <v>33872</v>
      </c>
      <c r="O6236" s="337">
        <v>5494357.8600000003</v>
      </c>
      <c r="P6236" s="336">
        <v>38465870</v>
      </c>
      <c r="Q6236" t="str">
        <f t="shared" si="100"/>
        <v>1-Residential</v>
      </c>
    </row>
    <row r="6237" spans="1:17" x14ac:dyDescent="0.3">
      <c r="A6237" s="338">
        <v>5</v>
      </c>
      <c r="B6237" s="339" t="s">
        <v>181</v>
      </c>
      <c r="C6237" s="340">
        <v>2022</v>
      </c>
      <c r="D6237" s="340">
        <v>3</v>
      </c>
      <c r="E6237" s="339" t="s">
        <v>560</v>
      </c>
      <c r="F6237" s="346">
        <v>10</v>
      </c>
      <c r="G6237" s="339" t="s">
        <v>466</v>
      </c>
      <c r="H6237" s="339" t="s">
        <v>415</v>
      </c>
      <c r="I6237" s="339" t="s">
        <v>416</v>
      </c>
      <c r="J6237" s="339" t="s">
        <v>563</v>
      </c>
      <c r="K6237" s="339" t="s">
        <v>408</v>
      </c>
      <c r="L6237" s="339" t="s">
        <v>544</v>
      </c>
      <c r="M6237" s="339" t="s">
        <v>468</v>
      </c>
      <c r="N6237" s="341">
        <v>4889</v>
      </c>
      <c r="O6237" s="342">
        <v>246289.75</v>
      </c>
      <c r="P6237" s="341">
        <v>5593979</v>
      </c>
      <c r="Q6237" t="str">
        <f t="shared" si="100"/>
        <v>2-Low Income Residential</v>
      </c>
    </row>
    <row r="6238" spans="1:17" x14ac:dyDescent="0.3">
      <c r="A6238" s="333">
        <v>5</v>
      </c>
      <c r="B6238" s="334" t="s">
        <v>181</v>
      </c>
      <c r="C6238" s="335">
        <v>2022</v>
      </c>
      <c r="D6238" s="335">
        <v>3</v>
      </c>
      <c r="E6238" s="334" t="s">
        <v>560</v>
      </c>
      <c r="F6238" s="345">
        <v>10</v>
      </c>
      <c r="G6238" s="334" t="s">
        <v>466</v>
      </c>
      <c r="H6238" s="334" t="s">
        <v>417</v>
      </c>
      <c r="I6238" s="334" t="s">
        <v>418</v>
      </c>
      <c r="J6238" s="334" t="s">
        <v>562</v>
      </c>
      <c r="K6238" s="334" t="s">
        <v>405</v>
      </c>
      <c r="L6238" s="334" t="s">
        <v>544</v>
      </c>
      <c r="M6238" s="334" t="s">
        <v>468</v>
      </c>
      <c r="N6238" s="336">
        <v>15</v>
      </c>
      <c r="O6238" s="337">
        <v>2564.6</v>
      </c>
      <c r="P6238" s="336">
        <v>21702</v>
      </c>
      <c r="Q6238" t="str">
        <f t="shared" si="100"/>
        <v>3-Small C&amp;I</v>
      </c>
    </row>
    <row r="6239" spans="1:17" x14ac:dyDescent="0.3">
      <c r="A6239" s="338">
        <v>5</v>
      </c>
      <c r="B6239" s="339" t="s">
        <v>181</v>
      </c>
      <c r="C6239" s="340">
        <v>2022</v>
      </c>
      <c r="D6239" s="340">
        <v>3</v>
      </c>
      <c r="E6239" s="339" t="s">
        <v>560</v>
      </c>
      <c r="F6239" s="346">
        <v>60</v>
      </c>
      <c r="G6239" s="339" t="s">
        <v>469</v>
      </c>
      <c r="H6239" s="339" t="s">
        <v>494</v>
      </c>
      <c r="I6239" s="339" t="s">
        <v>495</v>
      </c>
      <c r="J6239" s="339" t="s">
        <v>573</v>
      </c>
      <c r="K6239" s="339" t="s">
        <v>461</v>
      </c>
      <c r="L6239" s="339" t="s">
        <v>549</v>
      </c>
      <c r="M6239" s="339" t="s">
        <v>526</v>
      </c>
      <c r="N6239" s="341">
        <v>6</v>
      </c>
      <c r="O6239" s="342">
        <v>1212.53</v>
      </c>
      <c r="P6239" s="341">
        <v>2285</v>
      </c>
      <c r="Q6239" t="str">
        <f t="shared" si="100"/>
        <v>Street</v>
      </c>
    </row>
    <row r="6240" spans="1:17" x14ac:dyDescent="0.3">
      <c r="A6240" s="333">
        <v>5</v>
      </c>
      <c r="B6240" s="334" t="s">
        <v>181</v>
      </c>
      <c r="C6240" s="335">
        <v>2022</v>
      </c>
      <c r="D6240" s="335">
        <v>3</v>
      </c>
      <c r="E6240" s="334" t="s">
        <v>560</v>
      </c>
      <c r="F6240" s="345">
        <v>60</v>
      </c>
      <c r="G6240" s="334" t="s">
        <v>469</v>
      </c>
      <c r="H6240" s="334" t="s">
        <v>496</v>
      </c>
      <c r="I6240" s="334" t="s">
        <v>497</v>
      </c>
      <c r="J6240" s="334" t="s">
        <v>573</v>
      </c>
      <c r="K6240" s="334" t="s">
        <v>461</v>
      </c>
      <c r="L6240" s="334" t="s">
        <v>549</v>
      </c>
      <c r="M6240" s="334" t="s">
        <v>526</v>
      </c>
      <c r="N6240" s="336">
        <v>35</v>
      </c>
      <c r="O6240" s="337">
        <v>1209.9100000000001</v>
      </c>
      <c r="P6240" s="336">
        <v>1841</v>
      </c>
      <c r="Q6240" t="str">
        <f t="shared" si="100"/>
        <v>Street</v>
      </c>
    </row>
    <row r="6241" spans="1:17" x14ac:dyDescent="0.3">
      <c r="A6241" s="338">
        <v>5</v>
      </c>
      <c r="B6241" s="339" t="s">
        <v>181</v>
      </c>
      <c r="C6241" s="340">
        <v>2022</v>
      </c>
      <c r="D6241" s="340">
        <v>3</v>
      </c>
      <c r="E6241" s="339" t="s">
        <v>560</v>
      </c>
      <c r="F6241" s="346">
        <v>60</v>
      </c>
      <c r="G6241" s="339" t="s">
        <v>469</v>
      </c>
      <c r="H6241" s="339" t="s">
        <v>459</v>
      </c>
      <c r="I6241" s="339" t="s">
        <v>460</v>
      </c>
      <c r="J6241" s="339" t="s">
        <v>573</v>
      </c>
      <c r="K6241" s="339" t="s">
        <v>461</v>
      </c>
      <c r="L6241" s="339" t="s">
        <v>545</v>
      </c>
      <c r="M6241" s="339" t="s">
        <v>470</v>
      </c>
      <c r="N6241" s="341">
        <v>47</v>
      </c>
      <c r="O6241" s="342">
        <v>7474.05</v>
      </c>
      <c r="P6241" s="341">
        <v>11854</v>
      </c>
      <c r="Q6241" t="str">
        <f t="shared" si="100"/>
        <v>Street</v>
      </c>
    </row>
    <row r="6242" spans="1:17" x14ac:dyDescent="0.3">
      <c r="A6242" s="333">
        <v>5</v>
      </c>
      <c r="B6242" s="334" t="s">
        <v>181</v>
      </c>
      <c r="C6242" s="335">
        <v>2022</v>
      </c>
      <c r="D6242" s="335">
        <v>3</v>
      </c>
      <c r="E6242" s="334" t="s">
        <v>560</v>
      </c>
      <c r="F6242" s="345">
        <v>60</v>
      </c>
      <c r="G6242" s="334" t="s">
        <v>469</v>
      </c>
      <c r="H6242" s="334" t="s">
        <v>437</v>
      </c>
      <c r="I6242" s="334" t="s">
        <v>438</v>
      </c>
      <c r="J6242" s="334" t="s">
        <v>571</v>
      </c>
      <c r="K6242" s="334" t="s">
        <v>439</v>
      </c>
      <c r="L6242" s="334" t="s">
        <v>545</v>
      </c>
      <c r="M6242" s="334" t="s">
        <v>470</v>
      </c>
      <c r="N6242" s="336">
        <v>1</v>
      </c>
      <c r="O6242" s="337">
        <v>8.11</v>
      </c>
      <c r="P6242" s="336">
        <v>9</v>
      </c>
      <c r="Q6242" t="str">
        <f t="shared" si="100"/>
        <v>3-Small C&amp;I</v>
      </c>
    </row>
    <row r="6243" spans="1:17" x14ac:dyDescent="0.3">
      <c r="A6243" s="338">
        <v>5</v>
      </c>
      <c r="B6243" s="339" t="s">
        <v>181</v>
      </c>
      <c r="C6243" s="340">
        <v>2022</v>
      </c>
      <c r="D6243" s="340">
        <v>3</v>
      </c>
      <c r="E6243" s="339" t="s">
        <v>560</v>
      </c>
      <c r="F6243" s="346">
        <v>60</v>
      </c>
      <c r="G6243" s="339" t="s">
        <v>469</v>
      </c>
      <c r="H6243" s="339" t="s">
        <v>463</v>
      </c>
      <c r="I6243" s="339" t="s">
        <v>464</v>
      </c>
      <c r="J6243" s="339" t="s">
        <v>577</v>
      </c>
      <c r="K6243" s="339" t="s">
        <v>465</v>
      </c>
      <c r="L6243" s="339" t="s">
        <v>545</v>
      </c>
      <c r="M6243" s="339" t="s">
        <v>470</v>
      </c>
      <c r="N6243" s="341">
        <v>4</v>
      </c>
      <c r="O6243" s="342">
        <v>65.459999999999994</v>
      </c>
      <c r="P6243" s="341">
        <v>379</v>
      </c>
      <c r="Q6243" t="str">
        <f t="shared" si="100"/>
        <v>Street</v>
      </c>
    </row>
    <row r="6244" spans="1:17" x14ac:dyDescent="0.3">
      <c r="A6244" s="333">
        <v>5</v>
      </c>
      <c r="B6244" s="334" t="s">
        <v>181</v>
      </c>
      <c r="C6244" s="335">
        <v>2022</v>
      </c>
      <c r="D6244" s="335">
        <v>3</v>
      </c>
      <c r="E6244" s="334" t="s">
        <v>560</v>
      </c>
      <c r="F6244" s="345">
        <v>71</v>
      </c>
      <c r="G6244" s="334" t="s">
        <v>469</v>
      </c>
      <c r="H6244" s="334" t="s">
        <v>397</v>
      </c>
      <c r="I6244" s="334" t="s">
        <v>398</v>
      </c>
      <c r="J6244" s="334" t="s">
        <v>561</v>
      </c>
      <c r="K6244" s="334" t="s">
        <v>399</v>
      </c>
      <c r="L6244" s="334" t="s">
        <v>550</v>
      </c>
      <c r="M6244" s="334" t="s">
        <v>527</v>
      </c>
      <c r="N6244" s="336">
        <v>1</v>
      </c>
      <c r="O6244" s="337">
        <v>7</v>
      </c>
      <c r="P6244" s="336">
        <v>0</v>
      </c>
      <c r="Q6244" t="str">
        <f t="shared" si="100"/>
        <v>1-Residential</v>
      </c>
    </row>
    <row r="6245" spans="1:17" x14ac:dyDescent="0.3">
      <c r="A6245" s="338">
        <v>5</v>
      </c>
      <c r="B6245" s="339" t="s">
        <v>181</v>
      </c>
      <c r="C6245" s="340">
        <v>2022</v>
      </c>
      <c r="D6245" s="340">
        <v>3</v>
      </c>
      <c r="E6245" s="339" t="s">
        <v>560</v>
      </c>
      <c r="F6245" s="346">
        <v>72</v>
      </c>
      <c r="G6245" s="339" t="s">
        <v>469</v>
      </c>
      <c r="H6245" s="339" t="s">
        <v>397</v>
      </c>
      <c r="I6245" s="339" t="s">
        <v>398</v>
      </c>
      <c r="J6245" s="339" t="s">
        <v>561</v>
      </c>
      <c r="K6245" s="339" t="s">
        <v>399</v>
      </c>
      <c r="L6245" s="339" t="s">
        <v>551</v>
      </c>
      <c r="M6245" s="339" t="s">
        <v>528</v>
      </c>
      <c r="N6245" s="341">
        <v>1</v>
      </c>
      <c r="O6245" s="342">
        <v>134.46</v>
      </c>
      <c r="P6245" s="341">
        <v>444</v>
      </c>
      <c r="Q6245" t="str">
        <f t="shared" si="100"/>
        <v>1-Residential</v>
      </c>
    </row>
    <row r="6246" spans="1:17" x14ac:dyDescent="0.3">
      <c r="A6246" s="333">
        <v>5</v>
      </c>
      <c r="B6246" s="334" t="s">
        <v>181</v>
      </c>
      <c r="C6246" s="335">
        <v>2022</v>
      </c>
      <c r="D6246" s="335">
        <v>3</v>
      </c>
      <c r="E6246" s="334" t="s">
        <v>560</v>
      </c>
      <c r="F6246" s="345">
        <v>72</v>
      </c>
      <c r="G6246" s="334" t="s">
        <v>469</v>
      </c>
      <c r="H6246" s="334" t="s">
        <v>403</v>
      </c>
      <c r="I6246" s="334" t="s">
        <v>404</v>
      </c>
      <c r="J6246" s="334" t="s">
        <v>562</v>
      </c>
      <c r="K6246" s="334" t="s">
        <v>405</v>
      </c>
      <c r="L6246" s="334" t="s">
        <v>551</v>
      </c>
      <c r="M6246" s="334" t="s">
        <v>528</v>
      </c>
      <c r="N6246" s="336">
        <v>1</v>
      </c>
      <c r="O6246" s="337">
        <v>3031.61</v>
      </c>
      <c r="P6246" s="336">
        <v>12406</v>
      </c>
      <c r="Q6246" t="str">
        <f t="shared" si="100"/>
        <v>3-Small C&amp;I</v>
      </c>
    </row>
    <row r="6247" spans="1:17" x14ac:dyDescent="0.3">
      <c r="A6247" s="338">
        <v>5</v>
      </c>
      <c r="B6247" s="339" t="s">
        <v>181</v>
      </c>
      <c r="C6247" s="340">
        <v>2022</v>
      </c>
      <c r="D6247" s="340">
        <v>3</v>
      </c>
      <c r="E6247" s="339" t="s">
        <v>560</v>
      </c>
      <c r="F6247" s="346">
        <v>75</v>
      </c>
      <c r="G6247" s="339" t="s">
        <v>469</v>
      </c>
      <c r="H6247" s="339" t="s">
        <v>481</v>
      </c>
      <c r="I6247" s="339" t="s">
        <v>482</v>
      </c>
      <c r="J6247" s="339" t="s">
        <v>568</v>
      </c>
      <c r="K6247" s="339" t="s">
        <v>433</v>
      </c>
      <c r="L6247" s="339" t="s">
        <v>552</v>
      </c>
      <c r="M6247" s="339" t="s">
        <v>529</v>
      </c>
      <c r="N6247" s="341">
        <v>1</v>
      </c>
      <c r="O6247" s="342">
        <v>1677.36</v>
      </c>
      <c r="P6247" s="341">
        <v>6300</v>
      </c>
      <c r="Q6247" t="str">
        <f t="shared" si="100"/>
        <v>4-Medium C&amp;I</v>
      </c>
    </row>
    <row r="6248" spans="1:17" x14ac:dyDescent="0.3">
      <c r="A6248" s="333">
        <v>5</v>
      </c>
      <c r="B6248" s="334" t="s">
        <v>181</v>
      </c>
      <c r="C6248" s="335">
        <v>2022</v>
      </c>
      <c r="D6248" s="335">
        <v>3</v>
      </c>
      <c r="E6248" s="334" t="s">
        <v>560</v>
      </c>
      <c r="F6248" s="345">
        <v>75</v>
      </c>
      <c r="G6248" s="334" t="s">
        <v>469</v>
      </c>
      <c r="H6248" s="334" t="s">
        <v>441</v>
      </c>
      <c r="I6248" s="334" t="s">
        <v>442</v>
      </c>
      <c r="J6248" s="334" t="s">
        <v>572</v>
      </c>
      <c r="K6248" s="334" t="s">
        <v>443</v>
      </c>
      <c r="L6248" s="334" t="s">
        <v>552</v>
      </c>
      <c r="M6248" s="334" t="s">
        <v>529</v>
      </c>
      <c r="N6248" s="336">
        <v>1</v>
      </c>
      <c r="O6248" s="337">
        <v>30856.46</v>
      </c>
      <c r="P6248" s="336">
        <v>138600</v>
      </c>
      <c r="Q6248" t="str">
        <f t="shared" si="100"/>
        <v>5-Large C&amp;I</v>
      </c>
    </row>
    <row r="6249" spans="1:17" x14ac:dyDescent="0.3">
      <c r="A6249" s="338">
        <v>5</v>
      </c>
      <c r="B6249" s="339" t="s">
        <v>181</v>
      </c>
      <c r="C6249" s="340">
        <v>2022</v>
      </c>
      <c r="D6249" s="340">
        <v>3</v>
      </c>
      <c r="E6249" s="339" t="s">
        <v>560</v>
      </c>
      <c r="F6249" s="346">
        <v>75</v>
      </c>
      <c r="G6249" s="339" t="s">
        <v>469</v>
      </c>
      <c r="H6249" s="339" t="s">
        <v>417</v>
      </c>
      <c r="I6249" s="339" t="s">
        <v>418</v>
      </c>
      <c r="J6249" s="339" t="s">
        <v>562</v>
      </c>
      <c r="K6249" s="339" t="s">
        <v>405</v>
      </c>
      <c r="L6249" s="339" t="s">
        <v>553</v>
      </c>
      <c r="M6249" s="339" t="s">
        <v>476</v>
      </c>
      <c r="N6249" s="341">
        <v>6</v>
      </c>
      <c r="O6249" s="342">
        <v>1759.9</v>
      </c>
      <c r="P6249" s="341">
        <v>15430</v>
      </c>
      <c r="Q6249" t="str">
        <f t="shared" si="100"/>
        <v>3-Small C&amp;I</v>
      </c>
    </row>
    <row r="6250" spans="1:17" x14ac:dyDescent="0.3">
      <c r="A6250" s="333">
        <v>5</v>
      </c>
      <c r="B6250" s="334" t="s">
        <v>181</v>
      </c>
      <c r="C6250" s="335">
        <v>2022</v>
      </c>
      <c r="D6250" s="335">
        <v>3</v>
      </c>
      <c r="E6250" s="334" t="s">
        <v>560</v>
      </c>
      <c r="F6250" s="345">
        <v>75</v>
      </c>
      <c r="G6250" s="334" t="s">
        <v>469</v>
      </c>
      <c r="H6250" s="334" t="s">
        <v>450</v>
      </c>
      <c r="I6250" s="334" t="s">
        <v>451</v>
      </c>
      <c r="J6250" s="334" t="s">
        <v>568</v>
      </c>
      <c r="K6250" s="334" t="s">
        <v>433</v>
      </c>
      <c r="L6250" s="334" t="s">
        <v>553</v>
      </c>
      <c r="M6250" s="334" t="s">
        <v>476</v>
      </c>
      <c r="N6250" s="336">
        <v>1</v>
      </c>
      <c r="O6250" s="337">
        <v>3024.42</v>
      </c>
      <c r="P6250" s="336">
        <v>35280</v>
      </c>
      <c r="Q6250" t="str">
        <f t="shared" si="100"/>
        <v>4-Medium C&amp;I</v>
      </c>
    </row>
    <row r="6251" spans="1:17" x14ac:dyDescent="0.3">
      <c r="A6251" s="338">
        <v>5</v>
      </c>
      <c r="B6251" s="339" t="s">
        <v>181</v>
      </c>
      <c r="C6251" s="340">
        <v>2022</v>
      </c>
      <c r="D6251" s="340">
        <v>3</v>
      </c>
      <c r="E6251" s="339" t="s">
        <v>560</v>
      </c>
      <c r="F6251" s="346">
        <v>77</v>
      </c>
      <c r="G6251" s="339" t="s">
        <v>469</v>
      </c>
      <c r="H6251" s="339" t="s">
        <v>403</v>
      </c>
      <c r="I6251" s="339" t="s">
        <v>404</v>
      </c>
      <c r="J6251" s="339" t="s">
        <v>562</v>
      </c>
      <c r="K6251" s="339" t="s">
        <v>405</v>
      </c>
      <c r="L6251" s="339" t="s">
        <v>554</v>
      </c>
      <c r="M6251" s="339" t="s">
        <v>530</v>
      </c>
      <c r="N6251" s="341">
        <v>2</v>
      </c>
      <c r="O6251" s="342">
        <v>1896.88</v>
      </c>
      <c r="P6251" s="341">
        <v>7706</v>
      </c>
      <c r="Q6251" t="str">
        <f t="shared" si="100"/>
        <v>3-Small C&amp;I</v>
      </c>
    </row>
    <row r="6252" spans="1:17" x14ac:dyDescent="0.3">
      <c r="A6252" s="333">
        <v>5</v>
      </c>
      <c r="B6252" s="334" t="s">
        <v>181</v>
      </c>
      <c r="C6252" s="335">
        <v>2022</v>
      </c>
      <c r="D6252" s="335">
        <v>3</v>
      </c>
      <c r="E6252" s="334" t="s">
        <v>560</v>
      </c>
      <c r="F6252" s="345">
        <v>77</v>
      </c>
      <c r="G6252" s="334" t="s">
        <v>469</v>
      </c>
      <c r="H6252" s="334" t="s">
        <v>431</v>
      </c>
      <c r="I6252" s="334" t="s">
        <v>432</v>
      </c>
      <c r="J6252" s="334" t="s">
        <v>568</v>
      </c>
      <c r="K6252" s="334" t="s">
        <v>433</v>
      </c>
      <c r="L6252" s="334" t="s">
        <v>554</v>
      </c>
      <c r="M6252" s="334" t="s">
        <v>530</v>
      </c>
      <c r="N6252" s="336">
        <v>1</v>
      </c>
      <c r="O6252" s="337">
        <v>4588.1099999999997</v>
      </c>
      <c r="P6252" s="336">
        <v>16800</v>
      </c>
      <c r="Q6252" t="str">
        <f t="shared" si="100"/>
        <v>4-Medium C&amp;I</v>
      </c>
    </row>
    <row r="6253" spans="1:17" x14ac:dyDescent="0.3">
      <c r="A6253" s="338">
        <v>5</v>
      </c>
      <c r="B6253" s="339" t="s">
        <v>181</v>
      </c>
      <c r="C6253" s="340">
        <v>2022</v>
      </c>
      <c r="D6253" s="340">
        <v>3</v>
      </c>
      <c r="E6253" s="339" t="s">
        <v>560</v>
      </c>
      <c r="F6253" s="346">
        <v>77</v>
      </c>
      <c r="G6253" s="339" t="s">
        <v>469</v>
      </c>
      <c r="H6253" s="339" t="s">
        <v>417</v>
      </c>
      <c r="I6253" s="339" t="s">
        <v>418</v>
      </c>
      <c r="J6253" s="339" t="s">
        <v>562</v>
      </c>
      <c r="K6253" s="339" t="s">
        <v>405</v>
      </c>
      <c r="L6253" s="339" t="s">
        <v>555</v>
      </c>
      <c r="M6253" s="339" t="s">
        <v>476</v>
      </c>
      <c r="N6253" s="341">
        <v>1</v>
      </c>
      <c r="O6253" s="342">
        <v>347.19</v>
      </c>
      <c r="P6253" s="341">
        <v>2999</v>
      </c>
      <c r="Q6253" t="str">
        <f t="shared" si="100"/>
        <v>3-Small C&amp;I</v>
      </c>
    </row>
    <row r="6254" spans="1:17" x14ac:dyDescent="0.3">
      <c r="A6254" s="333">
        <v>5</v>
      </c>
      <c r="B6254" s="334" t="s">
        <v>181</v>
      </c>
      <c r="C6254" s="335">
        <v>2022</v>
      </c>
      <c r="D6254" s="335">
        <v>3</v>
      </c>
      <c r="E6254" s="334" t="s">
        <v>560</v>
      </c>
      <c r="F6254" s="345">
        <v>79</v>
      </c>
      <c r="G6254" s="334" t="s">
        <v>469</v>
      </c>
      <c r="H6254" s="334" t="s">
        <v>403</v>
      </c>
      <c r="I6254" s="334" t="s">
        <v>404</v>
      </c>
      <c r="J6254" s="334" t="s">
        <v>562</v>
      </c>
      <c r="K6254" s="334" t="s">
        <v>405</v>
      </c>
      <c r="L6254" s="334" t="s">
        <v>556</v>
      </c>
      <c r="M6254" s="334" t="s">
        <v>531</v>
      </c>
      <c r="N6254" s="336">
        <v>1</v>
      </c>
      <c r="O6254" s="337">
        <v>9.64</v>
      </c>
      <c r="P6254" s="336">
        <v>0</v>
      </c>
      <c r="Q6254" t="str">
        <f t="shared" si="100"/>
        <v>3-Small C&amp;I</v>
      </c>
    </row>
    <row r="6255" spans="1:17" x14ac:dyDescent="0.3">
      <c r="A6255" s="338">
        <v>5</v>
      </c>
      <c r="B6255" s="339" t="s">
        <v>181</v>
      </c>
      <c r="C6255" s="340">
        <v>2022</v>
      </c>
      <c r="D6255" s="340">
        <v>3</v>
      </c>
      <c r="E6255" s="339" t="s">
        <v>560</v>
      </c>
      <c r="F6255" s="346">
        <v>79</v>
      </c>
      <c r="G6255" s="339" t="s">
        <v>469</v>
      </c>
      <c r="H6255" s="339" t="s">
        <v>431</v>
      </c>
      <c r="I6255" s="339" t="s">
        <v>432</v>
      </c>
      <c r="J6255" s="339" t="s">
        <v>568</v>
      </c>
      <c r="K6255" s="339" t="s">
        <v>433</v>
      </c>
      <c r="L6255" s="339" t="s">
        <v>556</v>
      </c>
      <c r="M6255" s="339" t="s">
        <v>531</v>
      </c>
      <c r="N6255" s="341">
        <v>1</v>
      </c>
      <c r="O6255" s="342">
        <v>14811.06</v>
      </c>
      <c r="P6255" s="341">
        <v>50800</v>
      </c>
      <c r="Q6255" t="str">
        <f t="shared" si="100"/>
        <v>4-Medium C&amp;I</v>
      </c>
    </row>
    <row r="6256" spans="1:17" x14ac:dyDescent="0.3">
      <c r="A6256" s="333">
        <v>5</v>
      </c>
      <c r="B6256" s="334" t="s">
        <v>181</v>
      </c>
      <c r="C6256" s="335">
        <v>2022</v>
      </c>
      <c r="D6256" s="335">
        <v>3</v>
      </c>
      <c r="E6256" s="334" t="s">
        <v>560</v>
      </c>
      <c r="F6256" s="345">
        <v>79</v>
      </c>
      <c r="G6256" s="334" t="s">
        <v>469</v>
      </c>
      <c r="H6256" s="334" t="s">
        <v>532</v>
      </c>
      <c r="I6256" s="334" t="s">
        <v>533</v>
      </c>
      <c r="J6256" s="334" t="s">
        <v>270</v>
      </c>
      <c r="K6256" s="334" t="s">
        <v>534</v>
      </c>
      <c r="L6256" s="334" t="s">
        <v>556</v>
      </c>
      <c r="M6256" s="334" t="s">
        <v>531</v>
      </c>
      <c r="N6256" s="336">
        <v>17</v>
      </c>
      <c r="O6256" s="337">
        <v>6248.38</v>
      </c>
      <c r="P6256" s="336">
        <v>2390388</v>
      </c>
      <c r="Q6256" t="str">
        <f t="shared" si="100"/>
        <v>OTHER</v>
      </c>
    </row>
    <row r="6257" spans="1:17" x14ac:dyDescent="0.3">
      <c r="A6257" s="338">
        <v>5</v>
      </c>
      <c r="B6257" s="339" t="s">
        <v>181</v>
      </c>
      <c r="C6257" s="340">
        <v>2022</v>
      </c>
      <c r="D6257" s="340">
        <v>3</v>
      </c>
      <c r="E6257" s="339" t="s">
        <v>560</v>
      </c>
      <c r="F6257" s="346">
        <v>79</v>
      </c>
      <c r="G6257" s="339" t="s">
        <v>469</v>
      </c>
      <c r="H6257" s="339" t="s">
        <v>417</v>
      </c>
      <c r="I6257" s="339" t="s">
        <v>418</v>
      </c>
      <c r="J6257" s="339" t="s">
        <v>562</v>
      </c>
      <c r="K6257" s="339" t="s">
        <v>405</v>
      </c>
      <c r="L6257" s="339" t="s">
        <v>557</v>
      </c>
      <c r="M6257" s="339" t="s">
        <v>535</v>
      </c>
      <c r="N6257" s="341">
        <v>82</v>
      </c>
      <c r="O6257" s="342">
        <v>24579.71</v>
      </c>
      <c r="P6257" s="341">
        <v>213743</v>
      </c>
      <c r="Q6257" t="str">
        <f t="shared" si="100"/>
        <v>3-Small C&amp;I</v>
      </c>
    </row>
    <row r="6258" spans="1:17" x14ac:dyDescent="0.3">
      <c r="A6258" s="333">
        <v>5</v>
      </c>
      <c r="B6258" s="334" t="s">
        <v>181</v>
      </c>
      <c r="C6258" s="335">
        <v>2022</v>
      </c>
      <c r="D6258" s="335">
        <v>3</v>
      </c>
      <c r="E6258" s="334" t="s">
        <v>560</v>
      </c>
      <c r="F6258" s="345">
        <v>79</v>
      </c>
      <c r="G6258" s="334" t="s">
        <v>469</v>
      </c>
      <c r="H6258" s="334" t="s">
        <v>446</v>
      </c>
      <c r="I6258" s="334" t="s">
        <v>447</v>
      </c>
      <c r="J6258" s="334" t="s">
        <v>567</v>
      </c>
      <c r="K6258" s="334" t="s">
        <v>425</v>
      </c>
      <c r="L6258" s="334" t="s">
        <v>557</v>
      </c>
      <c r="M6258" s="334" t="s">
        <v>535</v>
      </c>
      <c r="N6258" s="336">
        <v>7</v>
      </c>
      <c r="O6258" s="337">
        <v>365.03</v>
      </c>
      <c r="P6258" s="336">
        <v>2844</v>
      </c>
      <c r="Q6258" t="str">
        <f t="shared" si="100"/>
        <v>3-Small C&amp;I</v>
      </c>
    </row>
    <row r="6259" spans="1:17" x14ac:dyDescent="0.3">
      <c r="A6259" s="338">
        <v>5</v>
      </c>
      <c r="B6259" s="339" t="s">
        <v>181</v>
      </c>
      <c r="C6259" s="340">
        <v>2022</v>
      </c>
      <c r="D6259" s="340">
        <v>3</v>
      </c>
      <c r="E6259" s="339" t="s">
        <v>560</v>
      </c>
      <c r="F6259" s="346">
        <v>79</v>
      </c>
      <c r="G6259" s="339" t="s">
        <v>469</v>
      </c>
      <c r="H6259" s="339" t="s">
        <v>450</v>
      </c>
      <c r="I6259" s="339" t="s">
        <v>451</v>
      </c>
      <c r="J6259" s="339" t="s">
        <v>568</v>
      </c>
      <c r="K6259" s="339" t="s">
        <v>433</v>
      </c>
      <c r="L6259" s="339" t="s">
        <v>557</v>
      </c>
      <c r="M6259" s="339" t="s">
        <v>535</v>
      </c>
      <c r="N6259" s="341">
        <v>3</v>
      </c>
      <c r="O6259" s="342">
        <v>6315.06</v>
      </c>
      <c r="P6259" s="341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3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3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3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3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3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3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3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3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3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3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3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3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3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3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3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3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3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3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3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3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3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3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3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3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3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3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3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3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3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3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3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3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3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3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3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3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3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3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3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3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3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3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3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3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3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3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3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3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3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3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3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3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3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3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3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3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3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3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3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3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3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3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3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3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3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3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3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3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3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3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3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3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3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3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3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3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3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3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3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3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3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3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3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3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3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3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3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3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3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3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3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3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3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3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3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3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3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3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3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3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3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3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3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3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3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3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3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3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3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3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3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3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3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3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3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3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3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3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3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3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3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3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3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3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3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3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3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3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3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3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3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3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3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3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3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3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3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3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3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3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3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3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3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3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3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3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3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3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3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3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3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3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3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3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3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3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3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3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3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3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3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3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3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3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3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3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3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3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3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3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3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3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3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3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3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3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3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3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3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3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3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3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3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3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3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3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3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3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3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3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3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3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3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3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3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3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3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3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3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3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3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3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3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3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3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3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3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3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3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3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3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3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3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3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3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3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3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3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3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3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3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3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3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3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3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3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3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3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3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3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3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3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3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3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3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3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3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3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3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3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3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3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3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3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3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3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3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3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3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3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3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3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3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3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3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3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3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3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3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3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3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3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3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3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3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3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3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3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3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3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3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3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3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3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3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3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3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3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3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3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3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3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3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3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3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3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3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3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3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3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3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3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3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3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3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3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3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3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3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3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3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3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3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3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3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3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3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3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3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3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3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3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3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3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3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3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3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3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3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3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3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3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3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3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3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3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3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3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3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3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3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3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3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3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3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3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3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3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3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3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3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3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3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3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3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3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3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3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3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3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3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3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3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3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3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3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3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3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3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3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3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3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3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3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3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3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3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3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3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3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3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3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3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3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3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3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3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3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3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3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3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3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3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3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3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3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3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3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3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3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3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3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3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3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3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3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3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3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3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3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3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3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3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3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3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3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3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3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3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3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3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3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3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3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3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3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3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3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3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3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3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3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3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3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3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3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3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3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3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3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3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3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3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3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3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3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3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3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3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3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3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3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3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3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3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3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3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3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3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3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3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3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3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3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3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3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3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3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3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3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3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3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3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3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3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3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3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3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3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3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3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3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3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3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3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3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3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3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3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3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3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3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3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3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3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3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3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3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3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3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3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3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3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3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3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3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3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3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3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3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3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3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3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3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3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3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3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3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3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3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3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3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3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3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3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3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3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3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3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3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3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3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3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3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3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3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3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3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3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3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3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3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3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3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3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3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3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3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3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3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3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3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3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3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3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3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3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3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3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3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3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3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3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3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3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3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3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3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3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3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3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3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3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3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3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3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3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3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3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3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3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3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3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3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3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3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3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3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3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3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3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3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3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3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3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3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3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3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3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3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3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3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3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3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3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3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3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3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3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3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3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3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3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3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3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3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3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3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3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3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3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3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3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3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3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3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3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3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3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3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3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3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3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3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3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3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3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3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3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3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3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3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3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3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3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3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3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3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3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3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3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3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3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3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3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3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3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3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3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3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3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3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3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3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3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3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3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3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3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3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3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3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3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3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3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3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3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3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3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3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3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3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3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3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3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3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3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3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3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3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3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3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3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3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3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3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3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3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3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3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3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3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3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3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3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3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3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3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3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3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3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3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3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3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3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3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3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3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3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3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3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3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3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3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3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3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3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3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3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3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3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3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3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3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3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3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3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3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3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3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3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3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3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3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3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3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3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3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3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3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3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3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3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3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3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3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3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3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3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187</v>
      </c>
      <c r="C7009">
        <v>2022</v>
      </c>
      <c r="D7009">
        <v>9</v>
      </c>
      <c r="E7009" t="s">
        <v>661</v>
      </c>
      <c r="F7009" s="153">
        <v>1</v>
      </c>
      <c r="G7009" t="s">
        <v>396</v>
      </c>
      <c r="H7009" t="s">
        <v>397</v>
      </c>
      <c r="I7009" t="s">
        <v>398</v>
      </c>
      <c r="J7009" t="s">
        <v>561</v>
      </c>
      <c r="K7009" t="s">
        <v>399</v>
      </c>
      <c r="L7009" t="s">
        <v>536</v>
      </c>
      <c r="M7009" t="s">
        <v>400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187</v>
      </c>
      <c r="C7010">
        <v>2022</v>
      </c>
      <c r="D7010">
        <v>9</v>
      </c>
      <c r="E7010" t="s">
        <v>661</v>
      </c>
      <c r="F7010" s="153">
        <v>1</v>
      </c>
      <c r="G7010" t="s">
        <v>396</v>
      </c>
      <c r="H7010" t="s">
        <v>401</v>
      </c>
      <c r="I7010" t="s">
        <v>402</v>
      </c>
      <c r="J7010" t="s">
        <v>561</v>
      </c>
      <c r="K7010" t="s">
        <v>399</v>
      </c>
      <c r="L7010" t="s">
        <v>536</v>
      </c>
      <c r="M7010" t="s">
        <v>400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187</v>
      </c>
      <c r="C7011">
        <v>2022</v>
      </c>
      <c r="D7011">
        <v>9</v>
      </c>
      <c r="E7011" t="s">
        <v>661</v>
      </c>
      <c r="F7011" s="153">
        <v>1</v>
      </c>
      <c r="G7011" t="s">
        <v>396</v>
      </c>
      <c r="H7011" t="s">
        <v>403</v>
      </c>
      <c r="I7011" t="s">
        <v>404</v>
      </c>
      <c r="J7011" t="s">
        <v>562</v>
      </c>
      <c r="K7011" t="s">
        <v>405</v>
      </c>
      <c r="L7011" t="s">
        <v>536</v>
      </c>
      <c r="M7011" t="s">
        <v>400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187</v>
      </c>
      <c r="C7012">
        <v>2022</v>
      </c>
      <c r="D7012">
        <v>9</v>
      </c>
      <c r="E7012" t="s">
        <v>661</v>
      </c>
      <c r="F7012" s="153">
        <v>1</v>
      </c>
      <c r="G7012" t="s">
        <v>396</v>
      </c>
      <c r="H7012" t="s">
        <v>406</v>
      </c>
      <c r="I7012" t="s">
        <v>407</v>
      </c>
      <c r="J7012" t="s">
        <v>563</v>
      </c>
      <c r="K7012" t="s">
        <v>408</v>
      </c>
      <c r="L7012" t="s">
        <v>536</v>
      </c>
      <c r="M7012" t="s">
        <v>400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187</v>
      </c>
      <c r="C7013">
        <v>2022</v>
      </c>
      <c r="D7013">
        <v>9</v>
      </c>
      <c r="E7013" t="s">
        <v>661</v>
      </c>
      <c r="F7013" s="153">
        <v>1</v>
      </c>
      <c r="G7013" t="s">
        <v>396</v>
      </c>
      <c r="H7013" t="s">
        <v>409</v>
      </c>
      <c r="I7013" t="s">
        <v>410</v>
      </c>
      <c r="J7013" t="s">
        <v>565</v>
      </c>
      <c r="K7013" t="s">
        <v>411</v>
      </c>
      <c r="L7013" t="s">
        <v>536</v>
      </c>
      <c r="M7013" t="s">
        <v>400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187</v>
      </c>
      <c r="C7014">
        <v>2022</v>
      </c>
      <c r="D7014">
        <v>9</v>
      </c>
      <c r="E7014" t="s">
        <v>661</v>
      </c>
      <c r="F7014" s="153">
        <v>1</v>
      </c>
      <c r="G7014" t="s">
        <v>396</v>
      </c>
      <c r="H7014" t="s">
        <v>412</v>
      </c>
      <c r="I7014" t="s">
        <v>413</v>
      </c>
      <c r="J7014" t="s">
        <v>561</v>
      </c>
      <c r="K7014" t="s">
        <v>399</v>
      </c>
      <c r="L7014" t="s">
        <v>537</v>
      </c>
      <c r="M7014" t="s">
        <v>414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187</v>
      </c>
      <c r="C7015">
        <v>2022</v>
      </c>
      <c r="D7015">
        <v>9</v>
      </c>
      <c r="E7015" t="s">
        <v>661</v>
      </c>
      <c r="F7015" s="153">
        <v>1</v>
      </c>
      <c r="G7015" t="s">
        <v>396</v>
      </c>
      <c r="H7015" t="s">
        <v>415</v>
      </c>
      <c r="I7015" t="s">
        <v>416</v>
      </c>
      <c r="J7015" t="s">
        <v>563</v>
      </c>
      <c r="K7015" t="s">
        <v>408</v>
      </c>
      <c r="L7015" t="s">
        <v>537</v>
      </c>
      <c r="M7015" t="s">
        <v>414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187</v>
      </c>
      <c r="C7016">
        <v>2022</v>
      </c>
      <c r="D7016">
        <v>9</v>
      </c>
      <c r="E7016" t="s">
        <v>661</v>
      </c>
      <c r="F7016" s="153">
        <v>1</v>
      </c>
      <c r="G7016" t="s">
        <v>396</v>
      </c>
      <c r="H7016" t="s">
        <v>417</v>
      </c>
      <c r="I7016" t="s">
        <v>418</v>
      </c>
      <c r="J7016" t="s">
        <v>562</v>
      </c>
      <c r="K7016" t="s">
        <v>405</v>
      </c>
      <c r="L7016" t="s">
        <v>537</v>
      </c>
      <c r="M7016" t="s">
        <v>414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187</v>
      </c>
      <c r="C7017">
        <v>2022</v>
      </c>
      <c r="D7017">
        <v>9</v>
      </c>
      <c r="E7017" t="s">
        <v>661</v>
      </c>
      <c r="F7017" s="153">
        <v>1</v>
      </c>
      <c r="G7017" t="s">
        <v>396</v>
      </c>
      <c r="H7017" t="s">
        <v>419</v>
      </c>
      <c r="I7017" t="s">
        <v>420</v>
      </c>
      <c r="J7017" t="s">
        <v>565</v>
      </c>
      <c r="K7017" t="s">
        <v>411</v>
      </c>
      <c r="L7017" t="s">
        <v>537</v>
      </c>
      <c r="M7017" t="s">
        <v>414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187</v>
      </c>
      <c r="C7018">
        <v>2022</v>
      </c>
      <c r="D7018">
        <v>9</v>
      </c>
      <c r="E7018" t="s">
        <v>661</v>
      </c>
      <c r="F7018" s="153">
        <v>3</v>
      </c>
      <c r="G7018" t="s">
        <v>421</v>
      </c>
      <c r="H7018" t="s">
        <v>397</v>
      </c>
      <c r="I7018" t="s">
        <v>398</v>
      </c>
      <c r="J7018" t="s">
        <v>561</v>
      </c>
      <c r="K7018" t="s">
        <v>399</v>
      </c>
      <c r="L7018" t="s">
        <v>538</v>
      </c>
      <c r="M7018" t="s">
        <v>422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187</v>
      </c>
      <c r="C7019">
        <v>2022</v>
      </c>
      <c r="D7019">
        <v>9</v>
      </c>
      <c r="E7019" t="s">
        <v>661</v>
      </c>
      <c r="F7019" s="153">
        <v>3</v>
      </c>
      <c r="G7019" t="s">
        <v>421</v>
      </c>
      <c r="H7019" t="s">
        <v>403</v>
      </c>
      <c r="I7019" t="s">
        <v>404</v>
      </c>
      <c r="J7019" t="s">
        <v>562</v>
      </c>
      <c r="K7019" t="s">
        <v>405</v>
      </c>
      <c r="L7019" t="s">
        <v>538</v>
      </c>
      <c r="M7019" t="s">
        <v>422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187</v>
      </c>
      <c r="C7020">
        <v>2022</v>
      </c>
      <c r="D7020">
        <v>9</v>
      </c>
      <c r="E7020" t="s">
        <v>661</v>
      </c>
      <c r="F7020" s="153">
        <v>3</v>
      </c>
      <c r="G7020" t="s">
        <v>421</v>
      </c>
      <c r="H7020" t="s">
        <v>426</v>
      </c>
      <c r="I7020" t="s">
        <v>427</v>
      </c>
      <c r="J7020" t="s">
        <v>564</v>
      </c>
      <c r="K7020" t="s">
        <v>428</v>
      </c>
      <c r="L7020" t="s">
        <v>538</v>
      </c>
      <c r="M7020" t="s">
        <v>422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187</v>
      </c>
      <c r="C7021">
        <v>2022</v>
      </c>
      <c r="D7021">
        <v>9</v>
      </c>
      <c r="E7021" t="s">
        <v>661</v>
      </c>
      <c r="F7021" s="153">
        <v>3</v>
      </c>
      <c r="G7021" t="s">
        <v>421</v>
      </c>
      <c r="H7021" t="s">
        <v>409</v>
      </c>
      <c r="I7021" t="s">
        <v>410</v>
      </c>
      <c r="J7021" t="s">
        <v>565</v>
      </c>
      <c r="K7021" t="s">
        <v>411</v>
      </c>
      <c r="L7021" t="s">
        <v>538</v>
      </c>
      <c r="M7021" t="s">
        <v>422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187</v>
      </c>
      <c r="C7022">
        <v>2022</v>
      </c>
      <c r="D7022">
        <v>9</v>
      </c>
      <c r="E7022" t="s">
        <v>661</v>
      </c>
      <c r="F7022" s="153">
        <v>3</v>
      </c>
      <c r="G7022" t="s">
        <v>421</v>
      </c>
      <c r="H7022" t="s">
        <v>431</v>
      </c>
      <c r="I7022" t="s">
        <v>432</v>
      </c>
      <c r="J7022" t="s">
        <v>568</v>
      </c>
      <c r="K7022" t="s">
        <v>433</v>
      </c>
      <c r="L7022" t="s">
        <v>538</v>
      </c>
      <c r="M7022" t="s">
        <v>422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187</v>
      </c>
      <c r="C7023">
        <v>2022</v>
      </c>
      <c r="D7023">
        <v>9</v>
      </c>
      <c r="E7023" t="s">
        <v>661</v>
      </c>
      <c r="F7023" s="153">
        <v>3</v>
      </c>
      <c r="G7023" t="s">
        <v>421</v>
      </c>
      <c r="H7023" t="s">
        <v>507</v>
      </c>
      <c r="I7023" t="s">
        <v>508</v>
      </c>
      <c r="J7023" t="s">
        <v>571</v>
      </c>
      <c r="K7023" t="s">
        <v>439</v>
      </c>
      <c r="L7023" t="s">
        <v>538</v>
      </c>
      <c r="M7023" t="s">
        <v>422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187</v>
      </c>
      <c r="C7024">
        <v>2022</v>
      </c>
      <c r="D7024">
        <v>9</v>
      </c>
      <c r="E7024" t="s">
        <v>661</v>
      </c>
      <c r="F7024" s="153">
        <v>3</v>
      </c>
      <c r="G7024" t="s">
        <v>421</v>
      </c>
      <c r="H7024" t="s">
        <v>434</v>
      </c>
      <c r="I7024" t="s">
        <v>435</v>
      </c>
      <c r="J7024" t="s">
        <v>566</v>
      </c>
      <c r="K7024" t="s">
        <v>436</v>
      </c>
      <c r="L7024" t="s">
        <v>537</v>
      </c>
      <c r="M7024" t="s">
        <v>414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187</v>
      </c>
      <c r="C7025">
        <v>2022</v>
      </c>
      <c r="D7025">
        <v>9</v>
      </c>
      <c r="E7025" t="s">
        <v>661</v>
      </c>
      <c r="F7025" s="153">
        <v>3</v>
      </c>
      <c r="G7025" t="s">
        <v>421</v>
      </c>
      <c r="H7025" t="s">
        <v>437</v>
      </c>
      <c r="I7025" t="s">
        <v>438</v>
      </c>
      <c r="J7025" t="s">
        <v>571</v>
      </c>
      <c r="K7025" t="s">
        <v>439</v>
      </c>
      <c r="L7025" t="s">
        <v>539</v>
      </c>
      <c r="M7025" t="s">
        <v>440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187</v>
      </c>
      <c r="C7026">
        <v>2022</v>
      </c>
      <c r="D7026">
        <v>9</v>
      </c>
      <c r="E7026" t="s">
        <v>661</v>
      </c>
      <c r="F7026" s="153">
        <v>3</v>
      </c>
      <c r="G7026" t="s">
        <v>421</v>
      </c>
      <c r="H7026" t="s">
        <v>444</v>
      </c>
      <c r="I7026" t="s">
        <v>445</v>
      </c>
      <c r="J7026" t="s">
        <v>572</v>
      </c>
      <c r="K7026" t="s">
        <v>443</v>
      </c>
      <c r="L7026" t="s">
        <v>539</v>
      </c>
      <c r="M7026" t="s">
        <v>440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187</v>
      </c>
      <c r="C7027">
        <v>2022</v>
      </c>
      <c r="D7027">
        <v>9</v>
      </c>
      <c r="E7027" t="s">
        <v>661</v>
      </c>
      <c r="F7027" s="153">
        <v>3</v>
      </c>
      <c r="G7027" t="s">
        <v>421</v>
      </c>
      <c r="H7027" t="s">
        <v>412</v>
      </c>
      <c r="I7027" t="s">
        <v>413</v>
      </c>
      <c r="J7027" t="s">
        <v>561</v>
      </c>
      <c r="K7027" t="s">
        <v>399</v>
      </c>
      <c r="L7027" t="s">
        <v>539</v>
      </c>
      <c r="M7027" t="s">
        <v>440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187</v>
      </c>
      <c r="C7028">
        <v>2022</v>
      </c>
      <c r="D7028">
        <v>9</v>
      </c>
      <c r="E7028" t="s">
        <v>661</v>
      </c>
      <c r="F7028" s="153">
        <v>3</v>
      </c>
      <c r="G7028" t="s">
        <v>421</v>
      </c>
      <c r="H7028" t="s">
        <v>417</v>
      </c>
      <c r="I7028" t="s">
        <v>418</v>
      </c>
      <c r="J7028" t="s">
        <v>562</v>
      </c>
      <c r="K7028" t="s">
        <v>405</v>
      </c>
      <c r="L7028" t="s">
        <v>539</v>
      </c>
      <c r="M7028" t="s">
        <v>440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187</v>
      </c>
      <c r="C7029">
        <v>2022</v>
      </c>
      <c r="D7029">
        <v>9</v>
      </c>
      <c r="E7029" t="s">
        <v>661</v>
      </c>
      <c r="F7029" s="153">
        <v>3</v>
      </c>
      <c r="G7029" t="s">
        <v>421</v>
      </c>
      <c r="H7029" t="s">
        <v>446</v>
      </c>
      <c r="I7029" t="s">
        <v>447</v>
      </c>
      <c r="J7029" t="s">
        <v>567</v>
      </c>
      <c r="K7029" t="s">
        <v>425</v>
      </c>
      <c r="L7029" t="s">
        <v>539</v>
      </c>
      <c r="M7029" t="s">
        <v>440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187</v>
      </c>
      <c r="C7030">
        <v>2022</v>
      </c>
      <c r="D7030">
        <v>9</v>
      </c>
      <c r="E7030" t="s">
        <v>661</v>
      </c>
      <c r="F7030" s="153">
        <v>3</v>
      </c>
      <c r="G7030" t="s">
        <v>421</v>
      </c>
      <c r="H7030" t="s">
        <v>448</v>
      </c>
      <c r="I7030" t="s">
        <v>449</v>
      </c>
      <c r="J7030" t="s">
        <v>564</v>
      </c>
      <c r="K7030" t="s">
        <v>428</v>
      </c>
      <c r="L7030" t="s">
        <v>539</v>
      </c>
      <c r="M7030" t="s">
        <v>440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187</v>
      </c>
      <c r="C7031">
        <v>2022</v>
      </c>
      <c r="D7031">
        <v>9</v>
      </c>
      <c r="E7031" t="s">
        <v>661</v>
      </c>
      <c r="F7031" s="153">
        <v>3</v>
      </c>
      <c r="G7031" t="s">
        <v>421</v>
      </c>
      <c r="H7031" t="s">
        <v>419</v>
      </c>
      <c r="I7031" t="s">
        <v>420</v>
      </c>
      <c r="J7031" t="s">
        <v>565</v>
      </c>
      <c r="K7031" t="s">
        <v>411</v>
      </c>
      <c r="L7031" t="s">
        <v>539</v>
      </c>
      <c r="M7031" t="s">
        <v>440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187</v>
      </c>
      <c r="C7032">
        <v>2022</v>
      </c>
      <c r="D7032">
        <v>9</v>
      </c>
      <c r="E7032" t="s">
        <v>661</v>
      </c>
      <c r="F7032" s="153">
        <v>3</v>
      </c>
      <c r="G7032" t="s">
        <v>421</v>
      </c>
      <c r="H7032" t="s">
        <v>450</v>
      </c>
      <c r="I7032" t="s">
        <v>451</v>
      </c>
      <c r="J7032" t="s">
        <v>568</v>
      </c>
      <c r="K7032" t="s">
        <v>433</v>
      </c>
      <c r="L7032" t="s">
        <v>539</v>
      </c>
      <c r="M7032" t="s">
        <v>440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187</v>
      </c>
      <c r="C7033">
        <v>2022</v>
      </c>
      <c r="D7033">
        <v>9</v>
      </c>
      <c r="E7033" t="s">
        <v>661</v>
      </c>
      <c r="F7033" s="153">
        <v>5</v>
      </c>
      <c r="G7033" t="s">
        <v>455</v>
      </c>
      <c r="H7033" t="s">
        <v>431</v>
      </c>
      <c r="I7033" t="s">
        <v>432</v>
      </c>
      <c r="J7033" t="s">
        <v>568</v>
      </c>
      <c r="K7033" t="s">
        <v>433</v>
      </c>
      <c r="L7033" t="s">
        <v>540</v>
      </c>
      <c r="M7033" t="s">
        <v>456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187</v>
      </c>
      <c r="C7034">
        <v>2022</v>
      </c>
      <c r="D7034">
        <v>9</v>
      </c>
      <c r="E7034" t="s">
        <v>661</v>
      </c>
      <c r="F7034" s="153">
        <v>5</v>
      </c>
      <c r="G7034" t="s">
        <v>455</v>
      </c>
      <c r="H7034" t="s">
        <v>444</v>
      </c>
      <c r="I7034" t="s">
        <v>445</v>
      </c>
      <c r="J7034" t="s">
        <v>572</v>
      </c>
      <c r="K7034" t="s">
        <v>443</v>
      </c>
      <c r="L7034" t="s">
        <v>541</v>
      </c>
      <c r="M7034" t="s">
        <v>457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187</v>
      </c>
      <c r="C7035">
        <v>2022</v>
      </c>
      <c r="D7035">
        <v>9</v>
      </c>
      <c r="E7035" t="s">
        <v>661</v>
      </c>
      <c r="F7035" s="153">
        <v>5</v>
      </c>
      <c r="G7035" t="s">
        <v>455</v>
      </c>
      <c r="H7035" t="s">
        <v>417</v>
      </c>
      <c r="I7035" t="s">
        <v>418</v>
      </c>
      <c r="J7035" t="s">
        <v>562</v>
      </c>
      <c r="K7035" t="s">
        <v>405</v>
      </c>
      <c r="L7035" t="s">
        <v>541</v>
      </c>
      <c r="M7035" t="s">
        <v>457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187</v>
      </c>
      <c r="C7036">
        <v>2022</v>
      </c>
      <c r="D7036">
        <v>9</v>
      </c>
      <c r="E7036" t="s">
        <v>661</v>
      </c>
      <c r="F7036" s="153">
        <v>6</v>
      </c>
      <c r="G7036" t="s">
        <v>458</v>
      </c>
      <c r="H7036" t="s">
        <v>459</v>
      </c>
      <c r="I7036" t="s">
        <v>460</v>
      </c>
      <c r="J7036" t="s">
        <v>573</v>
      </c>
      <c r="K7036" t="s">
        <v>461</v>
      </c>
      <c r="L7036" t="s">
        <v>542</v>
      </c>
      <c r="M7036" t="s">
        <v>462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187</v>
      </c>
      <c r="C7037">
        <v>2022</v>
      </c>
      <c r="D7037">
        <v>9</v>
      </c>
      <c r="E7037" t="s">
        <v>661</v>
      </c>
      <c r="F7037" s="153">
        <v>6</v>
      </c>
      <c r="G7037" t="s">
        <v>458</v>
      </c>
      <c r="H7037" t="s">
        <v>463</v>
      </c>
      <c r="I7037" t="s">
        <v>464</v>
      </c>
      <c r="J7037" t="s">
        <v>577</v>
      </c>
      <c r="K7037" t="s">
        <v>465</v>
      </c>
      <c r="L7037" t="s">
        <v>542</v>
      </c>
      <c r="M7037" t="s">
        <v>462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187</v>
      </c>
      <c r="C7038">
        <v>2022</v>
      </c>
      <c r="D7038">
        <v>9</v>
      </c>
      <c r="E7038" t="s">
        <v>661</v>
      </c>
      <c r="F7038" s="153">
        <v>10</v>
      </c>
      <c r="G7038" t="s">
        <v>466</v>
      </c>
      <c r="H7038" t="s">
        <v>397</v>
      </c>
      <c r="I7038" t="s">
        <v>398</v>
      </c>
      <c r="J7038" t="s">
        <v>561</v>
      </c>
      <c r="K7038" t="s">
        <v>399</v>
      </c>
      <c r="L7038" t="s">
        <v>543</v>
      </c>
      <c r="M7038" t="s">
        <v>467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187</v>
      </c>
      <c r="C7039">
        <v>2022</v>
      </c>
      <c r="D7039">
        <v>9</v>
      </c>
      <c r="E7039" t="s">
        <v>661</v>
      </c>
      <c r="F7039" s="153">
        <v>10</v>
      </c>
      <c r="G7039" t="s">
        <v>466</v>
      </c>
      <c r="H7039" t="s">
        <v>412</v>
      </c>
      <c r="I7039" t="s">
        <v>413</v>
      </c>
      <c r="J7039" t="s">
        <v>561</v>
      </c>
      <c r="K7039" t="s">
        <v>399</v>
      </c>
      <c r="L7039" t="s">
        <v>544</v>
      </c>
      <c r="M7039" t="s">
        <v>468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187</v>
      </c>
      <c r="C7040">
        <v>2022</v>
      </c>
      <c r="D7040">
        <v>9</v>
      </c>
      <c r="E7040" t="s">
        <v>661</v>
      </c>
      <c r="F7040" s="153">
        <v>10</v>
      </c>
      <c r="G7040" t="s">
        <v>466</v>
      </c>
      <c r="H7040" t="s">
        <v>415</v>
      </c>
      <c r="I7040" t="s">
        <v>416</v>
      </c>
      <c r="J7040" t="s">
        <v>563</v>
      </c>
      <c r="K7040" t="s">
        <v>408</v>
      </c>
      <c r="L7040" t="s">
        <v>544</v>
      </c>
      <c r="M7040" t="s">
        <v>468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187</v>
      </c>
      <c r="C7041">
        <v>2022</v>
      </c>
      <c r="D7041">
        <v>9</v>
      </c>
      <c r="E7041" t="s">
        <v>661</v>
      </c>
      <c r="F7041" s="153">
        <v>60</v>
      </c>
      <c r="G7041" t="s">
        <v>469</v>
      </c>
      <c r="H7041" t="s">
        <v>459</v>
      </c>
      <c r="I7041" t="s">
        <v>460</v>
      </c>
      <c r="J7041" t="s">
        <v>573</v>
      </c>
      <c r="K7041" t="s">
        <v>461</v>
      </c>
      <c r="L7041" t="s">
        <v>545</v>
      </c>
      <c r="M7041" t="s">
        <v>470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187</v>
      </c>
      <c r="C7042">
        <v>2022</v>
      </c>
      <c r="D7042">
        <v>9</v>
      </c>
      <c r="E7042" t="s">
        <v>661</v>
      </c>
      <c r="F7042" s="153">
        <v>60</v>
      </c>
      <c r="G7042" t="s">
        <v>469</v>
      </c>
      <c r="H7042" t="s">
        <v>463</v>
      </c>
      <c r="I7042" t="s">
        <v>464</v>
      </c>
      <c r="J7042" t="s">
        <v>577</v>
      </c>
      <c r="K7042" t="s">
        <v>465</v>
      </c>
      <c r="L7042" t="s">
        <v>545</v>
      </c>
      <c r="M7042" t="s">
        <v>470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181</v>
      </c>
      <c r="C7043">
        <v>2022</v>
      </c>
      <c r="D7043">
        <v>9</v>
      </c>
      <c r="E7043" t="s">
        <v>661</v>
      </c>
      <c r="F7043" s="153">
        <v>1</v>
      </c>
      <c r="G7043" t="s">
        <v>396</v>
      </c>
      <c r="H7043" t="s">
        <v>397</v>
      </c>
      <c r="I7043" t="s">
        <v>398</v>
      </c>
      <c r="J7043" t="s">
        <v>561</v>
      </c>
      <c r="K7043" t="s">
        <v>399</v>
      </c>
      <c r="L7043" t="s">
        <v>536</v>
      </c>
      <c r="M7043" t="s">
        <v>400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181</v>
      </c>
      <c r="C7044">
        <v>2022</v>
      </c>
      <c r="D7044">
        <v>9</v>
      </c>
      <c r="E7044" t="s">
        <v>661</v>
      </c>
      <c r="F7044" s="153">
        <v>1</v>
      </c>
      <c r="G7044" t="s">
        <v>396</v>
      </c>
      <c r="H7044" t="s">
        <v>401</v>
      </c>
      <c r="I7044" t="s">
        <v>402</v>
      </c>
      <c r="J7044" t="s">
        <v>561</v>
      </c>
      <c r="K7044" t="s">
        <v>399</v>
      </c>
      <c r="L7044" t="s">
        <v>536</v>
      </c>
      <c r="M7044" t="s">
        <v>400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181</v>
      </c>
      <c r="C7045">
        <v>2022</v>
      </c>
      <c r="D7045">
        <v>9</v>
      </c>
      <c r="E7045" t="s">
        <v>661</v>
      </c>
      <c r="F7045" s="153">
        <v>1</v>
      </c>
      <c r="G7045" t="s">
        <v>396</v>
      </c>
      <c r="H7045" t="s">
        <v>403</v>
      </c>
      <c r="I7045" t="s">
        <v>404</v>
      </c>
      <c r="J7045" t="s">
        <v>562</v>
      </c>
      <c r="K7045" t="s">
        <v>405</v>
      </c>
      <c r="L7045" t="s">
        <v>536</v>
      </c>
      <c r="M7045" t="s">
        <v>400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181</v>
      </c>
      <c r="C7046">
        <v>2022</v>
      </c>
      <c r="D7046">
        <v>9</v>
      </c>
      <c r="E7046" t="s">
        <v>661</v>
      </c>
      <c r="F7046" s="153">
        <v>1</v>
      </c>
      <c r="G7046" t="s">
        <v>396</v>
      </c>
      <c r="H7046" t="s">
        <v>406</v>
      </c>
      <c r="I7046" t="s">
        <v>407</v>
      </c>
      <c r="J7046" t="s">
        <v>563</v>
      </c>
      <c r="K7046" t="s">
        <v>408</v>
      </c>
      <c r="L7046" t="s">
        <v>536</v>
      </c>
      <c r="M7046" t="s">
        <v>400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181</v>
      </c>
      <c r="C7047">
        <v>2022</v>
      </c>
      <c r="D7047">
        <v>9</v>
      </c>
      <c r="E7047" t="s">
        <v>661</v>
      </c>
      <c r="F7047" s="153">
        <v>1</v>
      </c>
      <c r="G7047" t="s">
        <v>396</v>
      </c>
      <c r="H7047" t="s">
        <v>471</v>
      </c>
      <c r="I7047" t="s">
        <v>472</v>
      </c>
      <c r="J7047" t="s">
        <v>563</v>
      </c>
      <c r="K7047" t="s">
        <v>408</v>
      </c>
      <c r="L7047" t="s">
        <v>536</v>
      </c>
      <c r="M7047" t="s">
        <v>400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181</v>
      </c>
      <c r="C7048">
        <v>2022</v>
      </c>
      <c r="D7048">
        <v>9</v>
      </c>
      <c r="E7048" t="s">
        <v>661</v>
      </c>
      <c r="F7048" s="153">
        <v>1</v>
      </c>
      <c r="G7048" t="s">
        <v>396</v>
      </c>
      <c r="H7048" t="s">
        <v>409</v>
      </c>
      <c r="I7048" t="s">
        <v>410</v>
      </c>
      <c r="J7048" t="s">
        <v>564</v>
      </c>
      <c r="K7048" t="s">
        <v>428</v>
      </c>
      <c r="L7048" t="s">
        <v>536</v>
      </c>
      <c r="M7048" t="s">
        <v>400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181</v>
      </c>
      <c r="C7049">
        <v>2022</v>
      </c>
      <c r="D7049">
        <v>9</v>
      </c>
      <c r="E7049" t="s">
        <v>661</v>
      </c>
      <c r="F7049" s="153">
        <v>1</v>
      </c>
      <c r="G7049" t="s">
        <v>396</v>
      </c>
      <c r="H7049" t="s">
        <v>429</v>
      </c>
      <c r="I7049" t="s">
        <v>430</v>
      </c>
      <c r="J7049" t="s">
        <v>562</v>
      </c>
      <c r="K7049" t="s">
        <v>405</v>
      </c>
      <c r="L7049" t="s">
        <v>536</v>
      </c>
      <c r="M7049" t="s">
        <v>400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181</v>
      </c>
      <c r="C7050">
        <v>2022</v>
      </c>
      <c r="D7050">
        <v>9</v>
      </c>
      <c r="E7050" t="s">
        <v>661</v>
      </c>
      <c r="F7050" s="153">
        <v>1</v>
      </c>
      <c r="G7050" t="s">
        <v>396</v>
      </c>
      <c r="H7050" t="s">
        <v>477</v>
      </c>
      <c r="I7050" t="s">
        <v>478</v>
      </c>
      <c r="J7050" t="s">
        <v>566</v>
      </c>
      <c r="K7050" t="s">
        <v>436</v>
      </c>
      <c r="L7050" t="s">
        <v>536</v>
      </c>
      <c r="M7050" t="s">
        <v>400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181</v>
      </c>
      <c r="C7051">
        <v>2022</v>
      </c>
      <c r="D7051">
        <v>9</v>
      </c>
      <c r="E7051" t="s">
        <v>661</v>
      </c>
      <c r="F7051" s="153">
        <v>1</v>
      </c>
      <c r="G7051" t="s">
        <v>396</v>
      </c>
      <c r="H7051" t="s">
        <v>479</v>
      </c>
      <c r="I7051" t="s">
        <v>480</v>
      </c>
      <c r="J7051" t="s">
        <v>566</v>
      </c>
      <c r="K7051" t="s">
        <v>436</v>
      </c>
      <c r="L7051" t="s">
        <v>536</v>
      </c>
      <c r="M7051" t="s">
        <v>400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181</v>
      </c>
      <c r="C7052">
        <v>2022</v>
      </c>
      <c r="D7052">
        <v>9</v>
      </c>
      <c r="E7052" t="s">
        <v>661</v>
      </c>
      <c r="F7052" s="153">
        <v>1</v>
      </c>
      <c r="G7052" t="s">
        <v>396</v>
      </c>
      <c r="H7052" t="s">
        <v>434</v>
      </c>
      <c r="I7052" t="s">
        <v>435</v>
      </c>
      <c r="J7052" t="s">
        <v>566</v>
      </c>
      <c r="K7052" t="s">
        <v>436</v>
      </c>
      <c r="L7052" t="s">
        <v>537</v>
      </c>
      <c r="M7052" t="s">
        <v>414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181</v>
      </c>
      <c r="C7053">
        <v>2022</v>
      </c>
      <c r="D7053">
        <v>9</v>
      </c>
      <c r="E7053" t="s">
        <v>661</v>
      </c>
      <c r="F7053" s="153">
        <v>1</v>
      </c>
      <c r="G7053" t="s">
        <v>396</v>
      </c>
      <c r="H7053" t="s">
        <v>412</v>
      </c>
      <c r="I7053" t="s">
        <v>413</v>
      </c>
      <c r="J7053" t="s">
        <v>561</v>
      </c>
      <c r="K7053" t="s">
        <v>399</v>
      </c>
      <c r="L7053" t="s">
        <v>537</v>
      </c>
      <c r="M7053" t="s">
        <v>414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181</v>
      </c>
      <c r="C7054">
        <v>2022</v>
      </c>
      <c r="D7054">
        <v>9</v>
      </c>
      <c r="E7054" t="s">
        <v>661</v>
      </c>
      <c r="F7054" s="153">
        <v>1</v>
      </c>
      <c r="G7054" t="s">
        <v>396</v>
      </c>
      <c r="H7054" t="s">
        <v>415</v>
      </c>
      <c r="I7054" t="s">
        <v>416</v>
      </c>
      <c r="J7054" t="s">
        <v>563</v>
      </c>
      <c r="K7054" t="s">
        <v>408</v>
      </c>
      <c r="L7054" t="s">
        <v>537</v>
      </c>
      <c r="M7054" t="s">
        <v>414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181</v>
      </c>
      <c r="C7055">
        <v>2022</v>
      </c>
      <c r="D7055">
        <v>9</v>
      </c>
      <c r="E7055" t="s">
        <v>661</v>
      </c>
      <c r="F7055" s="153">
        <v>1</v>
      </c>
      <c r="G7055" t="s">
        <v>396</v>
      </c>
      <c r="H7055" t="s">
        <v>417</v>
      </c>
      <c r="I7055" t="s">
        <v>418</v>
      </c>
      <c r="J7055" t="s">
        <v>562</v>
      </c>
      <c r="K7055" t="s">
        <v>405</v>
      </c>
      <c r="L7055" t="s">
        <v>537</v>
      </c>
      <c r="M7055" t="s">
        <v>414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181</v>
      </c>
      <c r="C7056">
        <v>2022</v>
      </c>
      <c r="D7056">
        <v>9</v>
      </c>
      <c r="E7056" t="s">
        <v>661</v>
      </c>
      <c r="F7056" s="153">
        <v>1</v>
      </c>
      <c r="G7056" t="s">
        <v>396</v>
      </c>
      <c r="H7056" t="s">
        <v>419</v>
      </c>
      <c r="I7056" t="s">
        <v>420</v>
      </c>
      <c r="J7056" t="s">
        <v>565</v>
      </c>
      <c r="K7056" t="s">
        <v>411</v>
      </c>
      <c r="L7056" t="s">
        <v>537</v>
      </c>
      <c r="M7056" t="s">
        <v>414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181</v>
      </c>
      <c r="C7057">
        <v>2022</v>
      </c>
      <c r="D7057">
        <v>9</v>
      </c>
      <c r="E7057" t="s">
        <v>661</v>
      </c>
      <c r="F7057" s="153">
        <v>3</v>
      </c>
      <c r="G7057" t="s">
        <v>421</v>
      </c>
      <c r="H7057" t="s">
        <v>397</v>
      </c>
      <c r="I7057" t="s">
        <v>398</v>
      </c>
      <c r="J7057" t="s">
        <v>561</v>
      </c>
      <c r="K7057" t="s">
        <v>399</v>
      </c>
      <c r="L7057" t="s">
        <v>538</v>
      </c>
      <c r="M7057" t="s">
        <v>422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181</v>
      </c>
      <c r="C7058">
        <v>2022</v>
      </c>
      <c r="D7058">
        <v>9</v>
      </c>
      <c r="E7058" t="s">
        <v>661</v>
      </c>
      <c r="F7058" s="153">
        <v>3</v>
      </c>
      <c r="G7058" t="s">
        <v>421</v>
      </c>
      <c r="H7058" t="s">
        <v>401</v>
      </c>
      <c r="I7058" t="s">
        <v>402</v>
      </c>
      <c r="J7058" t="s">
        <v>561</v>
      </c>
      <c r="K7058" t="s">
        <v>399</v>
      </c>
      <c r="L7058" t="s">
        <v>538</v>
      </c>
      <c r="M7058" t="s">
        <v>422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181</v>
      </c>
      <c r="C7059">
        <v>2022</v>
      </c>
      <c r="D7059">
        <v>9</v>
      </c>
      <c r="E7059" t="s">
        <v>661</v>
      </c>
      <c r="F7059" s="153">
        <v>3</v>
      </c>
      <c r="G7059" t="s">
        <v>421</v>
      </c>
      <c r="H7059" t="s">
        <v>403</v>
      </c>
      <c r="I7059" t="s">
        <v>404</v>
      </c>
      <c r="J7059" t="s">
        <v>562</v>
      </c>
      <c r="K7059" t="s">
        <v>405</v>
      </c>
      <c r="L7059" t="s">
        <v>538</v>
      </c>
      <c r="M7059" t="s">
        <v>422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181</v>
      </c>
      <c r="C7060">
        <v>2022</v>
      </c>
      <c r="D7060">
        <v>9</v>
      </c>
      <c r="E7060" t="s">
        <v>661</v>
      </c>
      <c r="F7060" s="153">
        <v>3</v>
      </c>
      <c r="G7060" t="s">
        <v>421</v>
      </c>
      <c r="H7060" t="s">
        <v>406</v>
      </c>
      <c r="I7060" t="s">
        <v>407</v>
      </c>
      <c r="J7060" t="s">
        <v>563</v>
      </c>
      <c r="K7060" t="s">
        <v>408</v>
      </c>
      <c r="L7060" t="s">
        <v>538</v>
      </c>
      <c r="M7060" t="s">
        <v>422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181</v>
      </c>
      <c r="C7061">
        <v>2022</v>
      </c>
      <c r="D7061">
        <v>9</v>
      </c>
      <c r="E7061" t="s">
        <v>661</v>
      </c>
      <c r="F7061" s="153">
        <v>3</v>
      </c>
      <c r="G7061" t="s">
        <v>421</v>
      </c>
      <c r="H7061" t="s">
        <v>423</v>
      </c>
      <c r="I7061" t="s">
        <v>424</v>
      </c>
      <c r="J7061" t="s">
        <v>567</v>
      </c>
      <c r="K7061" t="s">
        <v>425</v>
      </c>
      <c r="L7061" t="s">
        <v>538</v>
      </c>
      <c r="M7061" t="s">
        <v>422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181</v>
      </c>
      <c r="C7062">
        <v>2022</v>
      </c>
      <c r="D7062">
        <v>9</v>
      </c>
      <c r="E7062" t="s">
        <v>661</v>
      </c>
      <c r="F7062" s="153">
        <v>3</v>
      </c>
      <c r="G7062" t="s">
        <v>421</v>
      </c>
      <c r="H7062" t="s">
        <v>426</v>
      </c>
      <c r="I7062" t="s">
        <v>427</v>
      </c>
      <c r="J7062" t="s">
        <v>564</v>
      </c>
      <c r="K7062" t="s">
        <v>428</v>
      </c>
      <c r="L7062" t="s">
        <v>538</v>
      </c>
      <c r="M7062" t="s">
        <v>422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181</v>
      </c>
      <c r="C7063">
        <v>2022</v>
      </c>
      <c r="D7063">
        <v>9</v>
      </c>
      <c r="E7063" t="s">
        <v>661</v>
      </c>
      <c r="F7063" s="153">
        <v>3</v>
      </c>
      <c r="G7063" t="s">
        <v>421</v>
      </c>
      <c r="H7063" t="s">
        <v>409</v>
      </c>
      <c r="I7063" t="s">
        <v>410</v>
      </c>
      <c r="J7063" t="s">
        <v>564</v>
      </c>
      <c r="K7063" t="s">
        <v>428</v>
      </c>
      <c r="L7063" t="s">
        <v>538</v>
      </c>
      <c r="M7063" t="s">
        <v>422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181</v>
      </c>
      <c r="C7064">
        <v>2022</v>
      </c>
      <c r="D7064">
        <v>9</v>
      </c>
      <c r="E7064" t="s">
        <v>661</v>
      </c>
      <c r="F7064" s="153">
        <v>3</v>
      </c>
      <c r="G7064" t="s">
        <v>421</v>
      </c>
      <c r="H7064" t="s">
        <v>429</v>
      </c>
      <c r="I7064" t="s">
        <v>430</v>
      </c>
      <c r="J7064" t="s">
        <v>562</v>
      </c>
      <c r="K7064" t="s">
        <v>405</v>
      </c>
      <c r="L7064" t="s">
        <v>538</v>
      </c>
      <c r="M7064" t="s">
        <v>422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181</v>
      </c>
      <c r="C7065">
        <v>2022</v>
      </c>
      <c r="D7065">
        <v>9</v>
      </c>
      <c r="E7065" t="s">
        <v>661</v>
      </c>
      <c r="F7065" s="153">
        <v>3</v>
      </c>
      <c r="G7065" t="s">
        <v>421</v>
      </c>
      <c r="H7065" t="s">
        <v>481</v>
      </c>
      <c r="I7065" t="s">
        <v>482</v>
      </c>
      <c r="J7065" t="s">
        <v>568</v>
      </c>
      <c r="K7065" t="s">
        <v>433</v>
      </c>
      <c r="L7065" t="s">
        <v>538</v>
      </c>
      <c r="M7065" t="s">
        <v>422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181</v>
      </c>
      <c r="C7066">
        <v>2022</v>
      </c>
      <c r="D7066">
        <v>9</v>
      </c>
      <c r="E7066" t="s">
        <v>661</v>
      </c>
      <c r="F7066" s="153">
        <v>3</v>
      </c>
      <c r="G7066" t="s">
        <v>421</v>
      </c>
      <c r="H7066" t="s">
        <v>649</v>
      </c>
      <c r="I7066" t="s">
        <v>650</v>
      </c>
      <c r="J7066" t="s">
        <v>564</v>
      </c>
      <c r="K7066" t="s">
        <v>428</v>
      </c>
      <c r="L7066" t="s">
        <v>538</v>
      </c>
      <c r="M7066" t="s">
        <v>422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181</v>
      </c>
      <c r="C7067">
        <v>2022</v>
      </c>
      <c r="D7067">
        <v>9</v>
      </c>
      <c r="E7067" t="s">
        <v>661</v>
      </c>
      <c r="F7067" s="153">
        <v>3</v>
      </c>
      <c r="G7067" t="s">
        <v>421</v>
      </c>
      <c r="H7067" t="s">
        <v>473</v>
      </c>
      <c r="I7067" t="s">
        <v>474</v>
      </c>
      <c r="J7067" t="s">
        <v>565</v>
      </c>
      <c r="K7067" t="s">
        <v>411</v>
      </c>
      <c r="L7067" t="s">
        <v>538</v>
      </c>
      <c r="M7067" t="s">
        <v>422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181</v>
      </c>
      <c r="C7068">
        <v>2022</v>
      </c>
      <c r="D7068">
        <v>9</v>
      </c>
      <c r="E7068" t="s">
        <v>661</v>
      </c>
      <c r="F7068" s="153">
        <v>3</v>
      </c>
      <c r="G7068" t="s">
        <v>421</v>
      </c>
      <c r="H7068" t="s">
        <v>586</v>
      </c>
      <c r="I7068" t="s">
        <v>587</v>
      </c>
      <c r="J7068" t="s">
        <v>570</v>
      </c>
      <c r="K7068" t="s">
        <v>454</v>
      </c>
      <c r="L7068" t="s">
        <v>538</v>
      </c>
      <c r="M7068" t="s">
        <v>422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181</v>
      </c>
      <c r="C7069">
        <v>2022</v>
      </c>
      <c r="D7069">
        <v>9</v>
      </c>
      <c r="E7069" t="s">
        <v>661</v>
      </c>
      <c r="F7069" s="153">
        <v>3</v>
      </c>
      <c r="G7069" t="s">
        <v>421</v>
      </c>
      <c r="H7069" t="s">
        <v>483</v>
      </c>
      <c r="I7069" t="s">
        <v>484</v>
      </c>
      <c r="J7069" t="s">
        <v>569</v>
      </c>
      <c r="K7069" t="s">
        <v>485</v>
      </c>
      <c r="L7069" t="s">
        <v>538</v>
      </c>
      <c r="M7069" t="s">
        <v>422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181</v>
      </c>
      <c r="C7070">
        <v>2022</v>
      </c>
      <c r="D7070">
        <v>9</v>
      </c>
      <c r="E7070" t="s">
        <v>661</v>
      </c>
      <c r="F7070" s="153">
        <v>3</v>
      </c>
      <c r="G7070" t="s">
        <v>421</v>
      </c>
      <c r="H7070" t="s">
        <v>431</v>
      </c>
      <c r="I7070" t="s">
        <v>432</v>
      </c>
      <c r="J7070" t="s">
        <v>568</v>
      </c>
      <c r="K7070" t="s">
        <v>433</v>
      </c>
      <c r="L7070" t="s">
        <v>538</v>
      </c>
      <c r="M7070" t="s">
        <v>422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181</v>
      </c>
      <c r="C7071">
        <v>2022</v>
      </c>
      <c r="D7071">
        <v>9</v>
      </c>
      <c r="E7071" t="s">
        <v>661</v>
      </c>
      <c r="F7071" s="153">
        <v>3</v>
      </c>
      <c r="G7071" t="s">
        <v>421</v>
      </c>
      <c r="H7071" t="s">
        <v>486</v>
      </c>
      <c r="I7071" t="s">
        <v>487</v>
      </c>
      <c r="J7071" t="s">
        <v>570</v>
      </c>
      <c r="K7071" t="s">
        <v>454</v>
      </c>
      <c r="L7071" t="s">
        <v>538</v>
      </c>
      <c r="M7071" t="s">
        <v>422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181</v>
      </c>
      <c r="C7072">
        <v>2022</v>
      </c>
      <c r="D7072">
        <v>9</v>
      </c>
      <c r="E7072" t="s">
        <v>661</v>
      </c>
      <c r="F7072" s="153">
        <v>3</v>
      </c>
      <c r="G7072" t="s">
        <v>421</v>
      </c>
      <c r="H7072" t="s">
        <v>488</v>
      </c>
      <c r="I7072" t="s">
        <v>489</v>
      </c>
      <c r="J7072" t="s">
        <v>569</v>
      </c>
      <c r="K7072" t="s">
        <v>485</v>
      </c>
      <c r="L7072" t="s">
        <v>538</v>
      </c>
      <c r="M7072" t="s">
        <v>422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181</v>
      </c>
      <c r="C7073">
        <v>2022</v>
      </c>
      <c r="D7073">
        <v>9</v>
      </c>
      <c r="E7073" t="s">
        <v>661</v>
      </c>
      <c r="F7073" s="153">
        <v>3</v>
      </c>
      <c r="G7073" t="s">
        <v>421</v>
      </c>
      <c r="H7073" t="s">
        <v>477</v>
      </c>
      <c r="I7073" t="s">
        <v>478</v>
      </c>
      <c r="J7073" t="s">
        <v>566</v>
      </c>
      <c r="K7073" t="s">
        <v>436</v>
      </c>
      <c r="L7073" t="s">
        <v>538</v>
      </c>
      <c r="M7073" t="s">
        <v>422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181</v>
      </c>
      <c r="C7074">
        <v>2022</v>
      </c>
      <c r="D7074">
        <v>9</v>
      </c>
      <c r="E7074" t="s">
        <v>661</v>
      </c>
      <c r="F7074" s="153">
        <v>3</v>
      </c>
      <c r="G7074" t="s">
        <v>421</v>
      </c>
      <c r="H7074" t="s">
        <v>479</v>
      </c>
      <c r="I7074" t="s">
        <v>480</v>
      </c>
      <c r="J7074" t="s">
        <v>566</v>
      </c>
      <c r="K7074" t="s">
        <v>436</v>
      </c>
      <c r="L7074" t="s">
        <v>538</v>
      </c>
      <c r="M7074" t="s">
        <v>422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181</v>
      </c>
      <c r="C7075">
        <v>2022</v>
      </c>
      <c r="D7075">
        <v>9</v>
      </c>
      <c r="E7075" t="s">
        <v>661</v>
      </c>
      <c r="F7075" s="153">
        <v>3</v>
      </c>
      <c r="G7075" t="s">
        <v>421</v>
      </c>
      <c r="H7075" t="s">
        <v>434</v>
      </c>
      <c r="I7075" t="s">
        <v>435</v>
      </c>
      <c r="J7075" t="s">
        <v>566</v>
      </c>
      <c r="K7075" t="s">
        <v>436</v>
      </c>
      <c r="L7075" t="s">
        <v>539</v>
      </c>
      <c r="M7075" t="s">
        <v>440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181</v>
      </c>
      <c r="C7076">
        <v>2022</v>
      </c>
      <c r="D7076">
        <v>9</v>
      </c>
      <c r="E7076" t="s">
        <v>661</v>
      </c>
      <c r="F7076" s="153">
        <v>3</v>
      </c>
      <c r="G7076" t="s">
        <v>421</v>
      </c>
      <c r="H7076" t="s">
        <v>437</v>
      </c>
      <c r="I7076" t="s">
        <v>438</v>
      </c>
      <c r="J7076" t="s">
        <v>571</v>
      </c>
      <c r="K7076" t="s">
        <v>439</v>
      </c>
      <c r="L7076" t="s">
        <v>539</v>
      </c>
      <c r="M7076" t="s">
        <v>440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181</v>
      </c>
      <c r="C7077">
        <v>2022</v>
      </c>
      <c r="D7077">
        <v>9</v>
      </c>
      <c r="E7077" t="s">
        <v>661</v>
      </c>
      <c r="F7077" s="153">
        <v>3</v>
      </c>
      <c r="G7077" t="s">
        <v>421</v>
      </c>
      <c r="H7077" t="s">
        <v>490</v>
      </c>
      <c r="I7077" t="s">
        <v>491</v>
      </c>
      <c r="J7077" t="s">
        <v>572</v>
      </c>
      <c r="K7077" t="s">
        <v>443</v>
      </c>
      <c r="L7077" t="s">
        <v>538</v>
      </c>
      <c r="M7077" t="s">
        <v>422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181</v>
      </c>
      <c r="C7078">
        <v>2022</v>
      </c>
      <c r="D7078">
        <v>9</v>
      </c>
      <c r="E7078" t="s">
        <v>661</v>
      </c>
      <c r="F7078" s="153">
        <v>3</v>
      </c>
      <c r="G7078" t="s">
        <v>421</v>
      </c>
      <c r="H7078" t="s">
        <v>441</v>
      </c>
      <c r="I7078" t="s">
        <v>442</v>
      </c>
      <c r="J7078" t="s">
        <v>572</v>
      </c>
      <c r="K7078" t="s">
        <v>443</v>
      </c>
      <c r="L7078" t="s">
        <v>538</v>
      </c>
      <c r="M7078" t="s">
        <v>422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181</v>
      </c>
      <c r="C7079">
        <v>2022</v>
      </c>
      <c r="D7079">
        <v>9</v>
      </c>
      <c r="E7079" t="s">
        <v>661</v>
      </c>
      <c r="F7079" s="153">
        <v>3</v>
      </c>
      <c r="G7079" t="s">
        <v>421</v>
      </c>
      <c r="H7079" t="s">
        <v>444</v>
      </c>
      <c r="I7079" t="s">
        <v>445</v>
      </c>
      <c r="J7079" t="s">
        <v>572</v>
      </c>
      <c r="K7079" t="s">
        <v>443</v>
      </c>
      <c r="L7079" t="s">
        <v>539</v>
      </c>
      <c r="M7079" t="s">
        <v>440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181</v>
      </c>
      <c r="C7080">
        <v>2022</v>
      </c>
      <c r="D7080">
        <v>9</v>
      </c>
      <c r="E7080" t="s">
        <v>661</v>
      </c>
      <c r="F7080" s="153">
        <v>3</v>
      </c>
      <c r="G7080" t="s">
        <v>421</v>
      </c>
      <c r="H7080" t="s">
        <v>412</v>
      </c>
      <c r="I7080" t="s">
        <v>413</v>
      </c>
      <c r="J7080" t="s">
        <v>561</v>
      </c>
      <c r="K7080" t="s">
        <v>399</v>
      </c>
      <c r="L7080" t="s">
        <v>539</v>
      </c>
      <c r="M7080" t="s">
        <v>440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181</v>
      </c>
      <c r="C7081">
        <v>2022</v>
      </c>
      <c r="D7081">
        <v>9</v>
      </c>
      <c r="E7081" t="s">
        <v>661</v>
      </c>
      <c r="F7081" s="153">
        <v>3</v>
      </c>
      <c r="G7081" t="s">
        <v>421</v>
      </c>
      <c r="H7081" t="s">
        <v>417</v>
      </c>
      <c r="I7081" t="s">
        <v>418</v>
      </c>
      <c r="J7081" t="s">
        <v>562</v>
      </c>
      <c r="K7081" t="s">
        <v>405</v>
      </c>
      <c r="L7081" t="s">
        <v>539</v>
      </c>
      <c r="M7081" t="s">
        <v>440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181</v>
      </c>
      <c r="C7082">
        <v>2022</v>
      </c>
      <c r="D7082">
        <v>9</v>
      </c>
      <c r="E7082" t="s">
        <v>661</v>
      </c>
      <c r="F7082" s="153">
        <v>3</v>
      </c>
      <c r="G7082" t="s">
        <v>421</v>
      </c>
      <c r="H7082" t="s">
        <v>446</v>
      </c>
      <c r="I7082" t="s">
        <v>447</v>
      </c>
      <c r="J7082" t="s">
        <v>567</v>
      </c>
      <c r="K7082" t="s">
        <v>425</v>
      </c>
      <c r="L7082" t="s">
        <v>539</v>
      </c>
      <c r="M7082" t="s">
        <v>440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181</v>
      </c>
      <c r="C7083">
        <v>2022</v>
      </c>
      <c r="D7083">
        <v>9</v>
      </c>
      <c r="E7083" t="s">
        <v>661</v>
      </c>
      <c r="F7083" s="153">
        <v>3</v>
      </c>
      <c r="G7083" t="s">
        <v>421</v>
      </c>
      <c r="H7083" t="s">
        <v>448</v>
      </c>
      <c r="I7083" t="s">
        <v>449</v>
      </c>
      <c r="J7083" t="s">
        <v>564</v>
      </c>
      <c r="K7083" t="s">
        <v>428</v>
      </c>
      <c r="L7083" t="s">
        <v>539</v>
      </c>
      <c r="M7083" t="s">
        <v>440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181</v>
      </c>
      <c r="C7084">
        <v>2022</v>
      </c>
      <c r="D7084">
        <v>9</v>
      </c>
      <c r="E7084" t="s">
        <v>661</v>
      </c>
      <c r="F7084" s="153">
        <v>3</v>
      </c>
      <c r="G7084" t="s">
        <v>421</v>
      </c>
      <c r="H7084" t="s">
        <v>419</v>
      </c>
      <c r="I7084" t="s">
        <v>420</v>
      </c>
      <c r="J7084" t="s">
        <v>565</v>
      </c>
      <c r="K7084" t="s">
        <v>411</v>
      </c>
      <c r="L7084" t="s">
        <v>539</v>
      </c>
      <c r="M7084" t="s">
        <v>440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181</v>
      </c>
      <c r="C7085">
        <v>2022</v>
      </c>
      <c r="D7085">
        <v>9</v>
      </c>
      <c r="E7085" t="s">
        <v>661</v>
      </c>
      <c r="F7085" s="153">
        <v>3</v>
      </c>
      <c r="G7085" t="s">
        <v>421</v>
      </c>
      <c r="H7085" t="s">
        <v>450</v>
      </c>
      <c r="I7085" t="s">
        <v>451</v>
      </c>
      <c r="J7085" t="s">
        <v>568</v>
      </c>
      <c r="K7085" t="s">
        <v>433</v>
      </c>
      <c r="L7085" t="s">
        <v>539</v>
      </c>
      <c r="M7085" t="s">
        <v>440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181</v>
      </c>
      <c r="C7086">
        <v>2022</v>
      </c>
      <c r="D7086">
        <v>9</v>
      </c>
      <c r="E7086" t="s">
        <v>661</v>
      </c>
      <c r="F7086" s="153">
        <v>3</v>
      </c>
      <c r="G7086" t="s">
        <v>421</v>
      </c>
      <c r="H7086" t="s">
        <v>452</v>
      </c>
      <c r="I7086" t="s">
        <v>453</v>
      </c>
      <c r="J7086" t="s">
        <v>568</v>
      </c>
      <c r="K7086" t="s">
        <v>433</v>
      </c>
      <c r="L7086" t="s">
        <v>539</v>
      </c>
      <c r="M7086" t="s">
        <v>440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181</v>
      </c>
      <c r="C7087">
        <v>2022</v>
      </c>
      <c r="D7087">
        <v>9</v>
      </c>
      <c r="E7087" t="s">
        <v>661</v>
      </c>
      <c r="F7087" s="153">
        <v>3</v>
      </c>
      <c r="G7087" t="s">
        <v>421</v>
      </c>
      <c r="H7087" t="s">
        <v>492</v>
      </c>
      <c r="I7087" t="s">
        <v>493</v>
      </c>
      <c r="J7087" t="s">
        <v>568</v>
      </c>
      <c r="K7087" t="s">
        <v>433</v>
      </c>
      <c r="L7087" t="s">
        <v>539</v>
      </c>
      <c r="M7087" t="s">
        <v>440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181</v>
      </c>
      <c r="C7088">
        <v>2022</v>
      </c>
      <c r="D7088">
        <v>9</v>
      </c>
      <c r="E7088" t="s">
        <v>661</v>
      </c>
      <c r="F7088" s="153">
        <v>5</v>
      </c>
      <c r="G7088" t="s">
        <v>455</v>
      </c>
      <c r="H7088" t="s">
        <v>403</v>
      </c>
      <c r="I7088" t="s">
        <v>404</v>
      </c>
      <c r="J7088" t="s">
        <v>562</v>
      </c>
      <c r="K7088" t="s">
        <v>405</v>
      </c>
      <c r="L7088" t="s">
        <v>540</v>
      </c>
      <c r="M7088" t="s">
        <v>456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181</v>
      </c>
      <c r="C7089">
        <v>2022</v>
      </c>
      <c r="D7089">
        <v>9</v>
      </c>
      <c r="E7089" t="s">
        <v>661</v>
      </c>
      <c r="F7089" s="153">
        <v>5</v>
      </c>
      <c r="G7089" t="s">
        <v>455</v>
      </c>
      <c r="H7089" t="s">
        <v>423</v>
      </c>
      <c r="I7089" t="s">
        <v>424</v>
      </c>
      <c r="J7089" t="s">
        <v>567</v>
      </c>
      <c r="K7089" t="s">
        <v>425</v>
      </c>
      <c r="L7089" t="s">
        <v>540</v>
      </c>
      <c r="M7089" t="s">
        <v>456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181</v>
      </c>
      <c r="C7090">
        <v>2022</v>
      </c>
      <c r="D7090">
        <v>9</v>
      </c>
      <c r="E7090" t="s">
        <v>661</v>
      </c>
      <c r="F7090" s="153">
        <v>5</v>
      </c>
      <c r="G7090" t="s">
        <v>455</v>
      </c>
      <c r="H7090" t="s">
        <v>429</v>
      </c>
      <c r="I7090" t="s">
        <v>430</v>
      </c>
      <c r="J7090" t="s">
        <v>562</v>
      </c>
      <c r="K7090" t="s">
        <v>405</v>
      </c>
      <c r="L7090" t="s">
        <v>540</v>
      </c>
      <c r="M7090" t="s">
        <v>456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181</v>
      </c>
      <c r="C7091">
        <v>2022</v>
      </c>
      <c r="D7091">
        <v>9</v>
      </c>
      <c r="E7091" t="s">
        <v>661</v>
      </c>
      <c r="F7091" s="153">
        <v>5</v>
      </c>
      <c r="G7091" t="s">
        <v>455</v>
      </c>
      <c r="H7091" t="s">
        <v>481</v>
      </c>
      <c r="I7091" t="s">
        <v>482</v>
      </c>
      <c r="J7091" t="s">
        <v>568</v>
      </c>
      <c r="K7091" t="s">
        <v>433</v>
      </c>
      <c r="L7091" t="s">
        <v>540</v>
      </c>
      <c r="M7091" t="s">
        <v>456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181</v>
      </c>
      <c r="C7092">
        <v>2022</v>
      </c>
      <c r="D7092">
        <v>9</v>
      </c>
      <c r="E7092" t="s">
        <v>661</v>
      </c>
      <c r="F7092" s="153">
        <v>5</v>
      </c>
      <c r="G7092" t="s">
        <v>455</v>
      </c>
      <c r="H7092" t="s">
        <v>431</v>
      </c>
      <c r="I7092" t="s">
        <v>432</v>
      </c>
      <c r="J7092" t="s">
        <v>568</v>
      </c>
      <c r="K7092" t="s">
        <v>433</v>
      </c>
      <c r="L7092" t="s">
        <v>540</v>
      </c>
      <c r="M7092" t="s">
        <v>456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181</v>
      </c>
      <c r="C7093">
        <v>2022</v>
      </c>
      <c r="D7093">
        <v>9</v>
      </c>
      <c r="E7093" t="s">
        <v>661</v>
      </c>
      <c r="F7093" s="153">
        <v>5</v>
      </c>
      <c r="G7093" t="s">
        <v>455</v>
      </c>
      <c r="H7093" t="s">
        <v>477</v>
      </c>
      <c r="I7093" t="s">
        <v>478</v>
      </c>
      <c r="J7093" t="s">
        <v>566</v>
      </c>
      <c r="K7093" t="s">
        <v>436</v>
      </c>
      <c r="L7093" t="s">
        <v>540</v>
      </c>
      <c r="M7093" t="s">
        <v>456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181</v>
      </c>
      <c r="C7094">
        <v>2022</v>
      </c>
      <c r="D7094">
        <v>9</v>
      </c>
      <c r="E7094" t="s">
        <v>661</v>
      </c>
      <c r="F7094" s="153">
        <v>5</v>
      </c>
      <c r="G7094" t="s">
        <v>455</v>
      </c>
      <c r="H7094" t="s">
        <v>479</v>
      </c>
      <c r="I7094" t="s">
        <v>480</v>
      </c>
      <c r="J7094" t="s">
        <v>566</v>
      </c>
      <c r="K7094" t="s">
        <v>436</v>
      </c>
      <c r="L7094" t="s">
        <v>540</v>
      </c>
      <c r="M7094" t="s">
        <v>456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181</v>
      </c>
      <c r="C7095">
        <v>2022</v>
      </c>
      <c r="D7095">
        <v>9</v>
      </c>
      <c r="E7095" t="s">
        <v>661</v>
      </c>
      <c r="F7095" s="153">
        <v>5</v>
      </c>
      <c r="G7095" t="s">
        <v>455</v>
      </c>
      <c r="H7095" t="s">
        <v>434</v>
      </c>
      <c r="I7095" t="s">
        <v>435</v>
      </c>
      <c r="J7095" t="s">
        <v>566</v>
      </c>
      <c r="K7095" t="s">
        <v>436</v>
      </c>
      <c r="L7095" t="s">
        <v>541</v>
      </c>
      <c r="M7095" t="s">
        <v>457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181</v>
      </c>
      <c r="C7096">
        <v>2022</v>
      </c>
      <c r="D7096">
        <v>9</v>
      </c>
      <c r="E7096" t="s">
        <v>661</v>
      </c>
      <c r="F7096" s="153">
        <v>5</v>
      </c>
      <c r="G7096" t="s">
        <v>455</v>
      </c>
      <c r="H7096" t="s">
        <v>490</v>
      </c>
      <c r="I7096" t="s">
        <v>491</v>
      </c>
      <c r="J7096" t="s">
        <v>572</v>
      </c>
      <c r="K7096" t="s">
        <v>443</v>
      </c>
      <c r="L7096" t="s">
        <v>540</v>
      </c>
      <c r="M7096" t="s">
        <v>456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181</v>
      </c>
      <c r="C7097">
        <v>2022</v>
      </c>
      <c r="D7097">
        <v>9</v>
      </c>
      <c r="E7097" t="s">
        <v>661</v>
      </c>
      <c r="F7097" s="153">
        <v>5</v>
      </c>
      <c r="G7097" t="s">
        <v>455</v>
      </c>
      <c r="H7097" t="s">
        <v>441</v>
      </c>
      <c r="I7097" t="s">
        <v>442</v>
      </c>
      <c r="J7097" t="s">
        <v>572</v>
      </c>
      <c r="K7097" t="s">
        <v>443</v>
      </c>
      <c r="L7097" t="s">
        <v>540</v>
      </c>
      <c r="M7097" t="s">
        <v>456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181</v>
      </c>
      <c r="C7098">
        <v>2022</v>
      </c>
      <c r="D7098">
        <v>9</v>
      </c>
      <c r="E7098" t="s">
        <v>661</v>
      </c>
      <c r="F7098" s="153">
        <v>5</v>
      </c>
      <c r="G7098" t="s">
        <v>455</v>
      </c>
      <c r="H7098" t="s">
        <v>444</v>
      </c>
      <c r="I7098" t="s">
        <v>445</v>
      </c>
      <c r="J7098" t="s">
        <v>572</v>
      </c>
      <c r="K7098" t="s">
        <v>443</v>
      </c>
      <c r="L7098" t="s">
        <v>541</v>
      </c>
      <c r="M7098" t="s">
        <v>457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181</v>
      </c>
      <c r="C7099">
        <v>2022</v>
      </c>
      <c r="D7099">
        <v>9</v>
      </c>
      <c r="E7099" t="s">
        <v>661</v>
      </c>
      <c r="F7099" s="153">
        <v>5</v>
      </c>
      <c r="G7099" t="s">
        <v>455</v>
      </c>
      <c r="H7099" t="s">
        <v>417</v>
      </c>
      <c r="I7099" t="s">
        <v>418</v>
      </c>
      <c r="J7099" t="s">
        <v>562</v>
      </c>
      <c r="K7099" t="s">
        <v>405</v>
      </c>
      <c r="L7099" t="s">
        <v>541</v>
      </c>
      <c r="M7099" t="s">
        <v>457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181</v>
      </c>
      <c r="C7100">
        <v>2022</v>
      </c>
      <c r="D7100">
        <v>9</v>
      </c>
      <c r="E7100" t="s">
        <v>661</v>
      </c>
      <c r="F7100" s="153">
        <v>5</v>
      </c>
      <c r="G7100" t="s">
        <v>455</v>
      </c>
      <c r="H7100" t="s">
        <v>446</v>
      </c>
      <c r="I7100" t="s">
        <v>447</v>
      </c>
      <c r="J7100" t="s">
        <v>567</v>
      </c>
      <c r="K7100" t="s">
        <v>425</v>
      </c>
      <c r="L7100" t="s">
        <v>541</v>
      </c>
      <c r="M7100" t="s">
        <v>457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181</v>
      </c>
      <c r="C7101">
        <v>2022</v>
      </c>
      <c r="D7101">
        <v>9</v>
      </c>
      <c r="E7101" t="s">
        <v>661</v>
      </c>
      <c r="F7101" s="153">
        <v>5</v>
      </c>
      <c r="G7101" t="s">
        <v>455</v>
      </c>
      <c r="H7101" t="s">
        <v>450</v>
      </c>
      <c r="I7101" t="s">
        <v>451</v>
      </c>
      <c r="J7101" t="s">
        <v>568</v>
      </c>
      <c r="K7101" t="s">
        <v>433</v>
      </c>
      <c r="L7101" t="s">
        <v>541</v>
      </c>
      <c r="M7101" t="s">
        <v>457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181</v>
      </c>
      <c r="C7102">
        <v>2022</v>
      </c>
      <c r="D7102">
        <v>9</v>
      </c>
      <c r="E7102" t="s">
        <v>661</v>
      </c>
      <c r="F7102" s="153">
        <v>6</v>
      </c>
      <c r="G7102" t="s">
        <v>458</v>
      </c>
      <c r="H7102" t="s">
        <v>403</v>
      </c>
      <c r="I7102" t="s">
        <v>404</v>
      </c>
      <c r="J7102" t="s">
        <v>562</v>
      </c>
      <c r="K7102" t="s">
        <v>405</v>
      </c>
      <c r="L7102" t="s">
        <v>548</v>
      </c>
      <c r="M7102" t="s">
        <v>193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181</v>
      </c>
      <c r="C7103">
        <v>2022</v>
      </c>
      <c r="D7103">
        <v>9</v>
      </c>
      <c r="E7103" t="s">
        <v>661</v>
      </c>
      <c r="F7103" s="153">
        <v>6</v>
      </c>
      <c r="G7103" t="s">
        <v>458</v>
      </c>
      <c r="H7103" t="s">
        <v>494</v>
      </c>
      <c r="I7103" t="s">
        <v>495</v>
      </c>
      <c r="J7103" t="s">
        <v>573</v>
      </c>
      <c r="K7103" t="s">
        <v>461</v>
      </c>
      <c r="L7103" t="s">
        <v>548</v>
      </c>
      <c r="M7103" t="s">
        <v>193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181</v>
      </c>
      <c r="C7104">
        <v>2022</v>
      </c>
      <c r="D7104">
        <v>9</v>
      </c>
      <c r="E7104" t="s">
        <v>661</v>
      </c>
      <c r="F7104" s="153">
        <v>6</v>
      </c>
      <c r="G7104" t="s">
        <v>458</v>
      </c>
      <c r="H7104" t="s">
        <v>496</v>
      </c>
      <c r="I7104" t="s">
        <v>497</v>
      </c>
      <c r="J7104" t="s">
        <v>573</v>
      </c>
      <c r="K7104" t="s">
        <v>461</v>
      </c>
      <c r="L7104" t="s">
        <v>548</v>
      </c>
      <c r="M7104" t="s">
        <v>193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181</v>
      </c>
      <c r="C7105">
        <v>2022</v>
      </c>
      <c r="D7105">
        <v>9</v>
      </c>
      <c r="E7105" t="s">
        <v>661</v>
      </c>
      <c r="F7105" s="153">
        <v>6</v>
      </c>
      <c r="G7105" t="s">
        <v>458</v>
      </c>
      <c r="H7105" t="s">
        <v>477</v>
      </c>
      <c r="I7105" t="s">
        <v>478</v>
      </c>
      <c r="J7105" t="s">
        <v>566</v>
      </c>
      <c r="K7105" t="s">
        <v>436</v>
      </c>
      <c r="L7105" t="s">
        <v>548</v>
      </c>
      <c r="M7105" t="s">
        <v>193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181</v>
      </c>
      <c r="C7106">
        <v>2022</v>
      </c>
      <c r="D7106">
        <v>9</v>
      </c>
      <c r="E7106" t="s">
        <v>661</v>
      </c>
      <c r="F7106" s="153">
        <v>6</v>
      </c>
      <c r="G7106" t="s">
        <v>458</v>
      </c>
      <c r="H7106" t="s">
        <v>479</v>
      </c>
      <c r="I7106" t="s">
        <v>480</v>
      </c>
      <c r="J7106" t="s">
        <v>566</v>
      </c>
      <c r="K7106" t="s">
        <v>436</v>
      </c>
      <c r="L7106" t="s">
        <v>548</v>
      </c>
      <c r="M7106" t="s">
        <v>193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181</v>
      </c>
      <c r="C7107">
        <v>2022</v>
      </c>
      <c r="D7107">
        <v>9</v>
      </c>
      <c r="E7107" t="s">
        <v>661</v>
      </c>
      <c r="F7107" s="153">
        <v>6</v>
      </c>
      <c r="G7107" t="s">
        <v>458</v>
      </c>
      <c r="H7107" t="s">
        <v>498</v>
      </c>
      <c r="I7107" t="s">
        <v>499</v>
      </c>
      <c r="J7107" t="s">
        <v>574</v>
      </c>
      <c r="K7107" t="s">
        <v>500</v>
      </c>
      <c r="L7107" t="s">
        <v>548</v>
      </c>
      <c r="M7107" t="s">
        <v>193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181</v>
      </c>
      <c r="C7108">
        <v>2022</v>
      </c>
      <c r="D7108">
        <v>9</v>
      </c>
      <c r="E7108" t="s">
        <v>661</v>
      </c>
      <c r="F7108" s="153">
        <v>6</v>
      </c>
      <c r="G7108" t="s">
        <v>458</v>
      </c>
      <c r="H7108" t="s">
        <v>501</v>
      </c>
      <c r="I7108" t="s">
        <v>502</v>
      </c>
      <c r="J7108" t="s">
        <v>574</v>
      </c>
      <c r="K7108" t="s">
        <v>500</v>
      </c>
      <c r="L7108" t="s">
        <v>548</v>
      </c>
      <c r="M7108" t="s">
        <v>193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181</v>
      </c>
      <c r="C7109">
        <v>2022</v>
      </c>
      <c r="D7109">
        <v>9</v>
      </c>
      <c r="E7109" t="s">
        <v>661</v>
      </c>
      <c r="F7109" s="153">
        <v>6</v>
      </c>
      <c r="G7109" t="s">
        <v>458</v>
      </c>
      <c r="H7109" t="s">
        <v>503</v>
      </c>
      <c r="I7109" t="s">
        <v>504</v>
      </c>
      <c r="J7109" t="s">
        <v>575</v>
      </c>
      <c r="K7109" t="s">
        <v>475</v>
      </c>
      <c r="L7109" t="s">
        <v>548</v>
      </c>
      <c r="M7109" t="s">
        <v>193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181</v>
      </c>
      <c r="C7110">
        <v>2022</v>
      </c>
      <c r="D7110">
        <v>9</v>
      </c>
      <c r="E7110" t="s">
        <v>661</v>
      </c>
      <c r="F7110" s="153">
        <v>6</v>
      </c>
      <c r="G7110" t="s">
        <v>458</v>
      </c>
      <c r="H7110" t="s">
        <v>505</v>
      </c>
      <c r="I7110" t="s">
        <v>506</v>
      </c>
      <c r="J7110" t="s">
        <v>575</v>
      </c>
      <c r="K7110" t="s">
        <v>475</v>
      </c>
      <c r="L7110" t="s">
        <v>548</v>
      </c>
      <c r="M7110" t="s">
        <v>193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181</v>
      </c>
      <c r="C7111">
        <v>2022</v>
      </c>
      <c r="D7111">
        <v>9</v>
      </c>
      <c r="E7111" t="s">
        <v>661</v>
      </c>
      <c r="F7111" s="153">
        <v>6</v>
      </c>
      <c r="G7111" t="s">
        <v>458</v>
      </c>
      <c r="H7111" t="s">
        <v>507</v>
      </c>
      <c r="I7111" t="s">
        <v>508</v>
      </c>
      <c r="J7111" t="s">
        <v>571</v>
      </c>
      <c r="K7111" t="s">
        <v>439</v>
      </c>
      <c r="L7111" t="s">
        <v>548</v>
      </c>
      <c r="M7111" t="s">
        <v>193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181</v>
      </c>
      <c r="C7112">
        <v>2022</v>
      </c>
      <c r="D7112">
        <v>9</v>
      </c>
      <c r="E7112" t="s">
        <v>661</v>
      </c>
      <c r="F7112" s="153">
        <v>6</v>
      </c>
      <c r="G7112" t="s">
        <v>458</v>
      </c>
      <c r="H7112" t="s">
        <v>509</v>
      </c>
      <c r="I7112" t="s">
        <v>510</v>
      </c>
      <c r="J7112" t="s">
        <v>571</v>
      </c>
      <c r="K7112" t="s">
        <v>439</v>
      </c>
      <c r="L7112" t="s">
        <v>548</v>
      </c>
      <c r="M7112" t="s">
        <v>193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181</v>
      </c>
      <c r="C7113">
        <v>2022</v>
      </c>
      <c r="D7113">
        <v>9</v>
      </c>
      <c r="E7113" t="s">
        <v>661</v>
      </c>
      <c r="F7113" s="153">
        <v>6</v>
      </c>
      <c r="G7113" t="s">
        <v>458</v>
      </c>
      <c r="H7113" t="s">
        <v>459</v>
      </c>
      <c r="I7113" t="s">
        <v>460</v>
      </c>
      <c r="J7113" t="s">
        <v>573</v>
      </c>
      <c r="K7113" t="s">
        <v>461</v>
      </c>
      <c r="L7113" t="s">
        <v>542</v>
      </c>
      <c r="M7113" t="s">
        <v>462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181</v>
      </c>
      <c r="C7114">
        <v>2022</v>
      </c>
      <c r="D7114">
        <v>9</v>
      </c>
      <c r="E7114" t="s">
        <v>661</v>
      </c>
      <c r="F7114" s="153">
        <v>6</v>
      </c>
      <c r="G7114" t="s">
        <v>458</v>
      </c>
      <c r="H7114" t="s">
        <v>434</v>
      </c>
      <c r="I7114" t="s">
        <v>435</v>
      </c>
      <c r="J7114" t="s">
        <v>566</v>
      </c>
      <c r="K7114" t="s">
        <v>436</v>
      </c>
      <c r="L7114" t="s">
        <v>542</v>
      </c>
      <c r="M7114" t="s">
        <v>462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181</v>
      </c>
      <c r="C7115">
        <v>2022</v>
      </c>
      <c r="D7115">
        <v>9</v>
      </c>
      <c r="E7115" t="s">
        <v>661</v>
      </c>
      <c r="F7115" s="153">
        <v>6</v>
      </c>
      <c r="G7115" t="s">
        <v>458</v>
      </c>
      <c r="H7115" t="s">
        <v>511</v>
      </c>
      <c r="I7115" t="s">
        <v>512</v>
      </c>
      <c r="J7115" t="s">
        <v>576</v>
      </c>
      <c r="K7115" t="s">
        <v>513</v>
      </c>
      <c r="L7115" t="s">
        <v>542</v>
      </c>
      <c r="M7115" t="s">
        <v>462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181</v>
      </c>
      <c r="C7116">
        <v>2022</v>
      </c>
      <c r="D7116">
        <v>9</v>
      </c>
      <c r="E7116" t="s">
        <v>661</v>
      </c>
      <c r="F7116" s="153">
        <v>6</v>
      </c>
      <c r="G7116" t="s">
        <v>458</v>
      </c>
      <c r="H7116" t="s">
        <v>514</v>
      </c>
      <c r="I7116" t="s">
        <v>515</v>
      </c>
      <c r="J7116" t="s">
        <v>574</v>
      </c>
      <c r="K7116" t="s">
        <v>500</v>
      </c>
      <c r="L7116" t="s">
        <v>542</v>
      </c>
      <c r="M7116" t="s">
        <v>462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181</v>
      </c>
      <c r="C7117">
        <v>2022</v>
      </c>
      <c r="D7117">
        <v>9</v>
      </c>
      <c r="E7117" t="s">
        <v>661</v>
      </c>
      <c r="F7117" s="153">
        <v>6</v>
      </c>
      <c r="G7117" t="s">
        <v>458</v>
      </c>
      <c r="H7117" t="s">
        <v>516</v>
      </c>
      <c r="I7117" t="s">
        <v>517</v>
      </c>
      <c r="J7117" t="s">
        <v>575</v>
      </c>
      <c r="K7117" t="s">
        <v>475</v>
      </c>
      <c r="L7117" t="s">
        <v>542</v>
      </c>
      <c r="M7117" t="s">
        <v>462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181</v>
      </c>
      <c r="C7118">
        <v>2022</v>
      </c>
      <c r="D7118">
        <v>9</v>
      </c>
      <c r="E7118" t="s">
        <v>661</v>
      </c>
      <c r="F7118" s="153">
        <v>6</v>
      </c>
      <c r="G7118" t="s">
        <v>458</v>
      </c>
      <c r="H7118" t="s">
        <v>437</v>
      </c>
      <c r="I7118" t="s">
        <v>438</v>
      </c>
      <c r="J7118" t="s">
        <v>571</v>
      </c>
      <c r="K7118" t="s">
        <v>439</v>
      </c>
      <c r="L7118" t="s">
        <v>542</v>
      </c>
      <c r="M7118" t="s">
        <v>462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181</v>
      </c>
      <c r="C7119">
        <v>2022</v>
      </c>
      <c r="D7119">
        <v>9</v>
      </c>
      <c r="E7119" t="s">
        <v>661</v>
      </c>
      <c r="F7119" s="153">
        <v>6</v>
      </c>
      <c r="G7119" t="s">
        <v>458</v>
      </c>
      <c r="H7119" t="s">
        <v>518</v>
      </c>
      <c r="I7119" t="s">
        <v>519</v>
      </c>
      <c r="J7119" t="s">
        <v>577</v>
      </c>
      <c r="K7119" t="s">
        <v>465</v>
      </c>
      <c r="L7119" t="s">
        <v>548</v>
      </c>
      <c r="M7119" t="s">
        <v>193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181</v>
      </c>
      <c r="C7120">
        <v>2022</v>
      </c>
      <c r="D7120">
        <v>9</v>
      </c>
      <c r="E7120" t="s">
        <v>661</v>
      </c>
      <c r="F7120" s="153">
        <v>6</v>
      </c>
      <c r="G7120" t="s">
        <v>458</v>
      </c>
      <c r="H7120" t="s">
        <v>463</v>
      </c>
      <c r="I7120" t="s">
        <v>464</v>
      </c>
      <c r="J7120" t="s">
        <v>577</v>
      </c>
      <c r="K7120" t="s">
        <v>465</v>
      </c>
      <c r="L7120" t="s">
        <v>542</v>
      </c>
      <c r="M7120" t="s">
        <v>462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181</v>
      </c>
      <c r="C7121">
        <v>2022</v>
      </c>
      <c r="D7121">
        <v>9</v>
      </c>
      <c r="E7121" t="s">
        <v>661</v>
      </c>
      <c r="F7121" s="153">
        <v>6</v>
      </c>
      <c r="G7121" t="s">
        <v>458</v>
      </c>
      <c r="H7121" t="s">
        <v>522</v>
      </c>
      <c r="I7121" t="s">
        <v>523</v>
      </c>
      <c r="J7121" t="s">
        <v>578</v>
      </c>
      <c r="K7121" t="s">
        <v>475</v>
      </c>
      <c r="L7121" t="s">
        <v>548</v>
      </c>
      <c r="M7121" t="s">
        <v>193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181</v>
      </c>
      <c r="C7122">
        <v>2022</v>
      </c>
      <c r="D7122">
        <v>9</v>
      </c>
      <c r="E7122" t="s">
        <v>661</v>
      </c>
      <c r="F7122" s="153">
        <v>6</v>
      </c>
      <c r="G7122" t="s">
        <v>458</v>
      </c>
      <c r="H7122" t="s">
        <v>524</v>
      </c>
      <c r="I7122" t="s">
        <v>525</v>
      </c>
      <c r="J7122" t="s">
        <v>578</v>
      </c>
      <c r="K7122" t="s">
        <v>475</v>
      </c>
      <c r="L7122" t="s">
        <v>542</v>
      </c>
      <c r="M7122" t="s">
        <v>462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181</v>
      </c>
      <c r="C7123">
        <v>2022</v>
      </c>
      <c r="D7123">
        <v>9</v>
      </c>
      <c r="E7123" t="s">
        <v>661</v>
      </c>
      <c r="F7123" s="153">
        <v>6</v>
      </c>
      <c r="G7123" t="s">
        <v>458</v>
      </c>
      <c r="H7123" t="s">
        <v>417</v>
      </c>
      <c r="I7123" t="s">
        <v>418</v>
      </c>
      <c r="J7123" t="s">
        <v>562</v>
      </c>
      <c r="K7123" t="s">
        <v>405</v>
      </c>
      <c r="L7123" t="s">
        <v>542</v>
      </c>
      <c r="M7123" t="s">
        <v>462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181</v>
      </c>
      <c r="C7124">
        <v>2022</v>
      </c>
      <c r="D7124">
        <v>9</v>
      </c>
      <c r="E7124" t="s">
        <v>661</v>
      </c>
      <c r="F7124" s="153">
        <v>10</v>
      </c>
      <c r="G7124" t="s">
        <v>466</v>
      </c>
      <c r="H7124" t="s">
        <v>397</v>
      </c>
      <c r="I7124" t="s">
        <v>398</v>
      </c>
      <c r="J7124" t="s">
        <v>561</v>
      </c>
      <c r="K7124" t="s">
        <v>399</v>
      </c>
      <c r="L7124" t="s">
        <v>543</v>
      </c>
      <c r="M7124" t="s">
        <v>467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181</v>
      </c>
      <c r="C7125">
        <v>2022</v>
      </c>
      <c r="D7125">
        <v>9</v>
      </c>
      <c r="E7125" t="s">
        <v>661</v>
      </c>
      <c r="F7125" s="153">
        <v>10</v>
      </c>
      <c r="G7125" t="s">
        <v>466</v>
      </c>
      <c r="H7125" t="s">
        <v>401</v>
      </c>
      <c r="I7125" t="s">
        <v>402</v>
      </c>
      <c r="J7125" t="s">
        <v>561</v>
      </c>
      <c r="K7125" t="s">
        <v>399</v>
      </c>
      <c r="L7125" t="s">
        <v>543</v>
      </c>
      <c r="M7125" t="s">
        <v>467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181</v>
      </c>
      <c r="C7126">
        <v>2022</v>
      </c>
      <c r="D7126">
        <v>9</v>
      </c>
      <c r="E7126" t="s">
        <v>661</v>
      </c>
      <c r="F7126" s="153">
        <v>10</v>
      </c>
      <c r="G7126" t="s">
        <v>466</v>
      </c>
      <c r="H7126" t="s">
        <v>403</v>
      </c>
      <c r="I7126" t="s">
        <v>404</v>
      </c>
      <c r="J7126" t="s">
        <v>562</v>
      </c>
      <c r="K7126" t="s">
        <v>405</v>
      </c>
      <c r="L7126" t="s">
        <v>543</v>
      </c>
      <c r="M7126" t="s">
        <v>467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181</v>
      </c>
      <c r="C7127">
        <v>2022</v>
      </c>
      <c r="D7127">
        <v>9</v>
      </c>
      <c r="E7127" t="s">
        <v>661</v>
      </c>
      <c r="F7127" s="153">
        <v>10</v>
      </c>
      <c r="G7127" t="s">
        <v>466</v>
      </c>
      <c r="H7127" t="s">
        <v>406</v>
      </c>
      <c r="I7127" t="s">
        <v>407</v>
      </c>
      <c r="J7127" t="s">
        <v>563</v>
      </c>
      <c r="K7127" t="s">
        <v>408</v>
      </c>
      <c r="L7127" t="s">
        <v>543</v>
      </c>
      <c r="M7127" t="s">
        <v>467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181</v>
      </c>
      <c r="C7128">
        <v>2022</v>
      </c>
      <c r="D7128">
        <v>9</v>
      </c>
      <c r="E7128" t="s">
        <v>661</v>
      </c>
      <c r="F7128" s="153">
        <v>10</v>
      </c>
      <c r="G7128" t="s">
        <v>466</v>
      </c>
      <c r="H7128" t="s">
        <v>471</v>
      </c>
      <c r="I7128" t="s">
        <v>472</v>
      </c>
      <c r="J7128" t="s">
        <v>563</v>
      </c>
      <c r="K7128" t="s">
        <v>408</v>
      </c>
      <c r="L7128" t="s">
        <v>543</v>
      </c>
      <c r="M7128" t="s">
        <v>467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181</v>
      </c>
      <c r="C7129">
        <v>2022</v>
      </c>
      <c r="D7129">
        <v>9</v>
      </c>
      <c r="E7129" t="s">
        <v>661</v>
      </c>
      <c r="F7129" s="153">
        <v>10</v>
      </c>
      <c r="G7129" t="s">
        <v>466</v>
      </c>
      <c r="H7129" t="s">
        <v>477</v>
      </c>
      <c r="I7129" t="s">
        <v>478</v>
      </c>
      <c r="J7129" t="s">
        <v>566</v>
      </c>
      <c r="K7129" t="s">
        <v>436</v>
      </c>
      <c r="L7129" t="s">
        <v>543</v>
      </c>
      <c r="M7129" t="s">
        <v>467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181</v>
      </c>
      <c r="C7130">
        <v>2022</v>
      </c>
      <c r="D7130">
        <v>9</v>
      </c>
      <c r="E7130" t="s">
        <v>661</v>
      </c>
      <c r="F7130" s="153">
        <v>10</v>
      </c>
      <c r="G7130" t="s">
        <v>466</v>
      </c>
      <c r="H7130" t="s">
        <v>479</v>
      </c>
      <c r="I7130" t="s">
        <v>480</v>
      </c>
      <c r="J7130" t="s">
        <v>566</v>
      </c>
      <c r="K7130" t="s">
        <v>436</v>
      </c>
      <c r="L7130" t="s">
        <v>543</v>
      </c>
      <c r="M7130" t="s">
        <v>467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181</v>
      </c>
      <c r="C7131">
        <v>2022</v>
      </c>
      <c r="D7131">
        <v>9</v>
      </c>
      <c r="E7131" t="s">
        <v>661</v>
      </c>
      <c r="F7131" s="153">
        <v>10</v>
      </c>
      <c r="G7131" t="s">
        <v>466</v>
      </c>
      <c r="H7131" t="s">
        <v>434</v>
      </c>
      <c r="I7131" t="s">
        <v>435</v>
      </c>
      <c r="J7131" t="s">
        <v>566</v>
      </c>
      <c r="K7131" t="s">
        <v>436</v>
      </c>
      <c r="L7131" t="s">
        <v>544</v>
      </c>
      <c r="M7131" t="s">
        <v>468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181</v>
      </c>
      <c r="C7132">
        <v>2022</v>
      </c>
      <c r="D7132">
        <v>9</v>
      </c>
      <c r="E7132" t="s">
        <v>661</v>
      </c>
      <c r="F7132" s="153">
        <v>10</v>
      </c>
      <c r="G7132" t="s">
        <v>466</v>
      </c>
      <c r="H7132" t="s">
        <v>412</v>
      </c>
      <c r="I7132" t="s">
        <v>413</v>
      </c>
      <c r="J7132" t="s">
        <v>561</v>
      </c>
      <c r="K7132" t="s">
        <v>399</v>
      </c>
      <c r="L7132" t="s">
        <v>544</v>
      </c>
      <c r="M7132" t="s">
        <v>468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181</v>
      </c>
      <c r="C7133">
        <v>2022</v>
      </c>
      <c r="D7133">
        <v>9</v>
      </c>
      <c r="E7133" t="s">
        <v>661</v>
      </c>
      <c r="F7133" s="153">
        <v>10</v>
      </c>
      <c r="G7133" t="s">
        <v>466</v>
      </c>
      <c r="H7133" t="s">
        <v>415</v>
      </c>
      <c r="I7133" t="s">
        <v>416</v>
      </c>
      <c r="J7133" t="s">
        <v>563</v>
      </c>
      <c r="K7133" t="s">
        <v>408</v>
      </c>
      <c r="L7133" t="s">
        <v>544</v>
      </c>
      <c r="M7133" t="s">
        <v>468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181</v>
      </c>
      <c r="C7134">
        <v>2022</v>
      </c>
      <c r="D7134">
        <v>9</v>
      </c>
      <c r="E7134" t="s">
        <v>661</v>
      </c>
      <c r="F7134" s="153">
        <v>10</v>
      </c>
      <c r="G7134" t="s">
        <v>466</v>
      </c>
      <c r="H7134" t="s">
        <v>417</v>
      </c>
      <c r="I7134" t="s">
        <v>418</v>
      </c>
      <c r="J7134" t="s">
        <v>562</v>
      </c>
      <c r="K7134" t="s">
        <v>405</v>
      </c>
      <c r="L7134" t="s">
        <v>544</v>
      </c>
      <c r="M7134" t="s">
        <v>468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181</v>
      </c>
      <c r="C7135">
        <v>2022</v>
      </c>
      <c r="D7135">
        <v>9</v>
      </c>
      <c r="E7135" t="s">
        <v>661</v>
      </c>
      <c r="F7135" s="153">
        <v>60</v>
      </c>
      <c r="G7135" t="s">
        <v>469</v>
      </c>
      <c r="H7135" t="s">
        <v>494</v>
      </c>
      <c r="I7135" t="s">
        <v>495</v>
      </c>
      <c r="J7135" t="s">
        <v>573</v>
      </c>
      <c r="K7135" t="s">
        <v>461</v>
      </c>
      <c r="L7135" t="s">
        <v>549</v>
      </c>
      <c r="M7135" t="s">
        <v>526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181</v>
      </c>
      <c r="C7136">
        <v>2022</v>
      </c>
      <c r="D7136">
        <v>9</v>
      </c>
      <c r="E7136" t="s">
        <v>661</v>
      </c>
      <c r="F7136" s="153">
        <v>60</v>
      </c>
      <c r="G7136" t="s">
        <v>469</v>
      </c>
      <c r="H7136" t="s">
        <v>496</v>
      </c>
      <c r="I7136" t="s">
        <v>497</v>
      </c>
      <c r="J7136" t="s">
        <v>573</v>
      </c>
      <c r="K7136" t="s">
        <v>461</v>
      </c>
      <c r="L7136" t="s">
        <v>549</v>
      </c>
      <c r="M7136" t="s">
        <v>526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181</v>
      </c>
      <c r="C7137">
        <v>2022</v>
      </c>
      <c r="D7137">
        <v>9</v>
      </c>
      <c r="E7137" t="s">
        <v>661</v>
      </c>
      <c r="F7137" s="153">
        <v>60</v>
      </c>
      <c r="G7137" t="s">
        <v>469</v>
      </c>
      <c r="H7137" t="s">
        <v>459</v>
      </c>
      <c r="I7137" t="s">
        <v>460</v>
      </c>
      <c r="J7137" t="s">
        <v>573</v>
      </c>
      <c r="K7137" t="s">
        <v>461</v>
      </c>
      <c r="L7137" t="s">
        <v>545</v>
      </c>
      <c r="M7137" t="s">
        <v>470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181</v>
      </c>
      <c r="C7138">
        <v>2022</v>
      </c>
      <c r="D7138">
        <v>9</v>
      </c>
      <c r="E7138" t="s">
        <v>661</v>
      </c>
      <c r="F7138" s="153">
        <v>60</v>
      </c>
      <c r="G7138" t="s">
        <v>469</v>
      </c>
      <c r="H7138" t="s">
        <v>437</v>
      </c>
      <c r="I7138" t="s">
        <v>438</v>
      </c>
      <c r="J7138" t="s">
        <v>571</v>
      </c>
      <c r="K7138" t="s">
        <v>439</v>
      </c>
      <c r="L7138" t="s">
        <v>545</v>
      </c>
      <c r="M7138" t="s">
        <v>470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181</v>
      </c>
      <c r="C7139">
        <v>2022</v>
      </c>
      <c r="D7139">
        <v>9</v>
      </c>
      <c r="E7139" t="s">
        <v>661</v>
      </c>
      <c r="F7139" s="153">
        <v>60</v>
      </c>
      <c r="G7139" t="s">
        <v>469</v>
      </c>
      <c r="H7139" t="s">
        <v>463</v>
      </c>
      <c r="I7139" t="s">
        <v>464</v>
      </c>
      <c r="J7139" t="s">
        <v>577</v>
      </c>
      <c r="K7139" t="s">
        <v>465</v>
      </c>
      <c r="L7139" t="s">
        <v>545</v>
      </c>
      <c r="M7139" t="s">
        <v>470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181</v>
      </c>
      <c r="C7140">
        <v>2022</v>
      </c>
      <c r="D7140">
        <v>9</v>
      </c>
      <c r="E7140" t="s">
        <v>661</v>
      </c>
      <c r="F7140" s="153">
        <v>71</v>
      </c>
      <c r="G7140" t="s">
        <v>469</v>
      </c>
      <c r="H7140" t="s">
        <v>397</v>
      </c>
      <c r="I7140" t="s">
        <v>398</v>
      </c>
      <c r="J7140" t="s">
        <v>561</v>
      </c>
      <c r="K7140" t="s">
        <v>399</v>
      </c>
      <c r="L7140" t="s">
        <v>550</v>
      </c>
      <c r="M7140" t="s">
        <v>527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181</v>
      </c>
      <c r="C7141">
        <v>2022</v>
      </c>
      <c r="D7141">
        <v>9</v>
      </c>
      <c r="E7141" t="s">
        <v>661</v>
      </c>
      <c r="F7141" s="153">
        <v>72</v>
      </c>
      <c r="G7141" t="s">
        <v>469</v>
      </c>
      <c r="H7141" t="s">
        <v>397</v>
      </c>
      <c r="I7141" t="s">
        <v>398</v>
      </c>
      <c r="J7141" t="s">
        <v>561</v>
      </c>
      <c r="K7141" t="s">
        <v>399</v>
      </c>
      <c r="L7141" t="s">
        <v>551</v>
      </c>
      <c r="M7141" t="s">
        <v>528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181</v>
      </c>
      <c r="C7142">
        <v>2022</v>
      </c>
      <c r="D7142">
        <v>9</v>
      </c>
      <c r="E7142" t="s">
        <v>661</v>
      </c>
      <c r="F7142" s="153">
        <v>72</v>
      </c>
      <c r="G7142" t="s">
        <v>469</v>
      </c>
      <c r="H7142" t="s">
        <v>403</v>
      </c>
      <c r="I7142" t="s">
        <v>404</v>
      </c>
      <c r="J7142" t="s">
        <v>562</v>
      </c>
      <c r="K7142" t="s">
        <v>405</v>
      </c>
      <c r="L7142" t="s">
        <v>551</v>
      </c>
      <c r="M7142" t="s">
        <v>528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181</v>
      </c>
      <c r="C7143">
        <v>2022</v>
      </c>
      <c r="D7143">
        <v>9</v>
      </c>
      <c r="E7143" t="s">
        <v>661</v>
      </c>
      <c r="F7143" s="153">
        <v>75</v>
      </c>
      <c r="G7143" t="s">
        <v>469</v>
      </c>
      <c r="H7143" t="s">
        <v>431</v>
      </c>
      <c r="I7143" t="s">
        <v>432</v>
      </c>
      <c r="J7143" t="s">
        <v>568</v>
      </c>
      <c r="K7143" t="s">
        <v>433</v>
      </c>
      <c r="L7143" t="s">
        <v>552</v>
      </c>
      <c r="M7143" t="s">
        <v>529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181</v>
      </c>
      <c r="C7144">
        <v>2022</v>
      </c>
      <c r="D7144">
        <v>9</v>
      </c>
      <c r="E7144" t="s">
        <v>661</v>
      </c>
      <c r="F7144" s="153">
        <v>75</v>
      </c>
      <c r="G7144" t="s">
        <v>469</v>
      </c>
      <c r="H7144" t="s">
        <v>441</v>
      </c>
      <c r="I7144" t="s">
        <v>442</v>
      </c>
      <c r="J7144" t="s">
        <v>572</v>
      </c>
      <c r="K7144" t="s">
        <v>443</v>
      </c>
      <c r="L7144" t="s">
        <v>552</v>
      </c>
      <c r="M7144" t="s">
        <v>529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181</v>
      </c>
      <c r="C7145">
        <v>2022</v>
      </c>
      <c r="D7145">
        <v>9</v>
      </c>
      <c r="E7145" t="s">
        <v>661</v>
      </c>
      <c r="F7145" s="153">
        <v>75</v>
      </c>
      <c r="G7145" t="s">
        <v>469</v>
      </c>
      <c r="H7145" t="s">
        <v>417</v>
      </c>
      <c r="I7145" t="s">
        <v>418</v>
      </c>
      <c r="J7145" t="s">
        <v>562</v>
      </c>
      <c r="K7145" t="s">
        <v>405</v>
      </c>
      <c r="L7145" t="s">
        <v>553</v>
      </c>
      <c r="M7145" t="s">
        <v>476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181</v>
      </c>
      <c r="C7146">
        <v>2022</v>
      </c>
      <c r="D7146">
        <v>9</v>
      </c>
      <c r="E7146" t="s">
        <v>661</v>
      </c>
      <c r="F7146" s="153">
        <v>75</v>
      </c>
      <c r="G7146" t="s">
        <v>469</v>
      </c>
      <c r="H7146" t="s">
        <v>450</v>
      </c>
      <c r="I7146" t="s">
        <v>451</v>
      </c>
      <c r="J7146" t="s">
        <v>568</v>
      </c>
      <c r="K7146" t="s">
        <v>433</v>
      </c>
      <c r="L7146" t="s">
        <v>553</v>
      </c>
      <c r="M7146" t="s">
        <v>476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181</v>
      </c>
      <c r="C7147">
        <v>2022</v>
      </c>
      <c r="D7147">
        <v>9</v>
      </c>
      <c r="E7147" t="s">
        <v>661</v>
      </c>
      <c r="F7147" s="153">
        <v>77</v>
      </c>
      <c r="G7147" t="s">
        <v>469</v>
      </c>
      <c r="H7147" t="s">
        <v>403</v>
      </c>
      <c r="I7147" t="s">
        <v>404</v>
      </c>
      <c r="J7147" t="s">
        <v>562</v>
      </c>
      <c r="K7147" t="s">
        <v>405</v>
      </c>
      <c r="L7147" t="s">
        <v>554</v>
      </c>
      <c r="M7147" t="s">
        <v>530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181</v>
      </c>
      <c r="C7148">
        <v>2022</v>
      </c>
      <c r="D7148">
        <v>9</v>
      </c>
      <c r="E7148" t="s">
        <v>661</v>
      </c>
      <c r="F7148" s="153">
        <v>77</v>
      </c>
      <c r="G7148" t="s">
        <v>469</v>
      </c>
      <c r="H7148" t="s">
        <v>417</v>
      </c>
      <c r="I7148" t="s">
        <v>418</v>
      </c>
      <c r="J7148" t="s">
        <v>562</v>
      </c>
      <c r="K7148" t="s">
        <v>405</v>
      </c>
      <c r="L7148" t="s">
        <v>555</v>
      </c>
      <c r="M7148" t="s">
        <v>476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181</v>
      </c>
      <c r="C7149">
        <v>2022</v>
      </c>
      <c r="D7149">
        <v>9</v>
      </c>
      <c r="E7149" t="s">
        <v>661</v>
      </c>
      <c r="F7149" s="153">
        <v>79</v>
      </c>
      <c r="G7149" t="s">
        <v>469</v>
      </c>
      <c r="H7149" t="s">
        <v>532</v>
      </c>
      <c r="I7149" t="s">
        <v>533</v>
      </c>
      <c r="J7149" t="s">
        <v>270</v>
      </c>
      <c r="K7149" t="s">
        <v>534</v>
      </c>
      <c r="L7149" t="s">
        <v>556</v>
      </c>
      <c r="M7149" t="s">
        <v>531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181</v>
      </c>
      <c r="C7150">
        <v>2022</v>
      </c>
      <c r="D7150">
        <v>9</v>
      </c>
      <c r="E7150" t="s">
        <v>661</v>
      </c>
      <c r="F7150" s="153">
        <v>79</v>
      </c>
      <c r="G7150" t="s">
        <v>469</v>
      </c>
      <c r="H7150" t="s">
        <v>444</v>
      </c>
      <c r="I7150" t="s">
        <v>445</v>
      </c>
      <c r="J7150" t="s">
        <v>572</v>
      </c>
      <c r="K7150" t="s">
        <v>443</v>
      </c>
      <c r="L7150" t="s">
        <v>557</v>
      </c>
      <c r="M7150" t="s">
        <v>535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181</v>
      </c>
      <c r="C7151">
        <v>2022</v>
      </c>
      <c r="D7151">
        <v>9</v>
      </c>
      <c r="E7151" t="s">
        <v>661</v>
      </c>
      <c r="F7151" s="153">
        <v>79</v>
      </c>
      <c r="G7151" t="s">
        <v>469</v>
      </c>
      <c r="H7151" t="s">
        <v>417</v>
      </c>
      <c r="I7151" t="s">
        <v>418</v>
      </c>
      <c r="J7151" t="s">
        <v>562</v>
      </c>
      <c r="K7151" t="s">
        <v>405</v>
      </c>
      <c r="L7151" t="s">
        <v>557</v>
      </c>
      <c r="M7151" t="s">
        <v>535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181</v>
      </c>
      <c r="C7152">
        <v>2022</v>
      </c>
      <c r="D7152">
        <v>9</v>
      </c>
      <c r="E7152" t="s">
        <v>661</v>
      </c>
      <c r="F7152" s="153">
        <v>79</v>
      </c>
      <c r="G7152" t="s">
        <v>469</v>
      </c>
      <c r="H7152" t="s">
        <v>446</v>
      </c>
      <c r="I7152" t="s">
        <v>447</v>
      </c>
      <c r="J7152" t="s">
        <v>567</v>
      </c>
      <c r="K7152" t="s">
        <v>425</v>
      </c>
      <c r="L7152" t="s">
        <v>557</v>
      </c>
      <c r="M7152" t="s">
        <v>535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181</v>
      </c>
      <c r="C7153">
        <v>2022</v>
      </c>
      <c r="D7153">
        <v>9</v>
      </c>
      <c r="E7153" t="s">
        <v>661</v>
      </c>
      <c r="F7153" s="153">
        <v>79</v>
      </c>
      <c r="G7153" t="s">
        <v>469</v>
      </c>
      <c r="H7153" t="s">
        <v>450</v>
      </c>
      <c r="I7153" t="s">
        <v>451</v>
      </c>
      <c r="J7153" t="s">
        <v>568</v>
      </c>
      <c r="K7153" t="s">
        <v>433</v>
      </c>
      <c r="L7153" t="s">
        <v>557</v>
      </c>
      <c r="M7153" t="s">
        <v>535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187</v>
      </c>
      <c r="C7154">
        <v>2022</v>
      </c>
      <c r="D7154">
        <v>10</v>
      </c>
      <c r="E7154" t="s">
        <v>662</v>
      </c>
      <c r="F7154" s="153">
        <v>1</v>
      </c>
      <c r="G7154" t="s">
        <v>396</v>
      </c>
      <c r="H7154" t="s">
        <v>397</v>
      </c>
      <c r="I7154" t="s">
        <v>398</v>
      </c>
      <c r="J7154" t="s">
        <v>561</v>
      </c>
      <c r="K7154" t="s">
        <v>399</v>
      </c>
      <c r="L7154" t="s">
        <v>536</v>
      </c>
      <c r="M7154" t="s">
        <v>400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187</v>
      </c>
      <c r="C7155">
        <v>2022</v>
      </c>
      <c r="D7155">
        <v>10</v>
      </c>
      <c r="E7155" t="s">
        <v>662</v>
      </c>
      <c r="F7155" s="153">
        <v>1</v>
      </c>
      <c r="G7155" t="s">
        <v>396</v>
      </c>
      <c r="H7155" t="s">
        <v>401</v>
      </c>
      <c r="I7155" t="s">
        <v>402</v>
      </c>
      <c r="J7155" t="s">
        <v>561</v>
      </c>
      <c r="K7155" t="s">
        <v>399</v>
      </c>
      <c r="L7155" t="s">
        <v>536</v>
      </c>
      <c r="M7155" t="s">
        <v>400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187</v>
      </c>
      <c r="C7156">
        <v>2022</v>
      </c>
      <c r="D7156">
        <v>10</v>
      </c>
      <c r="E7156" t="s">
        <v>662</v>
      </c>
      <c r="F7156" s="153">
        <v>1</v>
      </c>
      <c r="G7156" t="s">
        <v>396</v>
      </c>
      <c r="H7156" t="s">
        <v>403</v>
      </c>
      <c r="I7156" t="s">
        <v>404</v>
      </c>
      <c r="J7156" t="s">
        <v>562</v>
      </c>
      <c r="K7156" t="s">
        <v>405</v>
      </c>
      <c r="L7156" t="s">
        <v>536</v>
      </c>
      <c r="M7156" t="s">
        <v>400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187</v>
      </c>
      <c r="C7157">
        <v>2022</v>
      </c>
      <c r="D7157">
        <v>10</v>
      </c>
      <c r="E7157" t="s">
        <v>662</v>
      </c>
      <c r="F7157" s="153">
        <v>1</v>
      </c>
      <c r="G7157" t="s">
        <v>396</v>
      </c>
      <c r="H7157" t="s">
        <v>406</v>
      </c>
      <c r="I7157" t="s">
        <v>407</v>
      </c>
      <c r="J7157" t="s">
        <v>563</v>
      </c>
      <c r="K7157" t="s">
        <v>408</v>
      </c>
      <c r="L7157" t="s">
        <v>536</v>
      </c>
      <c r="M7157" t="s">
        <v>400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187</v>
      </c>
      <c r="C7158">
        <v>2022</v>
      </c>
      <c r="D7158">
        <v>10</v>
      </c>
      <c r="E7158" t="s">
        <v>662</v>
      </c>
      <c r="F7158" s="153">
        <v>1</v>
      </c>
      <c r="G7158" t="s">
        <v>396</v>
      </c>
      <c r="H7158" t="s">
        <v>409</v>
      </c>
      <c r="I7158" t="s">
        <v>410</v>
      </c>
      <c r="J7158" t="s">
        <v>565</v>
      </c>
      <c r="K7158" t="s">
        <v>411</v>
      </c>
      <c r="L7158" t="s">
        <v>536</v>
      </c>
      <c r="M7158" t="s">
        <v>400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187</v>
      </c>
      <c r="C7159">
        <v>2022</v>
      </c>
      <c r="D7159">
        <v>10</v>
      </c>
      <c r="E7159" t="s">
        <v>662</v>
      </c>
      <c r="F7159" s="153">
        <v>1</v>
      </c>
      <c r="G7159" t="s">
        <v>396</v>
      </c>
      <c r="H7159" t="s">
        <v>412</v>
      </c>
      <c r="I7159" t="s">
        <v>413</v>
      </c>
      <c r="J7159" t="s">
        <v>561</v>
      </c>
      <c r="K7159" t="s">
        <v>399</v>
      </c>
      <c r="L7159" t="s">
        <v>537</v>
      </c>
      <c r="M7159" t="s">
        <v>414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187</v>
      </c>
      <c r="C7160">
        <v>2022</v>
      </c>
      <c r="D7160">
        <v>10</v>
      </c>
      <c r="E7160" t="s">
        <v>662</v>
      </c>
      <c r="F7160" s="153">
        <v>1</v>
      </c>
      <c r="G7160" t="s">
        <v>396</v>
      </c>
      <c r="H7160" t="s">
        <v>415</v>
      </c>
      <c r="I7160" t="s">
        <v>416</v>
      </c>
      <c r="J7160" t="s">
        <v>563</v>
      </c>
      <c r="K7160" t="s">
        <v>408</v>
      </c>
      <c r="L7160" t="s">
        <v>537</v>
      </c>
      <c r="M7160" t="s">
        <v>414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187</v>
      </c>
      <c r="C7161">
        <v>2022</v>
      </c>
      <c r="D7161">
        <v>10</v>
      </c>
      <c r="E7161" t="s">
        <v>662</v>
      </c>
      <c r="F7161" s="153">
        <v>1</v>
      </c>
      <c r="G7161" t="s">
        <v>396</v>
      </c>
      <c r="H7161" t="s">
        <v>417</v>
      </c>
      <c r="I7161" t="s">
        <v>418</v>
      </c>
      <c r="J7161" t="s">
        <v>562</v>
      </c>
      <c r="K7161" t="s">
        <v>405</v>
      </c>
      <c r="L7161" t="s">
        <v>537</v>
      </c>
      <c r="M7161" t="s">
        <v>414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187</v>
      </c>
      <c r="C7162">
        <v>2022</v>
      </c>
      <c r="D7162">
        <v>10</v>
      </c>
      <c r="E7162" t="s">
        <v>662</v>
      </c>
      <c r="F7162" s="153">
        <v>1</v>
      </c>
      <c r="G7162" t="s">
        <v>396</v>
      </c>
      <c r="H7162" t="s">
        <v>419</v>
      </c>
      <c r="I7162" t="s">
        <v>420</v>
      </c>
      <c r="J7162" t="s">
        <v>565</v>
      </c>
      <c r="K7162" t="s">
        <v>411</v>
      </c>
      <c r="L7162" t="s">
        <v>537</v>
      </c>
      <c r="M7162" t="s">
        <v>414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187</v>
      </c>
      <c r="C7163">
        <v>2022</v>
      </c>
      <c r="D7163">
        <v>10</v>
      </c>
      <c r="E7163" t="s">
        <v>662</v>
      </c>
      <c r="F7163" s="153">
        <v>3</v>
      </c>
      <c r="G7163" t="s">
        <v>421</v>
      </c>
      <c r="H7163" t="s">
        <v>397</v>
      </c>
      <c r="I7163" t="s">
        <v>398</v>
      </c>
      <c r="J7163" t="s">
        <v>561</v>
      </c>
      <c r="K7163" t="s">
        <v>399</v>
      </c>
      <c r="L7163" t="s">
        <v>538</v>
      </c>
      <c r="M7163" t="s">
        <v>422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187</v>
      </c>
      <c r="C7164">
        <v>2022</v>
      </c>
      <c r="D7164">
        <v>10</v>
      </c>
      <c r="E7164" t="s">
        <v>662</v>
      </c>
      <c r="F7164" s="153">
        <v>3</v>
      </c>
      <c r="G7164" t="s">
        <v>421</v>
      </c>
      <c r="H7164" t="s">
        <v>403</v>
      </c>
      <c r="I7164" t="s">
        <v>404</v>
      </c>
      <c r="J7164" t="s">
        <v>562</v>
      </c>
      <c r="K7164" t="s">
        <v>405</v>
      </c>
      <c r="L7164" t="s">
        <v>538</v>
      </c>
      <c r="M7164" t="s">
        <v>422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187</v>
      </c>
      <c r="C7165">
        <v>2022</v>
      </c>
      <c r="D7165">
        <v>10</v>
      </c>
      <c r="E7165" t="s">
        <v>662</v>
      </c>
      <c r="F7165" s="153">
        <v>3</v>
      </c>
      <c r="G7165" t="s">
        <v>421</v>
      </c>
      <c r="H7165" t="s">
        <v>426</v>
      </c>
      <c r="I7165" t="s">
        <v>427</v>
      </c>
      <c r="J7165" t="s">
        <v>564</v>
      </c>
      <c r="K7165" t="s">
        <v>428</v>
      </c>
      <c r="L7165" t="s">
        <v>538</v>
      </c>
      <c r="M7165" t="s">
        <v>422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187</v>
      </c>
      <c r="C7166">
        <v>2022</v>
      </c>
      <c r="D7166">
        <v>10</v>
      </c>
      <c r="E7166" t="s">
        <v>662</v>
      </c>
      <c r="F7166" s="153">
        <v>3</v>
      </c>
      <c r="G7166" t="s">
        <v>421</v>
      </c>
      <c r="H7166" t="s">
        <v>409</v>
      </c>
      <c r="I7166" t="s">
        <v>410</v>
      </c>
      <c r="J7166" t="s">
        <v>565</v>
      </c>
      <c r="K7166" t="s">
        <v>411</v>
      </c>
      <c r="L7166" t="s">
        <v>538</v>
      </c>
      <c r="M7166" t="s">
        <v>422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187</v>
      </c>
      <c r="C7167">
        <v>2022</v>
      </c>
      <c r="D7167">
        <v>10</v>
      </c>
      <c r="E7167" t="s">
        <v>662</v>
      </c>
      <c r="F7167" s="153">
        <v>3</v>
      </c>
      <c r="G7167" t="s">
        <v>421</v>
      </c>
      <c r="H7167" t="s">
        <v>431</v>
      </c>
      <c r="I7167" t="s">
        <v>432</v>
      </c>
      <c r="J7167" t="s">
        <v>568</v>
      </c>
      <c r="K7167" t="s">
        <v>433</v>
      </c>
      <c r="L7167" t="s">
        <v>538</v>
      </c>
      <c r="M7167" t="s">
        <v>422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187</v>
      </c>
      <c r="C7168">
        <v>2022</v>
      </c>
      <c r="D7168">
        <v>10</v>
      </c>
      <c r="E7168" t="s">
        <v>662</v>
      </c>
      <c r="F7168" s="153">
        <v>3</v>
      </c>
      <c r="G7168" t="s">
        <v>421</v>
      </c>
      <c r="H7168" t="s">
        <v>507</v>
      </c>
      <c r="I7168" t="s">
        <v>508</v>
      </c>
      <c r="J7168" t="s">
        <v>571</v>
      </c>
      <c r="K7168" t="s">
        <v>439</v>
      </c>
      <c r="L7168" t="s">
        <v>538</v>
      </c>
      <c r="M7168" t="s">
        <v>422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187</v>
      </c>
      <c r="C7169">
        <v>2022</v>
      </c>
      <c r="D7169">
        <v>10</v>
      </c>
      <c r="E7169" t="s">
        <v>662</v>
      </c>
      <c r="F7169" s="153">
        <v>3</v>
      </c>
      <c r="G7169" t="s">
        <v>421</v>
      </c>
      <c r="H7169" t="s">
        <v>434</v>
      </c>
      <c r="I7169" t="s">
        <v>435</v>
      </c>
      <c r="J7169" t="s">
        <v>566</v>
      </c>
      <c r="K7169" t="s">
        <v>436</v>
      </c>
      <c r="L7169" t="s">
        <v>537</v>
      </c>
      <c r="M7169" t="s">
        <v>414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187</v>
      </c>
      <c r="C7170">
        <v>2022</v>
      </c>
      <c r="D7170">
        <v>10</v>
      </c>
      <c r="E7170" t="s">
        <v>662</v>
      </c>
      <c r="F7170" s="153">
        <v>3</v>
      </c>
      <c r="G7170" t="s">
        <v>421</v>
      </c>
      <c r="H7170" t="s">
        <v>437</v>
      </c>
      <c r="I7170" t="s">
        <v>438</v>
      </c>
      <c r="J7170" t="s">
        <v>571</v>
      </c>
      <c r="K7170" t="s">
        <v>439</v>
      </c>
      <c r="L7170" t="s">
        <v>539</v>
      </c>
      <c r="M7170" t="s">
        <v>440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187</v>
      </c>
      <c r="C7171">
        <v>2022</v>
      </c>
      <c r="D7171">
        <v>10</v>
      </c>
      <c r="E7171" t="s">
        <v>662</v>
      </c>
      <c r="F7171" s="153">
        <v>3</v>
      </c>
      <c r="G7171" t="s">
        <v>421</v>
      </c>
      <c r="H7171" t="s">
        <v>441</v>
      </c>
      <c r="I7171" t="s">
        <v>442</v>
      </c>
      <c r="J7171" t="s">
        <v>572</v>
      </c>
      <c r="K7171" t="s">
        <v>443</v>
      </c>
      <c r="L7171" t="s">
        <v>538</v>
      </c>
      <c r="M7171" t="s">
        <v>422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187</v>
      </c>
      <c r="C7172">
        <v>2022</v>
      </c>
      <c r="D7172">
        <v>10</v>
      </c>
      <c r="E7172" t="s">
        <v>662</v>
      </c>
      <c r="F7172" s="153">
        <v>3</v>
      </c>
      <c r="G7172" t="s">
        <v>421</v>
      </c>
      <c r="H7172" t="s">
        <v>444</v>
      </c>
      <c r="I7172" t="s">
        <v>445</v>
      </c>
      <c r="J7172" t="s">
        <v>572</v>
      </c>
      <c r="K7172" t="s">
        <v>443</v>
      </c>
      <c r="L7172" t="s">
        <v>539</v>
      </c>
      <c r="M7172" t="s">
        <v>440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187</v>
      </c>
      <c r="C7173">
        <v>2022</v>
      </c>
      <c r="D7173">
        <v>10</v>
      </c>
      <c r="E7173" t="s">
        <v>662</v>
      </c>
      <c r="F7173" s="153">
        <v>3</v>
      </c>
      <c r="G7173" t="s">
        <v>421</v>
      </c>
      <c r="H7173" t="s">
        <v>412</v>
      </c>
      <c r="I7173" t="s">
        <v>413</v>
      </c>
      <c r="J7173" t="s">
        <v>561</v>
      </c>
      <c r="K7173" t="s">
        <v>399</v>
      </c>
      <c r="L7173" t="s">
        <v>539</v>
      </c>
      <c r="M7173" t="s">
        <v>440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187</v>
      </c>
      <c r="C7174">
        <v>2022</v>
      </c>
      <c r="D7174">
        <v>10</v>
      </c>
      <c r="E7174" t="s">
        <v>662</v>
      </c>
      <c r="F7174" s="153">
        <v>3</v>
      </c>
      <c r="G7174" t="s">
        <v>421</v>
      </c>
      <c r="H7174" t="s">
        <v>417</v>
      </c>
      <c r="I7174" t="s">
        <v>418</v>
      </c>
      <c r="J7174" t="s">
        <v>562</v>
      </c>
      <c r="K7174" t="s">
        <v>405</v>
      </c>
      <c r="L7174" t="s">
        <v>539</v>
      </c>
      <c r="M7174" t="s">
        <v>440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187</v>
      </c>
      <c r="C7175">
        <v>2022</v>
      </c>
      <c r="D7175">
        <v>10</v>
      </c>
      <c r="E7175" t="s">
        <v>662</v>
      </c>
      <c r="F7175" s="153">
        <v>3</v>
      </c>
      <c r="G7175" t="s">
        <v>421</v>
      </c>
      <c r="H7175" t="s">
        <v>446</v>
      </c>
      <c r="I7175" t="s">
        <v>447</v>
      </c>
      <c r="J7175" t="s">
        <v>567</v>
      </c>
      <c r="K7175" t="s">
        <v>425</v>
      </c>
      <c r="L7175" t="s">
        <v>539</v>
      </c>
      <c r="M7175" t="s">
        <v>440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187</v>
      </c>
      <c r="C7176">
        <v>2022</v>
      </c>
      <c r="D7176">
        <v>10</v>
      </c>
      <c r="E7176" t="s">
        <v>662</v>
      </c>
      <c r="F7176" s="153">
        <v>3</v>
      </c>
      <c r="G7176" t="s">
        <v>421</v>
      </c>
      <c r="H7176" t="s">
        <v>448</v>
      </c>
      <c r="I7176" t="s">
        <v>449</v>
      </c>
      <c r="J7176" t="s">
        <v>564</v>
      </c>
      <c r="K7176" t="s">
        <v>428</v>
      </c>
      <c r="L7176" t="s">
        <v>539</v>
      </c>
      <c r="M7176" t="s">
        <v>440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187</v>
      </c>
      <c r="C7177">
        <v>2022</v>
      </c>
      <c r="D7177">
        <v>10</v>
      </c>
      <c r="E7177" t="s">
        <v>662</v>
      </c>
      <c r="F7177" s="153">
        <v>3</v>
      </c>
      <c r="G7177" t="s">
        <v>421</v>
      </c>
      <c r="H7177" t="s">
        <v>419</v>
      </c>
      <c r="I7177" t="s">
        <v>420</v>
      </c>
      <c r="J7177" t="s">
        <v>565</v>
      </c>
      <c r="K7177" t="s">
        <v>411</v>
      </c>
      <c r="L7177" t="s">
        <v>539</v>
      </c>
      <c r="M7177" t="s">
        <v>440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187</v>
      </c>
      <c r="C7178">
        <v>2022</v>
      </c>
      <c r="D7178">
        <v>10</v>
      </c>
      <c r="E7178" t="s">
        <v>662</v>
      </c>
      <c r="F7178" s="153">
        <v>3</v>
      </c>
      <c r="G7178" t="s">
        <v>421</v>
      </c>
      <c r="H7178" t="s">
        <v>450</v>
      </c>
      <c r="I7178" t="s">
        <v>451</v>
      </c>
      <c r="J7178" t="s">
        <v>568</v>
      </c>
      <c r="K7178" t="s">
        <v>433</v>
      </c>
      <c r="L7178" t="s">
        <v>539</v>
      </c>
      <c r="M7178" t="s">
        <v>440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187</v>
      </c>
      <c r="C7179">
        <v>2022</v>
      </c>
      <c r="D7179">
        <v>10</v>
      </c>
      <c r="E7179" t="s">
        <v>662</v>
      </c>
      <c r="F7179" s="153">
        <v>3</v>
      </c>
      <c r="G7179" t="s">
        <v>421</v>
      </c>
      <c r="H7179" t="s">
        <v>452</v>
      </c>
      <c r="I7179" t="s">
        <v>453</v>
      </c>
      <c r="J7179" t="s">
        <v>570</v>
      </c>
      <c r="K7179" t="s">
        <v>454</v>
      </c>
      <c r="L7179" t="s">
        <v>539</v>
      </c>
      <c r="M7179" t="s">
        <v>440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187</v>
      </c>
      <c r="C7180">
        <v>2022</v>
      </c>
      <c r="D7180">
        <v>10</v>
      </c>
      <c r="E7180" t="s">
        <v>662</v>
      </c>
      <c r="F7180" s="153">
        <v>5</v>
      </c>
      <c r="G7180" t="s">
        <v>455</v>
      </c>
      <c r="H7180" t="s">
        <v>431</v>
      </c>
      <c r="I7180" t="s">
        <v>432</v>
      </c>
      <c r="J7180" t="s">
        <v>568</v>
      </c>
      <c r="K7180" t="s">
        <v>433</v>
      </c>
      <c r="L7180" t="s">
        <v>540</v>
      </c>
      <c r="M7180" t="s">
        <v>456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187</v>
      </c>
      <c r="C7181">
        <v>2022</v>
      </c>
      <c r="D7181">
        <v>10</v>
      </c>
      <c r="E7181" t="s">
        <v>662</v>
      </c>
      <c r="F7181" s="153">
        <v>5</v>
      </c>
      <c r="G7181" t="s">
        <v>455</v>
      </c>
      <c r="H7181" t="s">
        <v>444</v>
      </c>
      <c r="I7181" t="s">
        <v>445</v>
      </c>
      <c r="J7181" t="s">
        <v>572</v>
      </c>
      <c r="K7181" t="s">
        <v>443</v>
      </c>
      <c r="L7181" t="s">
        <v>541</v>
      </c>
      <c r="M7181" t="s">
        <v>457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187</v>
      </c>
      <c r="C7182">
        <v>2022</v>
      </c>
      <c r="D7182">
        <v>10</v>
      </c>
      <c r="E7182" t="s">
        <v>662</v>
      </c>
      <c r="F7182" s="153">
        <v>5</v>
      </c>
      <c r="G7182" t="s">
        <v>455</v>
      </c>
      <c r="H7182" t="s">
        <v>417</v>
      </c>
      <c r="I7182" t="s">
        <v>418</v>
      </c>
      <c r="J7182" t="s">
        <v>562</v>
      </c>
      <c r="K7182" t="s">
        <v>405</v>
      </c>
      <c r="L7182" t="s">
        <v>541</v>
      </c>
      <c r="M7182" t="s">
        <v>457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187</v>
      </c>
      <c r="C7183">
        <v>2022</v>
      </c>
      <c r="D7183">
        <v>10</v>
      </c>
      <c r="E7183" t="s">
        <v>662</v>
      </c>
      <c r="F7183" s="153">
        <v>6</v>
      </c>
      <c r="G7183" t="s">
        <v>458</v>
      </c>
      <c r="H7183" t="s">
        <v>459</v>
      </c>
      <c r="I7183" t="s">
        <v>460</v>
      </c>
      <c r="J7183" t="s">
        <v>573</v>
      </c>
      <c r="K7183" t="s">
        <v>461</v>
      </c>
      <c r="L7183" t="s">
        <v>542</v>
      </c>
      <c r="M7183" t="s">
        <v>462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187</v>
      </c>
      <c r="C7184">
        <v>2022</v>
      </c>
      <c r="D7184">
        <v>10</v>
      </c>
      <c r="E7184" t="s">
        <v>662</v>
      </c>
      <c r="F7184" s="153">
        <v>6</v>
      </c>
      <c r="G7184" t="s">
        <v>458</v>
      </c>
      <c r="H7184" t="s">
        <v>463</v>
      </c>
      <c r="I7184" t="s">
        <v>464</v>
      </c>
      <c r="J7184" t="s">
        <v>577</v>
      </c>
      <c r="K7184" t="s">
        <v>465</v>
      </c>
      <c r="L7184" t="s">
        <v>542</v>
      </c>
      <c r="M7184" t="s">
        <v>462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187</v>
      </c>
      <c r="C7185">
        <v>2022</v>
      </c>
      <c r="D7185">
        <v>10</v>
      </c>
      <c r="E7185" t="s">
        <v>662</v>
      </c>
      <c r="F7185" s="153">
        <v>10</v>
      </c>
      <c r="G7185" t="s">
        <v>466</v>
      </c>
      <c r="H7185" t="s">
        <v>397</v>
      </c>
      <c r="I7185" t="s">
        <v>398</v>
      </c>
      <c r="J7185" t="s">
        <v>561</v>
      </c>
      <c r="K7185" t="s">
        <v>399</v>
      </c>
      <c r="L7185" t="s">
        <v>543</v>
      </c>
      <c r="M7185" t="s">
        <v>467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187</v>
      </c>
      <c r="C7186">
        <v>2022</v>
      </c>
      <c r="D7186">
        <v>10</v>
      </c>
      <c r="E7186" t="s">
        <v>662</v>
      </c>
      <c r="F7186" s="153">
        <v>10</v>
      </c>
      <c r="G7186" t="s">
        <v>466</v>
      </c>
      <c r="H7186" t="s">
        <v>412</v>
      </c>
      <c r="I7186" t="s">
        <v>413</v>
      </c>
      <c r="J7186" t="s">
        <v>561</v>
      </c>
      <c r="K7186" t="s">
        <v>399</v>
      </c>
      <c r="L7186" t="s">
        <v>544</v>
      </c>
      <c r="M7186" t="s">
        <v>468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187</v>
      </c>
      <c r="C7187">
        <v>2022</v>
      </c>
      <c r="D7187">
        <v>10</v>
      </c>
      <c r="E7187" t="s">
        <v>662</v>
      </c>
      <c r="F7187" s="153">
        <v>10</v>
      </c>
      <c r="G7187" t="s">
        <v>466</v>
      </c>
      <c r="H7187" t="s">
        <v>415</v>
      </c>
      <c r="I7187" t="s">
        <v>416</v>
      </c>
      <c r="J7187" t="s">
        <v>563</v>
      </c>
      <c r="K7187" t="s">
        <v>408</v>
      </c>
      <c r="L7187" t="s">
        <v>544</v>
      </c>
      <c r="M7187" t="s">
        <v>468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187</v>
      </c>
      <c r="C7188">
        <v>2022</v>
      </c>
      <c r="D7188">
        <v>10</v>
      </c>
      <c r="E7188" t="s">
        <v>662</v>
      </c>
      <c r="F7188" s="153">
        <v>60</v>
      </c>
      <c r="G7188" t="s">
        <v>469</v>
      </c>
      <c r="H7188" t="s">
        <v>459</v>
      </c>
      <c r="I7188" t="s">
        <v>460</v>
      </c>
      <c r="J7188" t="s">
        <v>573</v>
      </c>
      <c r="K7188" t="s">
        <v>461</v>
      </c>
      <c r="L7188" t="s">
        <v>545</v>
      </c>
      <c r="M7188" t="s">
        <v>470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187</v>
      </c>
      <c r="C7189">
        <v>2022</v>
      </c>
      <c r="D7189">
        <v>10</v>
      </c>
      <c r="E7189" t="s">
        <v>662</v>
      </c>
      <c r="F7189" s="153">
        <v>60</v>
      </c>
      <c r="G7189" t="s">
        <v>469</v>
      </c>
      <c r="H7189" t="s">
        <v>463</v>
      </c>
      <c r="I7189" t="s">
        <v>464</v>
      </c>
      <c r="J7189" t="s">
        <v>577</v>
      </c>
      <c r="K7189" t="s">
        <v>465</v>
      </c>
      <c r="L7189" t="s">
        <v>545</v>
      </c>
      <c r="M7189" t="s">
        <v>470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181</v>
      </c>
      <c r="C7190">
        <v>2022</v>
      </c>
      <c r="D7190">
        <v>10</v>
      </c>
      <c r="E7190" t="s">
        <v>662</v>
      </c>
      <c r="F7190" s="153">
        <v>1</v>
      </c>
      <c r="G7190" t="s">
        <v>396</v>
      </c>
      <c r="H7190" t="s">
        <v>397</v>
      </c>
      <c r="I7190" t="s">
        <v>398</v>
      </c>
      <c r="J7190" t="s">
        <v>561</v>
      </c>
      <c r="K7190" t="s">
        <v>399</v>
      </c>
      <c r="L7190" t="s">
        <v>536</v>
      </c>
      <c r="M7190" t="s">
        <v>400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181</v>
      </c>
      <c r="C7191">
        <v>2022</v>
      </c>
      <c r="D7191">
        <v>10</v>
      </c>
      <c r="E7191" t="s">
        <v>662</v>
      </c>
      <c r="F7191" s="153">
        <v>1</v>
      </c>
      <c r="G7191" t="s">
        <v>396</v>
      </c>
      <c r="H7191" t="s">
        <v>401</v>
      </c>
      <c r="I7191" t="s">
        <v>402</v>
      </c>
      <c r="J7191" t="s">
        <v>561</v>
      </c>
      <c r="K7191" t="s">
        <v>399</v>
      </c>
      <c r="L7191" t="s">
        <v>536</v>
      </c>
      <c r="M7191" t="s">
        <v>400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181</v>
      </c>
      <c r="C7192">
        <v>2022</v>
      </c>
      <c r="D7192">
        <v>10</v>
      </c>
      <c r="E7192" t="s">
        <v>662</v>
      </c>
      <c r="F7192" s="153">
        <v>1</v>
      </c>
      <c r="G7192" t="s">
        <v>396</v>
      </c>
      <c r="H7192" t="s">
        <v>403</v>
      </c>
      <c r="I7192" t="s">
        <v>404</v>
      </c>
      <c r="J7192" t="s">
        <v>562</v>
      </c>
      <c r="K7192" t="s">
        <v>405</v>
      </c>
      <c r="L7192" t="s">
        <v>536</v>
      </c>
      <c r="M7192" t="s">
        <v>400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181</v>
      </c>
      <c r="C7193">
        <v>2022</v>
      </c>
      <c r="D7193">
        <v>10</v>
      </c>
      <c r="E7193" t="s">
        <v>662</v>
      </c>
      <c r="F7193" s="153">
        <v>1</v>
      </c>
      <c r="G7193" t="s">
        <v>396</v>
      </c>
      <c r="H7193" t="s">
        <v>406</v>
      </c>
      <c r="I7193" t="s">
        <v>407</v>
      </c>
      <c r="J7193" t="s">
        <v>563</v>
      </c>
      <c r="K7193" t="s">
        <v>408</v>
      </c>
      <c r="L7193" t="s">
        <v>536</v>
      </c>
      <c r="M7193" t="s">
        <v>400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181</v>
      </c>
      <c r="C7194">
        <v>2022</v>
      </c>
      <c r="D7194">
        <v>10</v>
      </c>
      <c r="E7194" t="s">
        <v>662</v>
      </c>
      <c r="F7194" s="153">
        <v>1</v>
      </c>
      <c r="G7194" t="s">
        <v>396</v>
      </c>
      <c r="H7194" t="s">
        <v>471</v>
      </c>
      <c r="I7194" t="s">
        <v>472</v>
      </c>
      <c r="J7194" t="s">
        <v>563</v>
      </c>
      <c r="K7194" t="s">
        <v>408</v>
      </c>
      <c r="L7194" t="s">
        <v>536</v>
      </c>
      <c r="M7194" t="s">
        <v>400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181</v>
      </c>
      <c r="C7195">
        <v>2022</v>
      </c>
      <c r="D7195">
        <v>10</v>
      </c>
      <c r="E7195" t="s">
        <v>662</v>
      </c>
      <c r="F7195" s="153">
        <v>1</v>
      </c>
      <c r="G7195" t="s">
        <v>396</v>
      </c>
      <c r="H7195" t="s">
        <v>409</v>
      </c>
      <c r="I7195" t="s">
        <v>410</v>
      </c>
      <c r="J7195" t="s">
        <v>564</v>
      </c>
      <c r="K7195" t="s">
        <v>428</v>
      </c>
      <c r="L7195" t="s">
        <v>536</v>
      </c>
      <c r="M7195" t="s">
        <v>400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181</v>
      </c>
      <c r="C7196">
        <v>2022</v>
      </c>
      <c r="D7196">
        <v>10</v>
      </c>
      <c r="E7196" t="s">
        <v>662</v>
      </c>
      <c r="F7196" s="153">
        <v>1</v>
      </c>
      <c r="G7196" t="s">
        <v>396</v>
      </c>
      <c r="H7196" t="s">
        <v>429</v>
      </c>
      <c r="I7196" t="s">
        <v>430</v>
      </c>
      <c r="J7196" t="s">
        <v>562</v>
      </c>
      <c r="K7196" t="s">
        <v>405</v>
      </c>
      <c r="L7196" t="s">
        <v>536</v>
      </c>
      <c r="M7196" t="s">
        <v>400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181</v>
      </c>
      <c r="C7197">
        <v>2022</v>
      </c>
      <c r="D7197">
        <v>10</v>
      </c>
      <c r="E7197" t="s">
        <v>662</v>
      </c>
      <c r="F7197" s="153">
        <v>1</v>
      </c>
      <c r="G7197" t="s">
        <v>396</v>
      </c>
      <c r="H7197" t="s">
        <v>473</v>
      </c>
      <c r="I7197" t="s">
        <v>474</v>
      </c>
      <c r="J7197" t="s">
        <v>565</v>
      </c>
      <c r="K7197" t="s">
        <v>411</v>
      </c>
      <c r="L7197" t="s">
        <v>536</v>
      </c>
      <c r="M7197" t="s">
        <v>400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181</v>
      </c>
      <c r="C7198">
        <v>2022</v>
      </c>
      <c r="D7198">
        <v>10</v>
      </c>
      <c r="E7198" t="s">
        <v>662</v>
      </c>
      <c r="F7198" s="153">
        <v>1</v>
      </c>
      <c r="G7198" t="s">
        <v>396</v>
      </c>
      <c r="H7198" t="s">
        <v>477</v>
      </c>
      <c r="I7198" t="s">
        <v>478</v>
      </c>
      <c r="J7198" t="s">
        <v>566</v>
      </c>
      <c r="K7198" t="s">
        <v>436</v>
      </c>
      <c r="L7198" t="s">
        <v>536</v>
      </c>
      <c r="M7198" t="s">
        <v>400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181</v>
      </c>
      <c r="C7199">
        <v>2022</v>
      </c>
      <c r="D7199">
        <v>10</v>
      </c>
      <c r="E7199" t="s">
        <v>662</v>
      </c>
      <c r="F7199" s="153">
        <v>1</v>
      </c>
      <c r="G7199" t="s">
        <v>396</v>
      </c>
      <c r="H7199" t="s">
        <v>479</v>
      </c>
      <c r="I7199" t="s">
        <v>480</v>
      </c>
      <c r="J7199" t="s">
        <v>566</v>
      </c>
      <c r="K7199" t="s">
        <v>436</v>
      </c>
      <c r="L7199" t="s">
        <v>536</v>
      </c>
      <c r="M7199" t="s">
        <v>400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181</v>
      </c>
      <c r="C7200">
        <v>2022</v>
      </c>
      <c r="D7200">
        <v>10</v>
      </c>
      <c r="E7200" t="s">
        <v>662</v>
      </c>
      <c r="F7200" s="153">
        <v>1</v>
      </c>
      <c r="G7200" t="s">
        <v>396</v>
      </c>
      <c r="H7200" t="s">
        <v>434</v>
      </c>
      <c r="I7200" t="s">
        <v>435</v>
      </c>
      <c r="J7200" t="s">
        <v>566</v>
      </c>
      <c r="K7200" t="s">
        <v>436</v>
      </c>
      <c r="L7200" t="s">
        <v>537</v>
      </c>
      <c r="M7200" t="s">
        <v>414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181</v>
      </c>
      <c r="C7201">
        <v>2022</v>
      </c>
      <c r="D7201">
        <v>10</v>
      </c>
      <c r="E7201" t="s">
        <v>662</v>
      </c>
      <c r="F7201" s="153">
        <v>1</v>
      </c>
      <c r="G7201" t="s">
        <v>396</v>
      </c>
      <c r="H7201" t="s">
        <v>412</v>
      </c>
      <c r="I7201" t="s">
        <v>413</v>
      </c>
      <c r="J7201" t="s">
        <v>561</v>
      </c>
      <c r="K7201" t="s">
        <v>399</v>
      </c>
      <c r="L7201" t="s">
        <v>537</v>
      </c>
      <c r="M7201" t="s">
        <v>414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181</v>
      </c>
      <c r="C7202">
        <v>2022</v>
      </c>
      <c r="D7202">
        <v>10</v>
      </c>
      <c r="E7202" t="s">
        <v>662</v>
      </c>
      <c r="F7202" s="153">
        <v>1</v>
      </c>
      <c r="G7202" t="s">
        <v>396</v>
      </c>
      <c r="H7202" t="s">
        <v>415</v>
      </c>
      <c r="I7202" t="s">
        <v>416</v>
      </c>
      <c r="J7202" t="s">
        <v>563</v>
      </c>
      <c r="K7202" t="s">
        <v>408</v>
      </c>
      <c r="L7202" t="s">
        <v>537</v>
      </c>
      <c r="M7202" t="s">
        <v>414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181</v>
      </c>
      <c r="C7203">
        <v>2022</v>
      </c>
      <c r="D7203">
        <v>10</v>
      </c>
      <c r="E7203" t="s">
        <v>662</v>
      </c>
      <c r="F7203" s="153">
        <v>1</v>
      </c>
      <c r="G7203" t="s">
        <v>396</v>
      </c>
      <c r="H7203" t="s">
        <v>417</v>
      </c>
      <c r="I7203" t="s">
        <v>418</v>
      </c>
      <c r="J7203" t="s">
        <v>562</v>
      </c>
      <c r="K7203" t="s">
        <v>405</v>
      </c>
      <c r="L7203" t="s">
        <v>537</v>
      </c>
      <c r="M7203" t="s">
        <v>414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181</v>
      </c>
      <c r="C7204">
        <v>2022</v>
      </c>
      <c r="D7204">
        <v>10</v>
      </c>
      <c r="E7204" t="s">
        <v>662</v>
      </c>
      <c r="F7204" s="153">
        <v>1</v>
      </c>
      <c r="G7204" t="s">
        <v>396</v>
      </c>
      <c r="H7204" t="s">
        <v>419</v>
      </c>
      <c r="I7204" t="s">
        <v>420</v>
      </c>
      <c r="J7204" t="s">
        <v>565</v>
      </c>
      <c r="K7204" t="s">
        <v>411</v>
      </c>
      <c r="L7204" t="s">
        <v>537</v>
      </c>
      <c r="M7204" t="s">
        <v>414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181</v>
      </c>
      <c r="C7205">
        <v>2022</v>
      </c>
      <c r="D7205">
        <v>10</v>
      </c>
      <c r="E7205" t="s">
        <v>662</v>
      </c>
      <c r="F7205" s="153">
        <v>3</v>
      </c>
      <c r="G7205" t="s">
        <v>421</v>
      </c>
      <c r="H7205" t="s">
        <v>397</v>
      </c>
      <c r="I7205" t="s">
        <v>398</v>
      </c>
      <c r="J7205" t="s">
        <v>561</v>
      </c>
      <c r="K7205" t="s">
        <v>399</v>
      </c>
      <c r="L7205" t="s">
        <v>538</v>
      </c>
      <c r="M7205" t="s">
        <v>422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181</v>
      </c>
      <c r="C7206">
        <v>2022</v>
      </c>
      <c r="D7206">
        <v>10</v>
      </c>
      <c r="E7206" t="s">
        <v>662</v>
      </c>
      <c r="F7206" s="153">
        <v>3</v>
      </c>
      <c r="G7206" t="s">
        <v>421</v>
      </c>
      <c r="H7206" t="s">
        <v>401</v>
      </c>
      <c r="I7206" t="s">
        <v>402</v>
      </c>
      <c r="J7206" t="s">
        <v>561</v>
      </c>
      <c r="K7206" t="s">
        <v>399</v>
      </c>
      <c r="L7206" t="s">
        <v>538</v>
      </c>
      <c r="M7206" t="s">
        <v>422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181</v>
      </c>
      <c r="C7207">
        <v>2022</v>
      </c>
      <c r="D7207">
        <v>10</v>
      </c>
      <c r="E7207" t="s">
        <v>662</v>
      </c>
      <c r="F7207" s="153">
        <v>3</v>
      </c>
      <c r="G7207" t="s">
        <v>421</v>
      </c>
      <c r="H7207" t="s">
        <v>403</v>
      </c>
      <c r="I7207" t="s">
        <v>404</v>
      </c>
      <c r="J7207" t="s">
        <v>562</v>
      </c>
      <c r="K7207" t="s">
        <v>405</v>
      </c>
      <c r="L7207" t="s">
        <v>538</v>
      </c>
      <c r="M7207" t="s">
        <v>422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181</v>
      </c>
      <c r="C7208">
        <v>2022</v>
      </c>
      <c r="D7208">
        <v>10</v>
      </c>
      <c r="E7208" t="s">
        <v>662</v>
      </c>
      <c r="F7208" s="153">
        <v>3</v>
      </c>
      <c r="G7208" t="s">
        <v>421</v>
      </c>
      <c r="H7208" t="s">
        <v>406</v>
      </c>
      <c r="I7208" t="s">
        <v>407</v>
      </c>
      <c r="J7208" t="s">
        <v>563</v>
      </c>
      <c r="K7208" t="s">
        <v>408</v>
      </c>
      <c r="L7208" t="s">
        <v>538</v>
      </c>
      <c r="M7208" t="s">
        <v>422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181</v>
      </c>
      <c r="C7209">
        <v>2022</v>
      </c>
      <c r="D7209">
        <v>10</v>
      </c>
      <c r="E7209" t="s">
        <v>662</v>
      </c>
      <c r="F7209" s="153">
        <v>3</v>
      </c>
      <c r="G7209" t="s">
        <v>421</v>
      </c>
      <c r="H7209" t="s">
        <v>423</v>
      </c>
      <c r="I7209" t="s">
        <v>424</v>
      </c>
      <c r="J7209" t="s">
        <v>567</v>
      </c>
      <c r="K7209" t="s">
        <v>425</v>
      </c>
      <c r="L7209" t="s">
        <v>538</v>
      </c>
      <c r="M7209" t="s">
        <v>422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181</v>
      </c>
      <c r="C7210">
        <v>2022</v>
      </c>
      <c r="D7210">
        <v>10</v>
      </c>
      <c r="E7210" t="s">
        <v>662</v>
      </c>
      <c r="F7210" s="153">
        <v>3</v>
      </c>
      <c r="G7210" t="s">
        <v>421</v>
      </c>
      <c r="H7210" t="s">
        <v>426</v>
      </c>
      <c r="I7210" t="s">
        <v>427</v>
      </c>
      <c r="J7210" t="s">
        <v>564</v>
      </c>
      <c r="K7210" t="s">
        <v>428</v>
      </c>
      <c r="L7210" t="s">
        <v>538</v>
      </c>
      <c r="M7210" t="s">
        <v>422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181</v>
      </c>
      <c r="C7211">
        <v>2022</v>
      </c>
      <c r="D7211">
        <v>10</v>
      </c>
      <c r="E7211" t="s">
        <v>662</v>
      </c>
      <c r="F7211" s="153">
        <v>3</v>
      </c>
      <c r="G7211" t="s">
        <v>421</v>
      </c>
      <c r="H7211" t="s">
        <v>409</v>
      </c>
      <c r="I7211" t="s">
        <v>410</v>
      </c>
      <c r="J7211" t="s">
        <v>564</v>
      </c>
      <c r="K7211" t="s">
        <v>428</v>
      </c>
      <c r="L7211" t="s">
        <v>538</v>
      </c>
      <c r="M7211" t="s">
        <v>422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181</v>
      </c>
      <c r="C7212">
        <v>2022</v>
      </c>
      <c r="D7212">
        <v>10</v>
      </c>
      <c r="E7212" t="s">
        <v>662</v>
      </c>
      <c r="F7212" s="153">
        <v>3</v>
      </c>
      <c r="G7212" t="s">
        <v>421</v>
      </c>
      <c r="H7212" t="s">
        <v>429</v>
      </c>
      <c r="I7212" t="s">
        <v>430</v>
      </c>
      <c r="J7212" t="s">
        <v>562</v>
      </c>
      <c r="K7212" t="s">
        <v>405</v>
      </c>
      <c r="L7212" t="s">
        <v>538</v>
      </c>
      <c r="M7212" t="s">
        <v>422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181</v>
      </c>
      <c r="C7213">
        <v>2022</v>
      </c>
      <c r="D7213">
        <v>10</v>
      </c>
      <c r="E7213" t="s">
        <v>662</v>
      </c>
      <c r="F7213" s="153">
        <v>3</v>
      </c>
      <c r="G7213" t="s">
        <v>421</v>
      </c>
      <c r="H7213" t="s">
        <v>584</v>
      </c>
      <c r="I7213" t="s">
        <v>585</v>
      </c>
      <c r="J7213" t="s">
        <v>567</v>
      </c>
      <c r="K7213" t="s">
        <v>425</v>
      </c>
      <c r="L7213" t="s">
        <v>538</v>
      </c>
      <c r="M7213" t="s">
        <v>422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181</v>
      </c>
      <c r="C7214">
        <v>2022</v>
      </c>
      <c r="D7214">
        <v>10</v>
      </c>
      <c r="E7214" t="s">
        <v>662</v>
      </c>
      <c r="F7214" s="153">
        <v>3</v>
      </c>
      <c r="G7214" t="s">
        <v>421</v>
      </c>
      <c r="H7214" t="s">
        <v>481</v>
      </c>
      <c r="I7214" t="s">
        <v>482</v>
      </c>
      <c r="J7214" t="s">
        <v>568</v>
      </c>
      <c r="K7214" t="s">
        <v>433</v>
      </c>
      <c r="L7214" t="s">
        <v>538</v>
      </c>
      <c r="M7214" t="s">
        <v>422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181</v>
      </c>
      <c r="C7215">
        <v>2022</v>
      </c>
      <c r="D7215">
        <v>10</v>
      </c>
      <c r="E7215" t="s">
        <v>662</v>
      </c>
      <c r="F7215" s="153">
        <v>3</v>
      </c>
      <c r="G7215" t="s">
        <v>421</v>
      </c>
      <c r="H7215" t="s">
        <v>649</v>
      </c>
      <c r="I7215" t="s">
        <v>650</v>
      </c>
      <c r="J7215" t="s">
        <v>564</v>
      </c>
      <c r="K7215" t="s">
        <v>428</v>
      </c>
      <c r="L7215" t="s">
        <v>538</v>
      </c>
      <c r="M7215" t="s">
        <v>422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181</v>
      </c>
      <c r="C7216">
        <v>2022</v>
      </c>
      <c r="D7216">
        <v>10</v>
      </c>
      <c r="E7216" t="s">
        <v>662</v>
      </c>
      <c r="F7216" s="153">
        <v>3</v>
      </c>
      <c r="G7216" t="s">
        <v>421</v>
      </c>
      <c r="H7216" t="s">
        <v>473</v>
      </c>
      <c r="I7216" t="s">
        <v>474</v>
      </c>
      <c r="J7216" t="s">
        <v>565</v>
      </c>
      <c r="K7216" t="s">
        <v>411</v>
      </c>
      <c r="L7216" t="s">
        <v>538</v>
      </c>
      <c r="M7216" t="s">
        <v>422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181</v>
      </c>
      <c r="C7217">
        <v>2022</v>
      </c>
      <c r="D7217">
        <v>10</v>
      </c>
      <c r="E7217" t="s">
        <v>662</v>
      </c>
      <c r="F7217" s="153">
        <v>3</v>
      </c>
      <c r="G7217" t="s">
        <v>421</v>
      </c>
      <c r="H7217" t="s">
        <v>483</v>
      </c>
      <c r="I7217" t="s">
        <v>484</v>
      </c>
      <c r="J7217" t="s">
        <v>569</v>
      </c>
      <c r="K7217" t="s">
        <v>485</v>
      </c>
      <c r="L7217" t="s">
        <v>538</v>
      </c>
      <c r="M7217" t="s">
        <v>422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181</v>
      </c>
      <c r="C7218">
        <v>2022</v>
      </c>
      <c r="D7218">
        <v>10</v>
      </c>
      <c r="E7218" t="s">
        <v>662</v>
      </c>
      <c r="F7218" s="153">
        <v>3</v>
      </c>
      <c r="G7218" t="s">
        <v>421</v>
      </c>
      <c r="H7218" t="s">
        <v>431</v>
      </c>
      <c r="I7218" t="s">
        <v>432</v>
      </c>
      <c r="J7218" t="s">
        <v>568</v>
      </c>
      <c r="K7218" t="s">
        <v>433</v>
      </c>
      <c r="L7218" t="s">
        <v>538</v>
      </c>
      <c r="M7218" t="s">
        <v>422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181</v>
      </c>
      <c r="C7219">
        <v>2022</v>
      </c>
      <c r="D7219">
        <v>10</v>
      </c>
      <c r="E7219" t="s">
        <v>662</v>
      </c>
      <c r="F7219" s="153">
        <v>3</v>
      </c>
      <c r="G7219" t="s">
        <v>421</v>
      </c>
      <c r="H7219" t="s">
        <v>486</v>
      </c>
      <c r="I7219" t="s">
        <v>487</v>
      </c>
      <c r="J7219" t="s">
        <v>570</v>
      </c>
      <c r="K7219" t="s">
        <v>454</v>
      </c>
      <c r="L7219" t="s">
        <v>538</v>
      </c>
      <c r="M7219" t="s">
        <v>422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181</v>
      </c>
      <c r="C7220">
        <v>2022</v>
      </c>
      <c r="D7220">
        <v>10</v>
      </c>
      <c r="E7220" t="s">
        <v>662</v>
      </c>
      <c r="F7220" s="153">
        <v>3</v>
      </c>
      <c r="G7220" t="s">
        <v>421</v>
      </c>
      <c r="H7220" t="s">
        <v>488</v>
      </c>
      <c r="I7220" t="s">
        <v>489</v>
      </c>
      <c r="J7220" t="s">
        <v>569</v>
      </c>
      <c r="K7220" t="s">
        <v>485</v>
      </c>
      <c r="L7220" t="s">
        <v>538</v>
      </c>
      <c r="M7220" t="s">
        <v>422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181</v>
      </c>
      <c r="C7221">
        <v>2022</v>
      </c>
      <c r="D7221">
        <v>10</v>
      </c>
      <c r="E7221" t="s">
        <v>662</v>
      </c>
      <c r="F7221" s="153">
        <v>3</v>
      </c>
      <c r="G7221" t="s">
        <v>421</v>
      </c>
      <c r="H7221" t="s">
        <v>477</v>
      </c>
      <c r="I7221" t="s">
        <v>478</v>
      </c>
      <c r="J7221" t="s">
        <v>566</v>
      </c>
      <c r="K7221" t="s">
        <v>436</v>
      </c>
      <c r="L7221" t="s">
        <v>538</v>
      </c>
      <c r="M7221" t="s">
        <v>422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181</v>
      </c>
      <c r="C7222">
        <v>2022</v>
      </c>
      <c r="D7222">
        <v>10</v>
      </c>
      <c r="E7222" t="s">
        <v>662</v>
      </c>
      <c r="F7222" s="153">
        <v>3</v>
      </c>
      <c r="G7222" t="s">
        <v>421</v>
      </c>
      <c r="H7222" t="s">
        <v>479</v>
      </c>
      <c r="I7222" t="s">
        <v>480</v>
      </c>
      <c r="J7222" t="s">
        <v>566</v>
      </c>
      <c r="K7222" t="s">
        <v>436</v>
      </c>
      <c r="L7222" t="s">
        <v>538</v>
      </c>
      <c r="M7222" t="s">
        <v>422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181</v>
      </c>
      <c r="C7223">
        <v>2022</v>
      </c>
      <c r="D7223">
        <v>10</v>
      </c>
      <c r="E7223" t="s">
        <v>662</v>
      </c>
      <c r="F7223" s="153">
        <v>3</v>
      </c>
      <c r="G7223" t="s">
        <v>421</v>
      </c>
      <c r="H7223" t="s">
        <v>434</v>
      </c>
      <c r="I7223" t="s">
        <v>435</v>
      </c>
      <c r="J7223" t="s">
        <v>566</v>
      </c>
      <c r="K7223" t="s">
        <v>436</v>
      </c>
      <c r="L7223" t="s">
        <v>539</v>
      </c>
      <c r="M7223" t="s">
        <v>440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181</v>
      </c>
      <c r="C7224">
        <v>2022</v>
      </c>
      <c r="D7224">
        <v>10</v>
      </c>
      <c r="E7224" t="s">
        <v>662</v>
      </c>
      <c r="F7224" s="153">
        <v>3</v>
      </c>
      <c r="G7224" t="s">
        <v>421</v>
      </c>
      <c r="H7224" t="s">
        <v>437</v>
      </c>
      <c r="I7224" t="s">
        <v>438</v>
      </c>
      <c r="J7224" t="s">
        <v>571</v>
      </c>
      <c r="K7224" t="s">
        <v>439</v>
      </c>
      <c r="L7224" t="s">
        <v>539</v>
      </c>
      <c r="M7224" t="s">
        <v>440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181</v>
      </c>
      <c r="C7225">
        <v>2022</v>
      </c>
      <c r="D7225">
        <v>10</v>
      </c>
      <c r="E7225" t="s">
        <v>662</v>
      </c>
      <c r="F7225" s="153">
        <v>3</v>
      </c>
      <c r="G7225" t="s">
        <v>421</v>
      </c>
      <c r="H7225" t="s">
        <v>490</v>
      </c>
      <c r="I7225" t="s">
        <v>491</v>
      </c>
      <c r="J7225" t="s">
        <v>572</v>
      </c>
      <c r="K7225" t="s">
        <v>443</v>
      </c>
      <c r="L7225" t="s">
        <v>538</v>
      </c>
      <c r="M7225" t="s">
        <v>422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181</v>
      </c>
      <c r="C7226">
        <v>2022</v>
      </c>
      <c r="D7226">
        <v>10</v>
      </c>
      <c r="E7226" t="s">
        <v>662</v>
      </c>
      <c r="F7226" s="153">
        <v>3</v>
      </c>
      <c r="G7226" t="s">
        <v>421</v>
      </c>
      <c r="H7226" t="s">
        <v>441</v>
      </c>
      <c r="I7226" t="s">
        <v>442</v>
      </c>
      <c r="J7226" t="s">
        <v>572</v>
      </c>
      <c r="K7226" t="s">
        <v>443</v>
      </c>
      <c r="L7226" t="s">
        <v>538</v>
      </c>
      <c r="M7226" t="s">
        <v>422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181</v>
      </c>
      <c r="C7227">
        <v>2022</v>
      </c>
      <c r="D7227">
        <v>10</v>
      </c>
      <c r="E7227" t="s">
        <v>662</v>
      </c>
      <c r="F7227" s="153">
        <v>3</v>
      </c>
      <c r="G7227" t="s">
        <v>421</v>
      </c>
      <c r="H7227" t="s">
        <v>444</v>
      </c>
      <c r="I7227" t="s">
        <v>445</v>
      </c>
      <c r="J7227" t="s">
        <v>572</v>
      </c>
      <c r="K7227" t="s">
        <v>443</v>
      </c>
      <c r="L7227" t="s">
        <v>539</v>
      </c>
      <c r="M7227" t="s">
        <v>440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181</v>
      </c>
      <c r="C7228">
        <v>2022</v>
      </c>
      <c r="D7228">
        <v>10</v>
      </c>
      <c r="E7228" t="s">
        <v>662</v>
      </c>
      <c r="F7228" s="153">
        <v>3</v>
      </c>
      <c r="G7228" t="s">
        <v>421</v>
      </c>
      <c r="H7228" t="s">
        <v>412</v>
      </c>
      <c r="I7228" t="s">
        <v>413</v>
      </c>
      <c r="J7228" t="s">
        <v>561</v>
      </c>
      <c r="K7228" t="s">
        <v>399</v>
      </c>
      <c r="L7228" t="s">
        <v>539</v>
      </c>
      <c r="M7228" t="s">
        <v>440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181</v>
      </c>
      <c r="C7229">
        <v>2022</v>
      </c>
      <c r="D7229">
        <v>10</v>
      </c>
      <c r="E7229" t="s">
        <v>662</v>
      </c>
      <c r="F7229" s="153">
        <v>3</v>
      </c>
      <c r="G7229" t="s">
        <v>421</v>
      </c>
      <c r="H7229" t="s">
        <v>415</v>
      </c>
      <c r="I7229" t="s">
        <v>416</v>
      </c>
      <c r="J7229" t="s">
        <v>547</v>
      </c>
      <c r="K7229" t="s">
        <v>475</v>
      </c>
      <c r="L7229" t="s">
        <v>547</v>
      </c>
      <c r="M7229" t="s">
        <v>476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181</v>
      </c>
      <c r="C7230">
        <v>2022</v>
      </c>
      <c r="D7230">
        <v>10</v>
      </c>
      <c r="E7230" t="s">
        <v>662</v>
      </c>
      <c r="F7230" s="153">
        <v>3</v>
      </c>
      <c r="G7230" t="s">
        <v>421</v>
      </c>
      <c r="H7230" t="s">
        <v>417</v>
      </c>
      <c r="I7230" t="s">
        <v>418</v>
      </c>
      <c r="J7230" t="s">
        <v>562</v>
      </c>
      <c r="K7230" t="s">
        <v>405</v>
      </c>
      <c r="L7230" t="s">
        <v>539</v>
      </c>
      <c r="M7230" t="s">
        <v>440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181</v>
      </c>
      <c r="C7231">
        <v>2022</v>
      </c>
      <c r="D7231">
        <v>10</v>
      </c>
      <c r="E7231" t="s">
        <v>662</v>
      </c>
      <c r="F7231" s="153">
        <v>3</v>
      </c>
      <c r="G7231" t="s">
        <v>421</v>
      </c>
      <c r="H7231" t="s">
        <v>446</v>
      </c>
      <c r="I7231" t="s">
        <v>447</v>
      </c>
      <c r="J7231" t="s">
        <v>567</v>
      </c>
      <c r="K7231" t="s">
        <v>425</v>
      </c>
      <c r="L7231" t="s">
        <v>539</v>
      </c>
      <c r="M7231" t="s">
        <v>440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181</v>
      </c>
      <c r="C7232">
        <v>2022</v>
      </c>
      <c r="D7232">
        <v>10</v>
      </c>
      <c r="E7232" t="s">
        <v>662</v>
      </c>
      <c r="F7232" s="153">
        <v>3</v>
      </c>
      <c r="G7232" t="s">
        <v>421</v>
      </c>
      <c r="H7232" t="s">
        <v>448</v>
      </c>
      <c r="I7232" t="s">
        <v>449</v>
      </c>
      <c r="J7232" t="s">
        <v>564</v>
      </c>
      <c r="K7232" t="s">
        <v>428</v>
      </c>
      <c r="L7232" t="s">
        <v>539</v>
      </c>
      <c r="M7232" t="s">
        <v>440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181</v>
      </c>
      <c r="C7233">
        <v>2022</v>
      </c>
      <c r="D7233">
        <v>10</v>
      </c>
      <c r="E7233" t="s">
        <v>662</v>
      </c>
      <c r="F7233" s="153">
        <v>3</v>
      </c>
      <c r="G7233" t="s">
        <v>421</v>
      </c>
      <c r="H7233" t="s">
        <v>419</v>
      </c>
      <c r="I7233" t="s">
        <v>420</v>
      </c>
      <c r="J7233" t="s">
        <v>565</v>
      </c>
      <c r="K7233" t="s">
        <v>411</v>
      </c>
      <c r="L7233" t="s">
        <v>539</v>
      </c>
      <c r="M7233" t="s">
        <v>440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181</v>
      </c>
      <c r="C7234">
        <v>2022</v>
      </c>
      <c r="D7234">
        <v>10</v>
      </c>
      <c r="E7234" t="s">
        <v>662</v>
      </c>
      <c r="F7234" s="153">
        <v>3</v>
      </c>
      <c r="G7234" t="s">
        <v>421</v>
      </c>
      <c r="H7234" t="s">
        <v>450</v>
      </c>
      <c r="I7234" t="s">
        <v>451</v>
      </c>
      <c r="J7234" t="s">
        <v>568</v>
      </c>
      <c r="K7234" t="s">
        <v>433</v>
      </c>
      <c r="L7234" t="s">
        <v>539</v>
      </c>
      <c r="M7234" t="s">
        <v>440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181</v>
      </c>
      <c r="C7235">
        <v>2022</v>
      </c>
      <c r="D7235">
        <v>10</v>
      </c>
      <c r="E7235" t="s">
        <v>662</v>
      </c>
      <c r="F7235" s="153">
        <v>3</v>
      </c>
      <c r="G7235" t="s">
        <v>421</v>
      </c>
      <c r="H7235" t="s">
        <v>452</v>
      </c>
      <c r="I7235" t="s">
        <v>453</v>
      </c>
      <c r="J7235" t="s">
        <v>568</v>
      </c>
      <c r="K7235" t="s">
        <v>433</v>
      </c>
      <c r="L7235" t="s">
        <v>539</v>
      </c>
      <c r="M7235" t="s">
        <v>440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181</v>
      </c>
      <c r="C7236">
        <v>2022</v>
      </c>
      <c r="D7236">
        <v>10</v>
      </c>
      <c r="E7236" t="s">
        <v>662</v>
      </c>
      <c r="F7236" s="153">
        <v>3</v>
      </c>
      <c r="G7236" t="s">
        <v>421</v>
      </c>
      <c r="H7236" t="s">
        <v>492</v>
      </c>
      <c r="I7236" t="s">
        <v>493</v>
      </c>
      <c r="J7236" t="s">
        <v>568</v>
      </c>
      <c r="K7236" t="s">
        <v>433</v>
      </c>
      <c r="L7236" t="s">
        <v>539</v>
      </c>
      <c r="M7236" t="s">
        <v>440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181</v>
      </c>
      <c r="C7237">
        <v>2022</v>
      </c>
      <c r="D7237">
        <v>10</v>
      </c>
      <c r="E7237" t="s">
        <v>662</v>
      </c>
      <c r="F7237" s="153">
        <v>5</v>
      </c>
      <c r="G7237" t="s">
        <v>455</v>
      </c>
      <c r="H7237" t="s">
        <v>403</v>
      </c>
      <c r="I7237" t="s">
        <v>404</v>
      </c>
      <c r="J7237" t="s">
        <v>562</v>
      </c>
      <c r="K7237" t="s">
        <v>405</v>
      </c>
      <c r="L7237" t="s">
        <v>540</v>
      </c>
      <c r="M7237" t="s">
        <v>456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181</v>
      </c>
      <c r="C7238">
        <v>2022</v>
      </c>
      <c r="D7238">
        <v>10</v>
      </c>
      <c r="E7238" t="s">
        <v>662</v>
      </c>
      <c r="F7238" s="153">
        <v>5</v>
      </c>
      <c r="G7238" t="s">
        <v>455</v>
      </c>
      <c r="H7238" t="s">
        <v>423</v>
      </c>
      <c r="I7238" t="s">
        <v>424</v>
      </c>
      <c r="J7238" t="s">
        <v>567</v>
      </c>
      <c r="K7238" t="s">
        <v>425</v>
      </c>
      <c r="L7238" t="s">
        <v>540</v>
      </c>
      <c r="M7238" t="s">
        <v>456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181</v>
      </c>
      <c r="C7239">
        <v>2022</v>
      </c>
      <c r="D7239">
        <v>10</v>
      </c>
      <c r="E7239" t="s">
        <v>662</v>
      </c>
      <c r="F7239" s="153">
        <v>5</v>
      </c>
      <c r="G7239" t="s">
        <v>455</v>
      </c>
      <c r="H7239" t="s">
        <v>429</v>
      </c>
      <c r="I7239" t="s">
        <v>430</v>
      </c>
      <c r="J7239" t="s">
        <v>562</v>
      </c>
      <c r="K7239" t="s">
        <v>405</v>
      </c>
      <c r="L7239" t="s">
        <v>540</v>
      </c>
      <c r="M7239" t="s">
        <v>456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181</v>
      </c>
      <c r="C7240">
        <v>2022</v>
      </c>
      <c r="D7240">
        <v>10</v>
      </c>
      <c r="E7240" t="s">
        <v>662</v>
      </c>
      <c r="F7240" s="153">
        <v>5</v>
      </c>
      <c r="G7240" t="s">
        <v>455</v>
      </c>
      <c r="H7240" t="s">
        <v>481</v>
      </c>
      <c r="I7240" t="s">
        <v>482</v>
      </c>
      <c r="J7240" t="s">
        <v>568</v>
      </c>
      <c r="K7240" t="s">
        <v>433</v>
      </c>
      <c r="L7240" t="s">
        <v>540</v>
      </c>
      <c r="M7240" t="s">
        <v>456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181</v>
      </c>
      <c r="C7241">
        <v>2022</v>
      </c>
      <c r="D7241">
        <v>10</v>
      </c>
      <c r="E7241" t="s">
        <v>662</v>
      </c>
      <c r="F7241" s="153">
        <v>5</v>
      </c>
      <c r="G7241" t="s">
        <v>455</v>
      </c>
      <c r="H7241" t="s">
        <v>431</v>
      </c>
      <c r="I7241" t="s">
        <v>432</v>
      </c>
      <c r="J7241" t="s">
        <v>568</v>
      </c>
      <c r="K7241" t="s">
        <v>433</v>
      </c>
      <c r="L7241" t="s">
        <v>540</v>
      </c>
      <c r="M7241" t="s">
        <v>456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181</v>
      </c>
      <c r="C7242">
        <v>2022</v>
      </c>
      <c r="D7242">
        <v>10</v>
      </c>
      <c r="E7242" t="s">
        <v>662</v>
      </c>
      <c r="F7242" s="153">
        <v>5</v>
      </c>
      <c r="G7242" t="s">
        <v>455</v>
      </c>
      <c r="H7242" t="s">
        <v>477</v>
      </c>
      <c r="I7242" t="s">
        <v>478</v>
      </c>
      <c r="J7242" t="s">
        <v>566</v>
      </c>
      <c r="K7242" t="s">
        <v>436</v>
      </c>
      <c r="L7242" t="s">
        <v>540</v>
      </c>
      <c r="M7242" t="s">
        <v>456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181</v>
      </c>
      <c r="C7243">
        <v>2022</v>
      </c>
      <c r="D7243">
        <v>10</v>
      </c>
      <c r="E7243" t="s">
        <v>662</v>
      </c>
      <c r="F7243" s="153">
        <v>5</v>
      </c>
      <c r="G7243" t="s">
        <v>455</v>
      </c>
      <c r="H7243" t="s">
        <v>479</v>
      </c>
      <c r="I7243" t="s">
        <v>480</v>
      </c>
      <c r="J7243" t="s">
        <v>566</v>
      </c>
      <c r="K7243" t="s">
        <v>436</v>
      </c>
      <c r="L7243" t="s">
        <v>540</v>
      </c>
      <c r="M7243" t="s">
        <v>456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181</v>
      </c>
      <c r="C7244">
        <v>2022</v>
      </c>
      <c r="D7244">
        <v>10</v>
      </c>
      <c r="E7244" t="s">
        <v>662</v>
      </c>
      <c r="F7244" s="153">
        <v>5</v>
      </c>
      <c r="G7244" t="s">
        <v>455</v>
      </c>
      <c r="H7244" t="s">
        <v>434</v>
      </c>
      <c r="I7244" t="s">
        <v>435</v>
      </c>
      <c r="J7244" t="s">
        <v>566</v>
      </c>
      <c r="K7244" t="s">
        <v>436</v>
      </c>
      <c r="L7244" t="s">
        <v>541</v>
      </c>
      <c r="M7244" t="s">
        <v>457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181</v>
      </c>
      <c r="C7245">
        <v>2022</v>
      </c>
      <c r="D7245">
        <v>10</v>
      </c>
      <c r="E7245" t="s">
        <v>662</v>
      </c>
      <c r="F7245" s="153">
        <v>5</v>
      </c>
      <c r="G7245" t="s">
        <v>455</v>
      </c>
      <c r="H7245" t="s">
        <v>490</v>
      </c>
      <c r="I7245" t="s">
        <v>491</v>
      </c>
      <c r="J7245" t="s">
        <v>572</v>
      </c>
      <c r="K7245" t="s">
        <v>443</v>
      </c>
      <c r="L7245" t="s">
        <v>540</v>
      </c>
      <c r="M7245" t="s">
        <v>456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181</v>
      </c>
      <c r="C7246">
        <v>2022</v>
      </c>
      <c r="D7246">
        <v>10</v>
      </c>
      <c r="E7246" t="s">
        <v>662</v>
      </c>
      <c r="F7246" s="153">
        <v>5</v>
      </c>
      <c r="G7246" t="s">
        <v>455</v>
      </c>
      <c r="H7246" t="s">
        <v>441</v>
      </c>
      <c r="I7246" t="s">
        <v>442</v>
      </c>
      <c r="J7246" t="s">
        <v>572</v>
      </c>
      <c r="K7246" t="s">
        <v>443</v>
      </c>
      <c r="L7246" t="s">
        <v>540</v>
      </c>
      <c r="M7246" t="s">
        <v>456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181</v>
      </c>
      <c r="C7247">
        <v>2022</v>
      </c>
      <c r="D7247">
        <v>10</v>
      </c>
      <c r="E7247" t="s">
        <v>662</v>
      </c>
      <c r="F7247" s="153">
        <v>5</v>
      </c>
      <c r="G7247" t="s">
        <v>455</v>
      </c>
      <c r="H7247" t="s">
        <v>444</v>
      </c>
      <c r="I7247" t="s">
        <v>445</v>
      </c>
      <c r="J7247" t="s">
        <v>572</v>
      </c>
      <c r="K7247" t="s">
        <v>443</v>
      </c>
      <c r="L7247" t="s">
        <v>541</v>
      </c>
      <c r="M7247" t="s">
        <v>457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181</v>
      </c>
      <c r="C7248">
        <v>2022</v>
      </c>
      <c r="D7248">
        <v>10</v>
      </c>
      <c r="E7248" t="s">
        <v>662</v>
      </c>
      <c r="F7248" s="153">
        <v>5</v>
      </c>
      <c r="G7248" t="s">
        <v>455</v>
      </c>
      <c r="H7248" t="s">
        <v>417</v>
      </c>
      <c r="I7248" t="s">
        <v>418</v>
      </c>
      <c r="J7248" t="s">
        <v>562</v>
      </c>
      <c r="K7248" t="s">
        <v>405</v>
      </c>
      <c r="L7248" t="s">
        <v>541</v>
      </c>
      <c r="M7248" t="s">
        <v>457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181</v>
      </c>
      <c r="C7249">
        <v>2022</v>
      </c>
      <c r="D7249">
        <v>10</v>
      </c>
      <c r="E7249" t="s">
        <v>662</v>
      </c>
      <c r="F7249" s="153">
        <v>5</v>
      </c>
      <c r="G7249" t="s">
        <v>455</v>
      </c>
      <c r="H7249" t="s">
        <v>446</v>
      </c>
      <c r="I7249" t="s">
        <v>447</v>
      </c>
      <c r="J7249" t="s">
        <v>567</v>
      </c>
      <c r="K7249" t="s">
        <v>425</v>
      </c>
      <c r="L7249" t="s">
        <v>541</v>
      </c>
      <c r="M7249" t="s">
        <v>457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181</v>
      </c>
      <c r="C7250">
        <v>2022</v>
      </c>
      <c r="D7250">
        <v>10</v>
      </c>
      <c r="E7250" t="s">
        <v>662</v>
      </c>
      <c r="F7250" s="153">
        <v>5</v>
      </c>
      <c r="G7250" t="s">
        <v>455</v>
      </c>
      <c r="H7250" t="s">
        <v>450</v>
      </c>
      <c r="I7250" t="s">
        <v>451</v>
      </c>
      <c r="J7250" t="s">
        <v>568</v>
      </c>
      <c r="K7250" t="s">
        <v>433</v>
      </c>
      <c r="L7250" t="s">
        <v>541</v>
      </c>
      <c r="M7250" t="s">
        <v>457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181</v>
      </c>
      <c r="C7251">
        <v>2022</v>
      </c>
      <c r="D7251">
        <v>10</v>
      </c>
      <c r="E7251" t="s">
        <v>662</v>
      </c>
      <c r="F7251" s="153">
        <v>6</v>
      </c>
      <c r="G7251" t="s">
        <v>458</v>
      </c>
      <c r="H7251" t="s">
        <v>403</v>
      </c>
      <c r="I7251" t="s">
        <v>404</v>
      </c>
      <c r="J7251" t="s">
        <v>562</v>
      </c>
      <c r="K7251" t="s">
        <v>405</v>
      </c>
      <c r="L7251" t="s">
        <v>548</v>
      </c>
      <c r="M7251" t="s">
        <v>193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181</v>
      </c>
      <c r="C7252">
        <v>2022</v>
      </c>
      <c r="D7252">
        <v>10</v>
      </c>
      <c r="E7252" t="s">
        <v>662</v>
      </c>
      <c r="F7252" s="153">
        <v>6</v>
      </c>
      <c r="G7252" t="s">
        <v>458</v>
      </c>
      <c r="H7252" t="s">
        <v>494</v>
      </c>
      <c r="I7252" t="s">
        <v>495</v>
      </c>
      <c r="J7252" t="s">
        <v>573</v>
      </c>
      <c r="K7252" t="s">
        <v>461</v>
      </c>
      <c r="L7252" t="s">
        <v>548</v>
      </c>
      <c r="M7252" t="s">
        <v>193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181</v>
      </c>
      <c r="C7253">
        <v>2022</v>
      </c>
      <c r="D7253">
        <v>10</v>
      </c>
      <c r="E7253" t="s">
        <v>662</v>
      </c>
      <c r="F7253" s="153">
        <v>6</v>
      </c>
      <c r="G7253" t="s">
        <v>458</v>
      </c>
      <c r="H7253" t="s">
        <v>496</v>
      </c>
      <c r="I7253" t="s">
        <v>497</v>
      </c>
      <c r="J7253" t="s">
        <v>573</v>
      </c>
      <c r="K7253" t="s">
        <v>461</v>
      </c>
      <c r="L7253" t="s">
        <v>548</v>
      </c>
      <c r="M7253" t="s">
        <v>193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181</v>
      </c>
      <c r="C7254">
        <v>2022</v>
      </c>
      <c r="D7254">
        <v>10</v>
      </c>
      <c r="E7254" t="s">
        <v>662</v>
      </c>
      <c r="F7254" s="153">
        <v>6</v>
      </c>
      <c r="G7254" t="s">
        <v>458</v>
      </c>
      <c r="H7254" t="s">
        <v>477</v>
      </c>
      <c r="I7254" t="s">
        <v>478</v>
      </c>
      <c r="J7254" t="s">
        <v>566</v>
      </c>
      <c r="K7254" t="s">
        <v>436</v>
      </c>
      <c r="L7254" t="s">
        <v>548</v>
      </c>
      <c r="M7254" t="s">
        <v>193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181</v>
      </c>
      <c r="C7255">
        <v>2022</v>
      </c>
      <c r="D7255">
        <v>10</v>
      </c>
      <c r="E7255" t="s">
        <v>662</v>
      </c>
      <c r="F7255" s="153">
        <v>6</v>
      </c>
      <c r="G7255" t="s">
        <v>458</v>
      </c>
      <c r="H7255" t="s">
        <v>479</v>
      </c>
      <c r="I7255" t="s">
        <v>480</v>
      </c>
      <c r="J7255" t="s">
        <v>566</v>
      </c>
      <c r="K7255" t="s">
        <v>436</v>
      </c>
      <c r="L7255" t="s">
        <v>548</v>
      </c>
      <c r="M7255" t="s">
        <v>193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181</v>
      </c>
      <c r="C7256">
        <v>2022</v>
      </c>
      <c r="D7256">
        <v>10</v>
      </c>
      <c r="E7256" t="s">
        <v>662</v>
      </c>
      <c r="F7256" s="153">
        <v>6</v>
      </c>
      <c r="G7256" t="s">
        <v>458</v>
      </c>
      <c r="H7256" t="s">
        <v>498</v>
      </c>
      <c r="I7256" t="s">
        <v>499</v>
      </c>
      <c r="J7256" t="s">
        <v>574</v>
      </c>
      <c r="K7256" t="s">
        <v>500</v>
      </c>
      <c r="L7256" t="s">
        <v>548</v>
      </c>
      <c r="M7256" t="s">
        <v>193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181</v>
      </c>
      <c r="C7257">
        <v>2022</v>
      </c>
      <c r="D7257">
        <v>10</v>
      </c>
      <c r="E7257" t="s">
        <v>662</v>
      </c>
      <c r="F7257" s="153">
        <v>6</v>
      </c>
      <c r="G7257" t="s">
        <v>458</v>
      </c>
      <c r="H7257" t="s">
        <v>501</v>
      </c>
      <c r="I7257" t="s">
        <v>502</v>
      </c>
      <c r="J7257" t="s">
        <v>574</v>
      </c>
      <c r="K7257" t="s">
        <v>500</v>
      </c>
      <c r="L7257" t="s">
        <v>548</v>
      </c>
      <c r="M7257" t="s">
        <v>193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181</v>
      </c>
      <c r="C7258">
        <v>2022</v>
      </c>
      <c r="D7258">
        <v>10</v>
      </c>
      <c r="E7258" t="s">
        <v>662</v>
      </c>
      <c r="F7258" s="153">
        <v>6</v>
      </c>
      <c r="G7258" t="s">
        <v>458</v>
      </c>
      <c r="H7258" t="s">
        <v>503</v>
      </c>
      <c r="I7258" t="s">
        <v>504</v>
      </c>
      <c r="J7258" t="s">
        <v>575</v>
      </c>
      <c r="K7258" t="s">
        <v>475</v>
      </c>
      <c r="L7258" t="s">
        <v>548</v>
      </c>
      <c r="M7258" t="s">
        <v>193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181</v>
      </c>
      <c r="C7259">
        <v>2022</v>
      </c>
      <c r="D7259">
        <v>10</v>
      </c>
      <c r="E7259" t="s">
        <v>662</v>
      </c>
      <c r="F7259" s="153">
        <v>6</v>
      </c>
      <c r="G7259" t="s">
        <v>458</v>
      </c>
      <c r="H7259" t="s">
        <v>505</v>
      </c>
      <c r="I7259" t="s">
        <v>506</v>
      </c>
      <c r="J7259" t="s">
        <v>575</v>
      </c>
      <c r="K7259" t="s">
        <v>475</v>
      </c>
      <c r="L7259" t="s">
        <v>548</v>
      </c>
      <c r="M7259" t="s">
        <v>193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181</v>
      </c>
      <c r="C7260">
        <v>2022</v>
      </c>
      <c r="D7260">
        <v>10</v>
      </c>
      <c r="E7260" t="s">
        <v>662</v>
      </c>
      <c r="F7260" s="153">
        <v>6</v>
      </c>
      <c r="G7260" t="s">
        <v>458</v>
      </c>
      <c r="H7260" t="s">
        <v>507</v>
      </c>
      <c r="I7260" t="s">
        <v>508</v>
      </c>
      <c r="J7260" t="s">
        <v>571</v>
      </c>
      <c r="K7260" t="s">
        <v>439</v>
      </c>
      <c r="L7260" t="s">
        <v>548</v>
      </c>
      <c r="M7260" t="s">
        <v>193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181</v>
      </c>
      <c r="C7261">
        <v>2022</v>
      </c>
      <c r="D7261">
        <v>10</v>
      </c>
      <c r="E7261" t="s">
        <v>662</v>
      </c>
      <c r="F7261" s="153">
        <v>6</v>
      </c>
      <c r="G7261" t="s">
        <v>458</v>
      </c>
      <c r="H7261" t="s">
        <v>509</v>
      </c>
      <c r="I7261" t="s">
        <v>510</v>
      </c>
      <c r="J7261" t="s">
        <v>571</v>
      </c>
      <c r="K7261" t="s">
        <v>439</v>
      </c>
      <c r="L7261" t="s">
        <v>548</v>
      </c>
      <c r="M7261" t="s">
        <v>193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181</v>
      </c>
      <c r="C7262">
        <v>2022</v>
      </c>
      <c r="D7262">
        <v>10</v>
      </c>
      <c r="E7262" t="s">
        <v>662</v>
      </c>
      <c r="F7262" s="153">
        <v>6</v>
      </c>
      <c r="G7262" t="s">
        <v>458</v>
      </c>
      <c r="H7262" t="s">
        <v>459</v>
      </c>
      <c r="I7262" t="s">
        <v>460</v>
      </c>
      <c r="J7262" t="s">
        <v>573</v>
      </c>
      <c r="K7262" t="s">
        <v>461</v>
      </c>
      <c r="L7262" t="s">
        <v>542</v>
      </c>
      <c r="M7262" t="s">
        <v>462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181</v>
      </c>
      <c r="C7263">
        <v>2022</v>
      </c>
      <c r="D7263">
        <v>10</v>
      </c>
      <c r="E7263" t="s">
        <v>662</v>
      </c>
      <c r="F7263" s="153">
        <v>6</v>
      </c>
      <c r="G7263" t="s">
        <v>458</v>
      </c>
      <c r="H7263" t="s">
        <v>434</v>
      </c>
      <c r="I7263" t="s">
        <v>435</v>
      </c>
      <c r="J7263" t="s">
        <v>566</v>
      </c>
      <c r="K7263" t="s">
        <v>436</v>
      </c>
      <c r="L7263" t="s">
        <v>542</v>
      </c>
      <c r="M7263" t="s">
        <v>462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181</v>
      </c>
      <c r="C7264">
        <v>2022</v>
      </c>
      <c r="D7264">
        <v>10</v>
      </c>
      <c r="E7264" t="s">
        <v>662</v>
      </c>
      <c r="F7264" s="153">
        <v>6</v>
      </c>
      <c r="G7264" t="s">
        <v>458</v>
      </c>
      <c r="H7264" t="s">
        <v>511</v>
      </c>
      <c r="I7264" t="s">
        <v>512</v>
      </c>
      <c r="J7264" t="s">
        <v>576</v>
      </c>
      <c r="K7264" t="s">
        <v>513</v>
      </c>
      <c r="L7264" t="s">
        <v>542</v>
      </c>
      <c r="M7264" t="s">
        <v>462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181</v>
      </c>
      <c r="C7265">
        <v>2022</v>
      </c>
      <c r="D7265">
        <v>10</v>
      </c>
      <c r="E7265" t="s">
        <v>662</v>
      </c>
      <c r="F7265" s="153">
        <v>6</v>
      </c>
      <c r="G7265" t="s">
        <v>458</v>
      </c>
      <c r="H7265" t="s">
        <v>514</v>
      </c>
      <c r="I7265" t="s">
        <v>515</v>
      </c>
      <c r="J7265" t="s">
        <v>574</v>
      </c>
      <c r="K7265" t="s">
        <v>500</v>
      </c>
      <c r="L7265" t="s">
        <v>542</v>
      </c>
      <c r="M7265" t="s">
        <v>462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181</v>
      </c>
      <c r="C7266">
        <v>2022</v>
      </c>
      <c r="D7266">
        <v>10</v>
      </c>
      <c r="E7266" t="s">
        <v>662</v>
      </c>
      <c r="F7266" s="153">
        <v>6</v>
      </c>
      <c r="G7266" t="s">
        <v>458</v>
      </c>
      <c r="H7266" t="s">
        <v>516</v>
      </c>
      <c r="I7266" t="s">
        <v>517</v>
      </c>
      <c r="J7266" t="s">
        <v>575</v>
      </c>
      <c r="K7266" t="s">
        <v>475</v>
      </c>
      <c r="L7266" t="s">
        <v>542</v>
      </c>
      <c r="M7266" t="s">
        <v>462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181</v>
      </c>
      <c r="C7267">
        <v>2022</v>
      </c>
      <c r="D7267">
        <v>10</v>
      </c>
      <c r="E7267" t="s">
        <v>662</v>
      </c>
      <c r="F7267" s="153">
        <v>6</v>
      </c>
      <c r="G7267" t="s">
        <v>458</v>
      </c>
      <c r="H7267" t="s">
        <v>437</v>
      </c>
      <c r="I7267" t="s">
        <v>438</v>
      </c>
      <c r="J7267" t="s">
        <v>571</v>
      </c>
      <c r="K7267" t="s">
        <v>439</v>
      </c>
      <c r="L7267" t="s">
        <v>542</v>
      </c>
      <c r="M7267" t="s">
        <v>462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181</v>
      </c>
      <c r="C7268">
        <v>2022</v>
      </c>
      <c r="D7268">
        <v>10</v>
      </c>
      <c r="E7268" t="s">
        <v>662</v>
      </c>
      <c r="F7268" s="153">
        <v>6</v>
      </c>
      <c r="G7268" t="s">
        <v>458</v>
      </c>
      <c r="H7268" t="s">
        <v>518</v>
      </c>
      <c r="I7268" t="s">
        <v>519</v>
      </c>
      <c r="J7268" t="s">
        <v>577</v>
      </c>
      <c r="K7268" t="s">
        <v>465</v>
      </c>
      <c r="L7268" t="s">
        <v>548</v>
      </c>
      <c r="M7268" t="s">
        <v>193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181</v>
      </c>
      <c r="C7269">
        <v>2022</v>
      </c>
      <c r="D7269">
        <v>10</v>
      </c>
      <c r="E7269" t="s">
        <v>662</v>
      </c>
      <c r="F7269" s="153">
        <v>6</v>
      </c>
      <c r="G7269" t="s">
        <v>458</v>
      </c>
      <c r="H7269" t="s">
        <v>463</v>
      </c>
      <c r="I7269" t="s">
        <v>464</v>
      </c>
      <c r="J7269" t="s">
        <v>577</v>
      </c>
      <c r="K7269" t="s">
        <v>465</v>
      </c>
      <c r="L7269" t="s">
        <v>542</v>
      </c>
      <c r="M7269" t="s">
        <v>462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181</v>
      </c>
      <c r="C7270">
        <v>2022</v>
      </c>
      <c r="D7270">
        <v>10</v>
      </c>
      <c r="E7270" t="s">
        <v>662</v>
      </c>
      <c r="F7270" s="153">
        <v>6</v>
      </c>
      <c r="G7270" t="s">
        <v>458</v>
      </c>
      <c r="H7270" t="s">
        <v>522</v>
      </c>
      <c r="I7270" t="s">
        <v>523</v>
      </c>
      <c r="J7270" t="s">
        <v>578</v>
      </c>
      <c r="K7270" t="s">
        <v>475</v>
      </c>
      <c r="L7270" t="s">
        <v>548</v>
      </c>
      <c r="M7270" t="s">
        <v>193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181</v>
      </c>
      <c r="C7271">
        <v>2022</v>
      </c>
      <c r="D7271">
        <v>10</v>
      </c>
      <c r="E7271" t="s">
        <v>662</v>
      </c>
      <c r="F7271" s="153">
        <v>6</v>
      </c>
      <c r="G7271" t="s">
        <v>458</v>
      </c>
      <c r="H7271" t="s">
        <v>524</v>
      </c>
      <c r="I7271" t="s">
        <v>525</v>
      </c>
      <c r="J7271" t="s">
        <v>578</v>
      </c>
      <c r="K7271" t="s">
        <v>475</v>
      </c>
      <c r="L7271" t="s">
        <v>542</v>
      </c>
      <c r="M7271" t="s">
        <v>462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181</v>
      </c>
      <c r="C7272">
        <v>2022</v>
      </c>
      <c r="D7272">
        <v>10</v>
      </c>
      <c r="E7272" t="s">
        <v>662</v>
      </c>
      <c r="F7272" s="153">
        <v>6</v>
      </c>
      <c r="G7272" t="s">
        <v>458</v>
      </c>
      <c r="H7272" t="s">
        <v>417</v>
      </c>
      <c r="I7272" t="s">
        <v>418</v>
      </c>
      <c r="J7272" t="s">
        <v>562</v>
      </c>
      <c r="K7272" t="s">
        <v>405</v>
      </c>
      <c r="L7272" t="s">
        <v>542</v>
      </c>
      <c r="M7272" t="s">
        <v>462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181</v>
      </c>
      <c r="C7273">
        <v>2022</v>
      </c>
      <c r="D7273">
        <v>10</v>
      </c>
      <c r="E7273" t="s">
        <v>662</v>
      </c>
      <c r="F7273" s="153">
        <v>10</v>
      </c>
      <c r="G7273" t="s">
        <v>466</v>
      </c>
      <c r="H7273" t="s">
        <v>397</v>
      </c>
      <c r="I7273" t="s">
        <v>398</v>
      </c>
      <c r="J7273" t="s">
        <v>561</v>
      </c>
      <c r="K7273" t="s">
        <v>399</v>
      </c>
      <c r="L7273" t="s">
        <v>543</v>
      </c>
      <c r="M7273" t="s">
        <v>467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181</v>
      </c>
      <c r="C7274">
        <v>2022</v>
      </c>
      <c r="D7274">
        <v>10</v>
      </c>
      <c r="E7274" t="s">
        <v>662</v>
      </c>
      <c r="F7274" s="153">
        <v>10</v>
      </c>
      <c r="G7274" t="s">
        <v>466</v>
      </c>
      <c r="H7274" t="s">
        <v>401</v>
      </c>
      <c r="I7274" t="s">
        <v>402</v>
      </c>
      <c r="J7274" t="s">
        <v>561</v>
      </c>
      <c r="K7274" t="s">
        <v>399</v>
      </c>
      <c r="L7274" t="s">
        <v>543</v>
      </c>
      <c r="M7274" t="s">
        <v>467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181</v>
      </c>
      <c r="C7275">
        <v>2022</v>
      </c>
      <c r="D7275">
        <v>10</v>
      </c>
      <c r="E7275" t="s">
        <v>662</v>
      </c>
      <c r="F7275" s="153">
        <v>10</v>
      </c>
      <c r="G7275" t="s">
        <v>466</v>
      </c>
      <c r="H7275" t="s">
        <v>403</v>
      </c>
      <c r="I7275" t="s">
        <v>404</v>
      </c>
      <c r="J7275" t="s">
        <v>562</v>
      </c>
      <c r="K7275" t="s">
        <v>405</v>
      </c>
      <c r="L7275" t="s">
        <v>543</v>
      </c>
      <c r="M7275" t="s">
        <v>467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181</v>
      </c>
      <c r="C7276">
        <v>2022</v>
      </c>
      <c r="D7276">
        <v>10</v>
      </c>
      <c r="E7276" t="s">
        <v>662</v>
      </c>
      <c r="F7276" s="153">
        <v>10</v>
      </c>
      <c r="G7276" t="s">
        <v>466</v>
      </c>
      <c r="H7276" t="s">
        <v>406</v>
      </c>
      <c r="I7276" t="s">
        <v>407</v>
      </c>
      <c r="J7276" t="s">
        <v>563</v>
      </c>
      <c r="K7276" t="s">
        <v>408</v>
      </c>
      <c r="L7276" t="s">
        <v>543</v>
      </c>
      <c r="M7276" t="s">
        <v>467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181</v>
      </c>
      <c r="C7277">
        <v>2022</v>
      </c>
      <c r="D7277">
        <v>10</v>
      </c>
      <c r="E7277" t="s">
        <v>662</v>
      </c>
      <c r="F7277" s="153">
        <v>10</v>
      </c>
      <c r="G7277" t="s">
        <v>466</v>
      </c>
      <c r="H7277" t="s">
        <v>471</v>
      </c>
      <c r="I7277" t="s">
        <v>472</v>
      </c>
      <c r="J7277" t="s">
        <v>563</v>
      </c>
      <c r="K7277" t="s">
        <v>408</v>
      </c>
      <c r="L7277" t="s">
        <v>543</v>
      </c>
      <c r="M7277" t="s">
        <v>467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181</v>
      </c>
      <c r="C7278">
        <v>2022</v>
      </c>
      <c r="D7278">
        <v>10</v>
      </c>
      <c r="E7278" t="s">
        <v>662</v>
      </c>
      <c r="F7278" s="153">
        <v>10</v>
      </c>
      <c r="G7278" t="s">
        <v>466</v>
      </c>
      <c r="H7278" t="s">
        <v>477</v>
      </c>
      <c r="I7278" t="s">
        <v>478</v>
      </c>
      <c r="J7278" t="s">
        <v>566</v>
      </c>
      <c r="K7278" t="s">
        <v>436</v>
      </c>
      <c r="L7278" t="s">
        <v>543</v>
      </c>
      <c r="M7278" t="s">
        <v>467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181</v>
      </c>
      <c r="C7279">
        <v>2022</v>
      </c>
      <c r="D7279">
        <v>10</v>
      </c>
      <c r="E7279" t="s">
        <v>662</v>
      </c>
      <c r="F7279" s="153">
        <v>10</v>
      </c>
      <c r="G7279" t="s">
        <v>466</v>
      </c>
      <c r="H7279" t="s">
        <v>479</v>
      </c>
      <c r="I7279" t="s">
        <v>480</v>
      </c>
      <c r="J7279" t="s">
        <v>566</v>
      </c>
      <c r="K7279" t="s">
        <v>436</v>
      </c>
      <c r="L7279" t="s">
        <v>543</v>
      </c>
      <c r="M7279" t="s">
        <v>467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181</v>
      </c>
      <c r="C7280">
        <v>2022</v>
      </c>
      <c r="D7280">
        <v>10</v>
      </c>
      <c r="E7280" t="s">
        <v>662</v>
      </c>
      <c r="F7280" s="153">
        <v>10</v>
      </c>
      <c r="G7280" t="s">
        <v>466</v>
      </c>
      <c r="H7280" t="s">
        <v>434</v>
      </c>
      <c r="I7280" t="s">
        <v>435</v>
      </c>
      <c r="J7280" t="s">
        <v>566</v>
      </c>
      <c r="K7280" t="s">
        <v>436</v>
      </c>
      <c r="L7280" t="s">
        <v>544</v>
      </c>
      <c r="M7280" t="s">
        <v>468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181</v>
      </c>
      <c r="C7281">
        <v>2022</v>
      </c>
      <c r="D7281">
        <v>10</v>
      </c>
      <c r="E7281" t="s">
        <v>662</v>
      </c>
      <c r="F7281" s="153">
        <v>10</v>
      </c>
      <c r="G7281" t="s">
        <v>466</v>
      </c>
      <c r="H7281" t="s">
        <v>412</v>
      </c>
      <c r="I7281" t="s">
        <v>413</v>
      </c>
      <c r="J7281" t="s">
        <v>561</v>
      </c>
      <c r="K7281" t="s">
        <v>399</v>
      </c>
      <c r="L7281" t="s">
        <v>544</v>
      </c>
      <c r="M7281" t="s">
        <v>468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181</v>
      </c>
      <c r="C7282">
        <v>2022</v>
      </c>
      <c r="D7282">
        <v>10</v>
      </c>
      <c r="E7282" t="s">
        <v>662</v>
      </c>
      <c r="F7282" s="153">
        <v>10</v>
      </c>
      <c r="G7282" t="s">
        <v>466</v>
      </c>
      <c r="H7282" t="s">
        <v>415</v>
      </c>
      <c r="I7282" t="s">
        <v>416</v>
      </c>
      <c r="J7282" t="s">
        <v>563</v>
      </c>
      <c r="K7282" t="s">
        <v>408</v>
      </c>
      <c r="L7282" t="s">
        <v>544</v>
      </c>
      <c r="M7282" t="s">
        <v>468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181</v>
      </c>
      <c r="C7283">
        <v>2022</v>
      </c>
      <c r="D7283">
        <v>10</v>
      </c>
      <c r="E7283" t="s">
        <v>662</v>
      </c>
      <c r="F7283" s="153">
        <v>10</v>
      </c>
      <c r="G7283" t="s">
        <v>466</v>
      </c>
      <c r="H7283" t="s">
        <v>417</v>
      </c>
      <c r="I7283" t="s">
        <v>418</v>
      </c>
      <c r="J7283" t="s">
        <v>562</v>
      </c>
      <c r="K7283" t="s">
        <v>405</v>
      </c>
      <c r="L7283" t="s">
        <v>544</v>
      </c>
      <c r="M7283" t="s">
        <v>468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181</v>
      </c>
      <c r="C7284">
        <v>2022</v>
      </c>
      <c r="D7284">
        <v>10</v>
      </c>
      <c r="E7284" t="s">
        <v>662</v>
      </c>
      <c r="F7284" s="153">
        <v>60</v>
      </c>
      <c r="G7284" t="s">
        <v>469</v>
      </c>
      <c r="H7284" t="s">
        <v>494</v>
      </c>
      <c r="I7284" t="s">
        <v>495</v>
      </c>
      <c r="J7284" t="s">
        <v>573</v>
      </c>
      <c r="K7284" t="s">
        <v>461</v>
      </c>
      <c r="L7284" t="s">
        <v>549</v>
      </c>
      <c r="M7284" t="s">
        <v>526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181</v>
      </c>
      <c r="C7285">
        <v>2022</v>
      </c>
      <c r="D7285">
        <v>10</v>
      </c>
      <c r="E7285" t="s">
        <v>662</v>
      </c>
      <c r="F7285" s="153">
        <v>60</v>
      </c>
      <c r="G7285" t="s">
        <v>469</v>
      </c>
      <c r="H7285" t="s">
        <v>496</v>
      </c>
      <c r="I7285" t="s">
        <v>497</v>
      </c>
      <c r="J7285" t="s">
        <v>573</v>
      </c>
      <c r="K7285" t="s">
        <v>461</v>
      </c>
      <c r="L7285" t="s">
        <v>549</v>
      </c>
      <c r="M7285" t="s">
        <v>526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181</v>
      </c>
      <c r="C7286">
        <v>2022</v>
      </c>
      <c r="D7286">
        <v>10</v>
      </c>
      <c r="E7286" t="s">
        <v>662</v>
      </c>
      <c r="F7286" s="153">
        <v>60</v>
      </c>
      <c r="G7286" t="s">
        <v>469</v>
      </c>
      <c r="H7286" t="s">
        <v>459</v>
      </c>
      <c r="I7286" t="s">
        <v>460</v>
      </c>
      <c r="J7286" t="s">
        <v>573</v>
      </c>
      <c r="K7286" t="s">
        <v>461</v>
      </c>
      <c r="L7286" t="s">
        <v>545</v>
      </c>
      <c r="M7286" t="s">
        <v>470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181</v>
      </c>
      <c r="C7287">
        <v>2022</v>
      </c>
      <c r="D7287">
        <v>10</v>
      </c>
      <c r="E7287" t="s">
        <v>662</v>
      </c>
      <c r="F7287" s="153">
        <v>60</v>
      </c>
      <c r="G7287" t="s">
        <v>469</v>
      </c>
      <c r="H7287" t="s">
        <v>437</v>
      </c>
      <c r="I7287" t="s">
        <v>438</v>
      </c>
      <c r="J7287" t="s">
        <v>571</v>
      </c>
      <c r="K7287" t="s">
        <v>439</v>
      </c>
      <c r="L7287" t="s">
        <v>545</v>
      </c>
      <c r="M7287" t="s">
        <v>470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181</v>
      </c>
      <c r="C7288">
        <v>2022</v>
      </c>
      <c r="D7288">
        <v>10</v>
      </c>
      <c r="E7288" t="s">
        <v>662</v>
      </c>
      <c r="F7288" s="153">
        <v>60</v>
      </c>
      <c r="G7288" t="s">
        <v>469</v>
      </c>
      <c r="H7288" t="s">
        <v>463</v>
      </c>
      <c r="I7288" t="s">
        <v>464</v>
      </c>
      <c r="J7288" t="s">
        <v>577</v>
      </c>
      <c r="K7288" t="s">
        <v>465</v>
      </c>
      <c r="L7288" t="s">
        <v>545</v>
      </c>
      <c r="M7288" t="s">
        <v>470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181</v>
      </c>
      <c r="C7289">
        <v>2022</v>
      </c>
      <c r="D7289">
        <v>10</v>
      </c>
      <c r="E7289" t="s">
        <v>662</v>
      </c>
      <c r="F7289" s="153">
        <v>71</v>
      </c>
      <c r="G7289" t="s">
        <v>469</v>
      </c>
      <c r="H7289" t="s">
        <v>397</v>
      </c>
      <c r="I7289" t="s">
        <v>398</v>
      </c>
      <c r="J7289" t="s">
        <v>561</v>
      </c>
      <c r="K7289" t="s">
        <v>399</v>
      </c>
      <c r="L7289" t="s">
        <v>550</v>
      </c>
      <c r="M7289" t="s">
        <v>527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181</v>
      </c>
      <c r="C7290">
        <v>2022</v>
      </c>
      <c r="D7290">
        <v>10</v>
      </c>
      <c r="E7290" t="s">
        <v>662</v>
      </c>
      <c r="F7290" s="153">
        <v>72</v>
      </c>
      <c r="G7290" t="s">
        <v>469</v>
      </c>
      <c r="H7290" t="s">
        <v>397</v>
      </c>
      <c r="I7290" t="s">
        <v>398</v>
      </c>
      <c r="J7290" t="s">
        <v>561</v>
      </c>
      <c r="K7290" t="s">
        <v>399</v>
      </c>
      <c r="L7290" t="s">
        <v>551</v>
      </c>
      <c r="M7290" t="s">
        <v>528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181</v>
      </c>
      <c r="C7291">
        <v>2022</v>
      </c>
      <c r="D7291">
        <v>10</v>
      </c>
      <c r="E7291" t="s">
        <v>662</v>
      </c>
      <c r="F7291" s="153">
        <v>72</v>
      </c>
      <c r="G7291" t="s">
        <v>469</v>
      </c>
      <c r="H7291" t="s">
        <v>403</v>
      </c>
      <c r="I7291" t="s">
        <v>404</v>
      </c>
      <c r="J7291" t="s">
        <v>562</v>
      </c>
      <c r="K7291" t="s">
        <v>405</v>
      </c>
      <c r="L7291" t="s">
        <v>551</v>
      </c>
      <c r="M7291" t="s">
        <v>528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181</v>
      </c>
      <c r="C7292">
        <v>2022</v>
      </c>
      <c r="D7292">
        <v>10</v>
      </c>
      <c r="E7292" t="s">
        <v>662</v>
      </c>
      <c r="F7292" s="153">
        <v>75</v>
      </c>
      <c r="G7292" t="s">
        <v>469</v>
      </c>
      <c r="H7292" t="s">
        <v>481</v>
      </c>
      <c r="I7292" t="s">
        <v>482</v>
      </c>
      <c r="J7292" t="s">
        <v>568</v>
      </c>
      <c r="K7292" t="s">
        <v>433</v>
      </c>
      <c r="L7292" t="s">
        <v>552</v>
      </c>
      <c r="M7292" t="s">
        <v>529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181</v>
      </c>
      <c r="C7293">
        <v>2022</v>
      </c>
      <c r="D7293">
        <v>10</v>
      </c>
      <c r="E7293" t="s">
        <v>662</v>
      </c>
      <c r="F7293" s="153">
        <v>75</v>
      </c>
      <c r="G7293" t="s">
        <v>469</v>
      </c>
      <c r="H7293" t="s">
        <v>441</v>
      </c>
      <c r="I7293" t="s">
        <v>442</v>
      </c>
      <c r="J7293" t="s">
        <v>572</v>
      </c>
      <c r="K7293" t="s">
        <v>443</v>
      </c>
      <c r="L7293" t="s">
        <v>552</v>
      </c>
      <c r="M7293" t="s">
        <v>529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181</v>
      </c>
      <c r="C7294">
        <v>2022</v>
      </c>
      <c r="D7294">
        <v>10</v>
      </c>
      <c r="E7294" t="s">
        <v>662</v>
      </c>
      <c r="F7294" s="153">
        <v>75</v>
      </c>
      <c r="G7294" t="s">
        <v>469</v>
      </c>
      <c r="H7294" t="s">
        <v>417</v>
      </c>
      <c r="I7294" t="s">
        <v>418</v>
      </c>
      <c r="J7294" t="s">
        <v>562</v>
      </c>
      <c r="K7294" t="s">
        <v>405</v>
      </c>
      <c r="L7294" t="s">
        <v>553</v>
      </c>
      <c r="M7294" t="s">
        <v>476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181</v>
      </c>
      <c r="C7295">
        <v>2022</v>
      </c>
      <c r="D7295">
        <v>10</v>
      </c>
      <c r="E7295" t="s">
        <v>662</v>
      </c>
      <c r="F7295" s="153">
        <v>75</v>
      </c>
      <c r="G7295" t="s">
        <v>469</v>
      </c>
      <c r="H7295" t="s">
        <v>450</v>
      </c>
      <c r="I7295" t="s">
        <v>451</v>
      </c>
      <c r="J7295" t="s">
        <v>568</v>
      </c>
      <c r="K7295" t="s">
        <v>433</v>
      </c>
      <c r="L7295" t="s">
        <v>553</v>
      </c>
      <c r="M7295" t="s">
        <v>476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181</v>
      </c>
      <c r="C7296">
        <v>2022</v>
      </c>
      <c r="D7296">
        <v>10</v>
      </c>
      <c r="E7296" t="s">
        <v>662</v>
      </c>
      <c r="F7296" s="153">
        <v>77</v>
      </c>
      <c r="G7296" t="s">
        <v>469</v>
      </c>
      <c r="H7296" t="s">
        <v>403</v>
      </c>
      <c r="I7296" t="s">
        <v>404</v>
      </c>
      <c r="J7296" t="s">
        <v>562</v>
      </c>
      <c r="K7296" t="s">
        <v>405</v>
      </c>
      <c r="L7296" t="s">
        <v>554</v>
      </c>
      <c r="M7296" t="s">
        <v>530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181</v>
      </c>
      <c r="C7297">
        <v>2022</v>
      </c>
      <c r="D7297">
        <v>10</v>
      </c>
      <c r="E7297" t="s">
        <v>662</v>
      </c>
      <c r="F7297" s="153">
        <v>77</v>
      </c>
      <c r="G7297" t="s">
        <v>469</v>
      </c>
      <c r="H7297" t="s">
        <v>431</v>
      </c>
      <c r="I7297" t="s">
        <v>432</v>
      </c>
      <c r="J7297" t="s">
        <v>568</v>
      </c>
      <c r="K7297" t="s">
        <v>433</v>
      </c>
      <c r="L7297" t="s">
        <v>554</v>
      </c>
      <c r="M7297" t="s">
        <v>530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181</v>
      </c>
      <c r="C7298">
        <v>2022</v>
      </c>
      <c r="D7298">
        <v>10</v>
      </c>
      <c r="E7298" t="s">
        <v>662</v>
      </c>
      <c r="F7298" s="153">
        <v>77</v>
      </c>
      <c r="G7298" t="s">
        <v>469</v>
      </c>
      <c r="H7298" t="s">
        <v>417</v>
      </c>
      <c r="I7298" t="s">
        <v>418</v>
      </c>
      <c r="J7298" t="s">
        <v>562</v>
      </c>
      <c r="K7298" t="s">
        <v>405</v>
      </c>
      <c r="L7298" t="s">
        <v>555</v>
      </c>
      <c r="M7298" t="s">
        <v>476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181</v>
      </c>
      <c r="C7299">
        <v>2022</v>
      </c>
      <c r="D7299">
        <v>10</v>
      </c>
      <c r="E7299" t="s">
        <v>662</v>
      </c>
      <c r="F7299" s="153">
        <v>79</v>
      </c>
      <c r="G7299" t="s">
        <v>469</v>
      </c>
      <c r="H7299" t="s">
        <v>403</v>
      </c>
      <c r="I7299" t="s">
        <v>404</v>
      </c>
      <c r="J7299" t="s">
        <v>562</v>
      </c>
      <c r="K7299" t="s">
        <v>405</v>
      </c>
      <c r="L7299" t="s">
        <v>556</v>
      </c>
      <c r="M7299" t="s">
        <v>531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181</v>
      </c>
      <c r="C7300">
        <v>2022</v>
      </c>
      <c r="D7300">
        <v>10</v>
      </c>
      <c r="E7300" t="s">
        <v>662</v>
      </c>
      <c r="F7300" s="153">
        <v>79</v>
      </c>
      <c r="G7300" t="s">
        <v>469</v>
      </c>
      <c r="H7300" t="s">
        <v>532</v>
      </c>
      <c r="I7300" t="s">
        <v>533</v>
      </c>
      <c r="J7300" t="s">
        <v>270</v>
      </c>
      <c r="K7300" t="s">
        <v>534</v>
      </c>
      <c r="L7300" t="s">
        <v>556</v>
      </c>
      <c r="M7300" t="s">
        <v>531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181</v>
      </c>
      <c r="C7301">
        <v>2022</v>
      </c>
      <c r="D7301">
        <v>10</v>
      </c>
      <c r="E7301" t="s">
        <v>662</v>
      </c>
      <c r="F7301" s="153">
        <v>79</v>
      </c>
      <c r="G7301" t="s">
        <v>469</v>
      </c>
      <c r="H7301" t="s">
        <v>444</v>
      </c>
      <c r="I7301" t="s">
        <v>445</v>
      </c>
      <c r="J7301" t="s">
        <v>572</v>
      </c>
      <c r="K7301" t="s">
        <v>443</v>
      </c>
      <c r="L7301" t="s">
        <v>557</v>
      </c>
      <c r="M7301" t="s">
        <v>535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181</v>
      </c>
      <c r="C7302">
        <v>2022</v>
      </c>
      <c r="D7302">
        <v>10</v>
      </c>
      <c r="E7302" t="s">
        <v>662</v>
      </c>
      <c r="F7302" s="153">
        <v>79</v>
      </c>
      <c r="G7302" t="s">
        <v>469</v>
      </c>
      <c r="H7302" t="s">
        <v>417</v>
      </c>
      <c r="I7302" t="s">
        <v>418</v>
      </c>
      <c r="J7302" t="s">
        <v>562</v>
      </c>
      <c r="K7302" t="s">
        <v>405</v>
      </c>
      <c r="L7302" t="s">
        <v>557</v>
      </c>
      <c r="M7302" t="s">
        <v>535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181</v>
      </c>
      <c r="C7303">
        <v>2022</v>
      </c>
      <c r="D7303">
        <v>10</v>
      </c>
      <c r="E7303" t="s">
        <v>662</v>
      </c>
      <c r="F7303" s="153">
        <v>79</v>
      </c>
      <c r="G7303" t="s">
        <v>469</v>
      </c>
      <c r="H7303" t="s">
        <v>446</v>
      </c>
      <c r="I7303" t="s">
        <v>447</v>
      </c>
      <c r="J7303" t="s">
        <v>567</v>
      </c>
      <c r="K7303" t="s">
        <v>425</v>
      </c>
      <c r="L7303" t="s">
        <v>557</v>
      </c>
      <c r="M7303" t="s">
        <v>535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181</v>
      </c>
      <c r="C7304">
        <v>2022</v>
      </c>
      <c r="D7304">
        <v>10</v>
      </c>
      <c r="E7304" t="s">
        <v>662</v>
      </c>
      <c r="F7304" s="153">
        <v>79</v>
      </c>
      <c r="G7304" t="s">
        <v>469</v>
      </c>
      <c r="H7304" t="s">
        <v>450</v>
      </c>
      <c r="I7304" t="s">
        <v>451</v>
      </c>
      <c r="J7304" t="s">
        <v>568</v>
      </c>
      <c r="K7304" t="s">
        <v>433</v>
      </c>
      <c r="L7304" t="s">
        <v>557</v>
      </c>
      <c r="M7304" t="s">
        <v>535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181</v>
      </c>
      <c r="C7305">
        <v>2022</v>
      </c>
      <c r="D7305">
        <v>11</v>
      </c>
      <c r="E7305" t="s">
        <v>663</v>
      </c>
      <c r="F7305" s="153">
        <v>1</v>
      </c>
      <c r="G7305" t="s">
        <v>396</v>
      </c>
      <c r="H7305" t="s">
        <v>397</v>
      </c>
      <c r="I7305" t="s">
        <v>398</v>
      </c>
      <c r="J7305" t="s">
        <v>561</v>
      </c>
      <c r="K7305" t="s">
        <v>399</v>
      </c>
      <c r="L7305" t="s">
        <v>536</v>
      </c>
      <c r="M7305" t="s">
        <v>400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181</v>
      </c>
      <c r="C7306">
        <v>2022</v>
      </c>
      <c r="D7306">
        <v>11</v>
      </c>
      <c r="E7306" t="s">
        <v>663</v>
      </c>
      <c r="F7306" s="153">
        <v>1</v>
      </c>
      <c r="G7306" t="s">
        <v>396</v>
      </c>
      <c r="H7306" t="s">
        <v>401</v>
      </c>
      <c r="I7306" t="s">
        <v>402</v>
      </c>
      <c r="J7306" t="s">
        <v>561</v>
      </c>
      <c r="K7306" t="s">
        <v>399</v>
      </c>
      <c r="L7306" t="s">
        <v>536</v>
      </c>
      <c r="M7306" t="s">
        <v>400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181</v>
      </c>
      <c r="C7307">
        <v>2022</v>
      </c>
      <c r="D7307">
        <v>11</v>
      </c>
      <c r="E7307" t="s">
        <v>663</v>
      </c>
      <c r="F7307" s="153">
        <v>1</v>
      </c>
      <c r="G7307" t="s">
        <v>396</v>
      </c>
      <c r="H7307" t="s">
        <v>403</v>
      </c>
      <c r="I7307" t="s">
        <v>404</v>
      </c>
      <c r="J7307" t="s">
        <v>562</v>
      </c>
      <c r="K7307" t="s">
        <v>405</v>
      </c>
      <c r="L7307" t="s">
        <v>536</v>
      </c>
      <c r="M7307" t="s">
        <v>400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181</v>
      </c>
      <c r="C7308">
        <v>2022</v>
      </c>
      <c r="D7308">
        <v>11</v>
      </c>
      <c r="E7308" t="s">
        <v>663</v>
      </c>
      <c r="F7308" s="153">
        <v>1</v>
      </c>
      <c r="G7308" t="s">
        <v>396</v>
      </c>
      <c r="H7308" t="s">
        <v>406</v>
      </c>
      <c r="I7308" t="s">
        <v>407</v>
      </c>
      <c r="J7308" t="s">
        <v>563</v>
      </c>
      <c r="K7308" t="s">
        <v>408</v>
      </c>
      <c r="L7308" t="s">
        <v>536</v>
      </c>
      <c r="M7308" t="s">
        <v>400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181</v>
      </c>
      <c r="C7309">
        <v>2022</v>
      </c>
      <c r="D7309">
        <v>11</v>
      </c>
      <c r="E7309" t="s">
        <v>663</v>
      </c>
      <c r="F7309" s="153">
        <v>1</v>
      </c>
      <c r="G7309" t="s">
        <v>396</v>
      </c>
      <c r="H7309" t="s">
        <v>471</v>
      </c>
      <c r="I7309" t="s">
        <v>472</v>
      </c>
      <c r="J7309" t="s">
        <v>563</v>
      </c>
      <c r="K7309" t="s">
        <v>408</v>
      </c>
      <c r="L7309" t="s">
        <v>536</v>
      </c>
      <c r="M7309" t="s">
        <v>400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181</v>
      </c>
      <c r="C7310">
        <v>2022</v>
      </c>
      <c r="D7310">
        <v>11</v>
      </c>
      <c r="E7310" t="s">
        <v>663</v>
      </c>
      <c r="F7310" s="153">
        <v>1</v>
      </c>
      <c r="G7310" t="s">
        <v>396</v>
      </c>
      <c r="H7310" t="s">
        <v>409</v>
      </c>
      <c r="I7310" t="s">
        <v>410</v>
      </c>
      <c r="J7310" t="s">
        <v>564</v>
      </c>
      <c r="K7310" t="s">
        <v>428</v>
      </c>
      <c r="L7310" t="s">
        <v>536</v>
      </c>
      <c r="M7310" t="s">
        <v>400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181</v>
      </c>
      <c r="C7311">
        <v>2022</v>
      </c>
      <c r="D7311">
        <v>11</v>
      </c>
      <c r="E7311" t="s">
        <v>663</v>
      </c>
      <c r="F7311" s="153">
        <v>1</v>
      </c>
      <c r="G7311" t="s">
        <v>396</v>
      </c>
      <c r="H7311" t="s">
        <v>429</v>
      </c>
      <c r="I7311" t="s">
        <v>430</v>
      </c>
      <c r="J7311" t="s">
        <v>562</v>
      </c>
      <c r="K7311" t="s">
        <v>405</v>
      </c>
      <c r="L7311" t="s">
        <v>536</v>
      </c>
      <c r="M7311" t="s">
        <v>400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181</v>
      </c>
      <c r="C7312">
        <v>2022</v>
      </c>
      <c r="D7312">
        <v>11</v>
      </c>
      <c r="E7312" t="s">
        <v>663</v>
      </c>
      <c r="F7312" s="153">
        <v>1</v>
      </c>
      <c r="G7312" t="s">
        <v>396</v>
      </c>
      <c r="H7312" t="s">
        <v>473</v>
      </c>
      <c r="I7312" t="s">
        <v>474</v>
      </c>
      <c r="J7312" t="s">
        <v>565</v>
      </c>
      <c r="K7312" t="s">
        <v>411</v>
      </c>
      <c r="L7312" t="s">
        <v>536</v>
      </c>
      <c r="M7312" t="s">
        <v>400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181</v>
      </c>
      <c r="C7313">
        <v>2022</v>
      </c>
      <c r="D7313">
        <v>11</v>
      </c>
      <c r="E7313" t="s">
        <v>663</v>
      </c>
      <c r="F7313" s="153">
        <v>1</v>
      </c>
      <c r="G7313" t="s">
        <v>396</v>
      </c>
      <c r="H7313" t="s">
        <v>477</v>
      </c>
      <c r="I7313" t="s">
        <v>478</v>
      </c>
      <c r="J7313" t="s">
        <v>566</v>
      </c>
      <c r="K7313" t="s">
        <v>436</v>
      </c>
      <c r="L7313" t="s">
        <v>536</v>
      </c>
      <c r="M7313" t="s">
        <v>400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181</v>
      </c>
      <c r="C7314">
        <v>2022</v>
      </c>
      <c r="D7314">
        <v>11</v>
      </c>
      <c r="E7314" t="s">
        <v>663</v>
      </c>
      <c r="F7314" s="153">
        <v>1</v>
      </c>
      <c r="G7314" t="s">
        <v>396</v>
      </c>
      <c r="H7314" t="s">
        <v>479</v>
      </c>
      <c r="I7314" t="s">
        <v>480</v>
      </c>
      <c r="J7314" t="s">
        <v>566</v>
      </c>
      <c r="K7314" t="s">
        <v>436</v>
      </c>
      <c r="L7314" t="s">
        <v>536</v>
      </c>
      <c r="M7314" t="s">
        <v>400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181</v>
      </c>
      <c r="C7315">
        <v>2022</v>
      </c>
      <c r="D7315">
        <v>11</v>
      </c>
      <c r="E7315" t="s">
        <v>663</v>
      </c>
      <c r="F7315" s="153">
        <v>1</v>
      </c>
      <c r="G7315" t="s">
        <v>396</v>
      </c>
      <c r="H7315" t="s">
        <v>434</v>
      </c>
      <c r="I7315" t="s">
        <v>435</v>
      </c>
      <c r="J7315" t="s">
        <v>566</v>
      </c>
      <c r="K7315" t="s">
        <v>436</v>
      </c>
      <c r="L7315" t="s">
        <v>537</v>
      </c>
      <c r="M7315" t="s">
        <v>414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181</v>
      </c>
      <c r="C7316">
        <v>2022</v>
      </c>
      <c r="D7316">
        <v>11</v>
      </c>
      <c r="E7316" t="s">
        <v>663</v>
      </c>
      <c r="F7316" s="153">
        <v>1</v>
      </c>
      <c r="G7316" t="s">
        <v>396</v>
      </c>
      <c r="H7316" t="s">
        <v>412</v>
      </c>
      <c r="I7316" t="s">
        <v>413</v>
      </c>
      <c r="J7316" t="s">
        <v>561</v>
      </c>
      <c r="K7316" t="s">
        <v>399</v>
      </c>
      <c r="L7316" t="s">
        <v>537</v>
      </c>
      <c r="M7316" t="s">
        <v>414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181</v>
      </c>
      <c r="C7317">
        <v>2022</v>
      </c>
      <c r="D7317">
        <v>11</v>
      </c>
      <c r="E7317" t="s">
        <v>663</v>
      </c>
      <c r="F7317" s="153">
        <v>1</v>
      </c>
      <c r="G7317" t="s">
        <v>396</v>
      </c>
      <c r="H7317" t="s">
        <v>415</v>
      </c>
      <c r="I7317" t="s">
        <v>416</v>
      </c>
      <c r="J7317" t="s">
        <v>563</v>
      </c>
      <c r="K7317" t="s">
        <v>408</v>
      </c>
      <c r="L7317" t="s">
        <v>537</v>
      </c>
      <c r="M7317" t="s">
        <v>414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181</v>
      </c>
      <c r="C7318">
        <v>2022</v>
      </c>
      <c r="D7318">
        <v>11</v>
      </c>
      <c r="E7318" t="s">
        <v>663</v>
      </c>
      <c r="F7318" s="153">
        <v>1</v>
      </c>
      <c r="G7318" t="s">
        <v>396</v>
      </c>
      <c r="H7318" t="s">
        <v>417</v>
      </c>
      <c r="I7318" t="s">
        <v>418</v>
      </c>
      <c r="J7318" t="s">
        <v>562</v>
      </c>
      <c r="K7318" t="s">
        <v>405</v>
      </c>
      <c r="L7318" t="s">
        <v>537</v>
      </c>
      <c r="M7318" t="s">
        <v>414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181</v>
      </c>
      <c r="C7319">
        <v>2022</v>
      </c>
      <c r="D7319">
        <v>11</v>
      </c>
      <c r="E7319" t="s">
        <v>663</v>
      </c>
      <c r="F7319" s="153">
        <v>1</v>
      </c>
      <c r="G7319" t="s">
        <v>396</v>
      </c>
      <c r="H7319" t="s">
        <v>419</v>
      </c>
      <c r="I7319" t="s">
        <v>420</v>
      </c>
      <c r="J7319" t="s">
        <v>565</v>
      </c>
      <c r="K7319" t="s">
        <v>411</v>
      </c>
      <c r="L7319" t="s">
        <v>537</v>
      </c>
      <c r="M7319" t="s">
        <v>414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181</v>
      </c>
      <c r="C7320">
        <v>2022</v>
      </c>
      <c r="D7320">
        <v>11</v>
      </c>
      <c r="E7320" t="s">
        <v>663</v>
      </c>
      <c r="F7320" s="153">
        <v>3</v>
      </c>
      <c r="G7320" t="s">
        <v>421</v>
      </c>
      <c r="H7320" t="s">
        <v>397</v>
      </c>
      <c r="I7320" t="s">
        <v>398</v>
      </c>
      <c r="J7320" t="s">
        <v>561</v>
      </c>
      <c r="K7320" t="s">
        <v>399</v>
      </c>
      <c r="L7320" t="s">
        <v>538</v>
      </c>
      <c r="M7320" t="s">
        <v>422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181</v>
      </c>
      <c r="C7321">
        <v>2022</v>
      </c>
      <c r="D7321">
        <v>11</v>
      </c>
      <c r="E7321" t="s">
        <v>663</v>
      </c>
      <c r="F7321" s="153">
        <v>3</v>
      </c>
      <c r="G7321" t="s">
        <v>421</v>
      </c>
      <c r="H7321" t="s">
        <v>401</v>
      </c>
      <c r="I7321" t="s">
        <v>402</v>
      </c>
      <c r="J7321" t="s">
        <v>561</v>
      </c>
      <c r="K7321" t="s">
        <v>399</v>
      </c>
      <c r="L7321" t="s">
        <v>538</v>
      </c>
      <c r="M7321" t="s">
        <v>422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181</v>
      </c>
      <c r="C7322">
        <v>2022</v>
      </c>
      <c r="D7322">
        <v>11</v>
      </c>
      <c r="E7322" t="s">
        <v>663</v>
      </c>
      <c r="F7322" s="153">
        <v>3</v>
      </c>
      <c r="G7322" t="s">
        <v>421</v>
      </c>
      <c r="H7322" t="s">
        <v>403</v>
      </c>
      <c r="I7322" t="s">
        <v>404</v>
      </c>
      <c r="J7322" t="s">
        <v>562</v>
      </c>
      <c r="K7322" t="s">
        <v>405</v>
      </c>
      <c r="L7322" t="s">
        <v>538</v>
      </c>
      <c r="M7322" t="s">
        <v>422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181</v>
      </c>
      <c r="C7323">
        <v>2022</v>
      </c>
      <c r="D7323">
        <v>11</v>
      </c>
      <c r="E7323" t="s">
        <v>663</v>
      </c>
      <c r="F7323" s="153">
        <v>3</v>
      </c>
      <c r="G7323" t="s">
        <v>421</v>
      </c>
      <c r="H7323" t="s">
        <v>406</v>
      </c>
      <c r="I7323" t="s">
        <v>407</v>
      </c>
      <c r="J7323" t="s">
        <v>563</v>
      </c>
      <c r="K7323" t="s">
        <v>408</v>
      </c>
      <c r="L7323" t="s">
        <v>538</v>
      </c>
      <c r="M7323" t="s">
        <v>422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181</v>
      </c>
      <c r="C7324">
        <v>2022</v>
      </c>
      <c r="D7324">
        <v>11</v>
      </c>
      <c r="E7324" t="s">
        <v>663</v>
      </c>
      <c r="F7324" s="153">
        <v>3</v>
      </c>
      <c r="G7324" t="s">
        <v>421</v>
      </c>
      <c r="H7324" t="s">
        <v>423</v>
      </c>
      <c r="I7324" t="s">
        <v>424</v>
      </c>
      <c r="J7324" t="s">
        <v>567</v>
      </c>
      <c r="K7324" t="s">
        <v>425</v>
      </c>
      <c r="L7324" t="s">
        <v>538</v>
      </c>
      <c r="M7324" t="s">
        <v>422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181</v>
      </c>
      <c r="C7325">
        <v>2022</v>
      </c>
      <c r="D7325">
        <v>11</v>
      </c>
      <c r="E7325" t="s">
        <v>663</v>
      </c>
      <c r="F7325" s="153">
        <v>3</v>
      </c>
      <c r="G7325" t="s">
        <v>421</v>
      </c>
      <c r="H7325" t="s">
        <v>426</v>
      </c>
      <c r="I7325" t="s">
        <v>427</v>
      </c>
      <c r="J7325" t="s">
        <v>564</v>
      </c>
      <c r="K7325" t="s">
        <v>428</v>
      </c>
      <c r="L7325" t="s">
        <v>538</v>
      </c>
      <c r="M7325" t="s">
        <v>422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181</v>
      </c>
      <c r="C7326">
        <v>2022</v>
      </c>
      <c r="D7326">
        <v>11</v>
      </c>
      <c r="E7326" t="s">
        <v>663</v>
      </c>
      <c r="F7326" s="153">
        <v>3</v>
      </c>
      <c r="G7326" t="s">
        <v>421</v>
      </c>
      <c r="H7326" t="s">
        <v>409</v>
      </c>
      <c r="I7326" t="s">
        <v>410</v>
      </c>
      <c r="J7326" t="s">
        <v>564</v>
      </c>
      <c r="K7326" t="s">
        <v>428</v>
      </c>
      <c r="L7326" t="s">
        <v>538</v>
      </c>
      <c r="M7326" t="s">
        <v>422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181</v>
      </c>
      <c r="C7327">
        <v>2022</v>
      </c>
      <c r="D7327">
        <v>11</v>
      </c>
      <c r="E7327" t="s">
        <v>663</v>
      </c>
      <c r="F7327" s="153">
        <v>3</v>
      </c>
      <c r="G7327" t="s">
        <v>421</v>
      </c>
      <c r="H7327" t="s">
        <v>429</v>
      </c>
      <c r="I7327" t="s">
        <v>430</v>
      </c>
      <c r="J7327" t="s">
        <v>562</v>
      </c>
      <c r="K7327" t="s">
        <v>405</v>
      </c>
      <c r="L7327" t="s">
        <v>538</v>
      </c>
      <c r="M7327" t="s">
        <v>422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181</v>
      </c>
      <c r="C7328">
        <v>2022</v>
      </c>
      <c r="D7328">
        <v>11</v>
      </c>
      <c r="E7328" t="s">
        <v>663</v>
      </c>
      <c r="F7328" s="153">
        <v>3</v>
      </c>
      <c r="G7328" t="s">
        <v>421</v>
      </c>
      <c r="H7328" t="s">
        <v>481</v>
      </c>
      <c r="I7328" t="s">
        <v>482</v>
      </c>
      <c r="J7328" t="s">
        <v>568</v>
      </c>
      <c r="K7328" t="s">
        <v>433</v>
      </c>
      <c r="L7328" t="s">
        <v>538</v>
      </c>
      <c r="M7328" t="s">
        <v>422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181</v>
      </c>
      <c r="C7329">
        <v>2022</v>
      </c>
      <c r="D7329">
        <v>11</v>
      </c>
      <c r="E7329" t="s">
        <v>663</v>
      </c>
      <c r="F7329" s="153">
        <v>3</v>
      </c>
      <c r="G7329" t="s">
        <v>421</v>
      </c>
      <c r="H7329" t="s">
        <v>649</v>
      </c>
      <c r="I7329" t="s">
        <v>650</v>
      </c>
      <c r="J7329" t="s">
        <v>564</v>
      </c>
      <c r="K7329" t="s">
        <v>428</v>
      </c>
      <c r="L7329" t="s">
        <v>538</v>
      </c>
      <c r="M7329" t="s">
        <v>422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181</v>
      </c>
      <c r="C7330">
        <v>2022</v>
      </c>
      <c r="D7330">
        <v>11</v>
      </c>
      <c r="E7330" t="s">
        <v>663</v>
      </c>
      <c r="F7330" s="153">
        <v>3</v>
      </c>
      <c r="G7330" t="s">
        <v>421</v>
      </c>
      <c r="H7330" t="s">
        <v>473</v>
      </c>
      <c r="I7330" t="s">
        <v>474</v>
      </c>
      <c r="J7330" t="s">
        <v>565</v>
      </c>
      <c r="K7330" t="s">
        <v>411</v>
      </c>
      <c r="L7330" t="s">
        <v>538</v>
      </c>
      <c r="M7330" t="s">
        <v>422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181</v>
      </c>
      <c r="C7331">
        <v>2022</v>
      </c>
      <c r="D7331">
        <v>11</v>
      </c>
      <c r="E7331" t="s">
        <v>663</v>
      </c>
      <c r="F7331" s="153">
        <v>3</v>
      </c>
      <c r="G7331" t="s">
        <v>421</v>
      </c>
      <c r="H7331" t="s">
        <v>483</v>
      </c>
      <c r="I7331" t="s">
        <v>484</v>
      </c>
      <c r="J7331" t="s">
        <v>569</v>
      </c>
      <c r="K7331" t="s">
        <v>485</v>
      </c>
      <c r="L7331" t="s">
        <v>538</v>
      </c>
      <c r="M7331" t="s">
        <v>422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181</v>
      </c>
      <c r="C7332">
        <v>2022</v>
      </c>
      <c r="D7332">
        <v>11</v>
      </c>
      <c r="E7332" t="s">
        <v>663</v>
      </c>
      <c r="F7332" s="153">
        <v>3</v>
      </c>
      <c r="G7332" t="s">
        <v>421</v>
      </c>
      <c r="H7332" t="s">
        <v>431</v>
      </c>
      <c r="I7332" t="s">
        <v>432</v>
      </c>
      <c r="J7332" t="s">
        <v>568</v>
      </c>
      <c r="K7332" t="s">
        <v>433</v>
      </c>
      <c r="L7332" t="s">
        <v>538</v>
      </c>
      <c r="M7332" t="s">
        <v>422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181</v>
      </c>
      <c r="C7333">
        <v>2022</v>
      </c>
      <c r="D7333">
        <v>11</v>
      </c>
      <c r="E7333" t="s">
        <v>663</v>
      </c>
      <c r="F7333" s="153">
        <v>3</v>
      </c>
      <c r="G7333" t="s">
        <v>421</v>
      </c>
      <c r="H7333" t="s">
        <v>486</v>
      </c>
      <c r="I7333" t="s">
        <v>487</v>
      </c>
      <c r="J7333" t="s">
        <v>570</v>
      </c>
      <c r="K7333" t="s">
        <v>454</v>
      </c>
      <c r="L7333" t="s">
        <v>538</v>
      </c>
      <c r="M7333" t="s">
        <v>422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181</v>
      </c>
      <c r="C7334">
        <v>2022</v>
      </c>
      <c r="D7334">
        <v>11</v>
      </c>
      <c r="E7334" t="s">
        <v>663</v>
      </c>
      <c r="F7334" s="153">
        <v>3</v>
      </c>
      <c r="G7334" t="s">
        <v>421</v>
      </c>
      <c r="H7334" t="s">
        <v>488</v>
      </c>
      <c r="I7334" t="s">
        <v>489</v>
      </c>
      <c r="J7334" t="s">
        <v>569</v>
      </c>
      <c r="K7334" t="s">
        <v>485</v>
      </c>
      <c r="L7334" t="s">
        <v>538</v>
      </c>
      <c r="M7334" t="s">
        <v>422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181</v>
      </c>
      <c r="C7335">
        <v>2022</v>
      </c>
      <c r="D7335">
        <v>11</v>
      </c>
      <c r="E7335" t="s">
        <v>663</v>
      </c>
      <c r="F7335" s="153">
        <v>3</v>
      </c>
      <c r="G7335" t="s">
        <v>421</v>
      </c>
      <c r="H7335" t="s">
        <v>477</v>
      </c>
      <c r="I7335" t="s">
        <v>478</v>
      </c>
      <c r="J7335" t="s">
        <v>566</v>
      </c>
      <c r="K7335" t="s">
        <v>436</v>
      </c>
      <c r="L7335" t="s">
        <v>538</v>
      </c>
      <c r="M7335" t="s">
        <v>422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181</v>
      </c>
      <c r="C7336">
        <v>2022</v>
      </c>
      <c r="D7336">
        <v>11</v>
      </c>
      <c r="E7336" t="s">
        <v>663</v>
      </c>
      <c r="F7336" s="153">
        <v>3</v>
      </c>
      <c r="G7336" t="s">
        <v>421</v>
      </c>
      <c r="H7336" t="s">
        <v>479</v>
      </c>
      <c r="I7336" t="s">
        <v>480</v>
      </c>
      <c r="J7336" t="s">
        <v>566</v>
      </c>
      <c r="K7336" t="s">
        <v>436</v>
      </c>
      <c r="L7336" t="s">
        <v>538</v>
      </c>
      <c r="M7336" t="s">
        <v>422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181</v>
      </c>
      <c r="C7337">
        <v>2022</v>
      </c>
      <c r="D7337">
        <v>11</v>
      </c>
      <c r="E7337" t="s">
        <v>663</v>
      </c>
      <c r="F7337" s="153">
        <v>3</v>
      </c>
      <c r="G7337" t="s">
        <v>421</v>
      </c>
      <c r="H7337" t="s">
        <v>434</v>
      </c>
      <c r="I7337" t="s">
        <v>435</v>
      </c>
      <c r="J7337" t="s">
        <v>566</v>
      </c>
      <c r="K7337" t="s">
        <v>436</v>
      </c>
      <c r="L7337" t="s">
        <v>539</v>
      </c>
      <c r="M7337" t="s">
        <v>440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181</v>
      </c>
      <c r="C7338">
        <v>2022</v>
      </c>
      <c r="D7338">
        <v>11</v>
      </c>
      <c r="E7338" t="s">
        <v>663</v>
      </c>
      <c r="F7338" s="153">
        <v>3</v>
      </c>
      <c r="G7338" t="s">
        <v>421</v>
      </c>
      <c r="H7338" t="s">
        <v>437</v>
      </c>
      <c r="I7338" t="s">
        <v>438</v>
      </c>
      <c r="J7338" t="s">
        <v>571</v>
      </c>
      <c r="K7338" t="s">
        <v>439</v>
      </c>
      <c r="L7338" t="s">
        <v>539</v>
      </c>
      <c r="M7338" t="s">
        <v>440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181</v>
      </c>
      <c r="C7339">
        <v>2022</v>
      </c>
      <c r="D7339">
        <v>11</v>
      </c>
      <c r="E7339" t="s">
        <v>663</v>
      </c>
      <c r="F7339" s="153">
        <v>3</v>
      </c>
      <c r="G7339" t="s">
        <v>421</v>
      </c>
      <c r="H7339" t="s">
        <v>490</v>
      </c>
      <c r="I7339" t="s">
        <v>491</v>
      </c>
      <c r="J7339" t="s">
        <v>572</v>
      </c>
      <c r="K7339" t="s">
        <v>443</v>
      </c>
      <c r="L7339" t="s">
        <v>538</v>
      </c>
      <c r="M7339" t="s">
        <v>422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181</v>
      </c>
      <c r="C7340">
        <v>2022</v>
      </c>
      <c r="D7340">
        <v>11</v>
      </c>
      <c r="E7340" t="s">
        <v>663</v>
      </c>
      <c r="F7340" s="153">
        <v>3</v>
      </c>
      <c r="G7340" t="s">
        <v>421</v>
      </c>
      <c r="H7340" t="s">
        <v>441</v>
      </c>
      <c r="I7340" t="s">
        <v>442</v>
      </c>
      <c r="J7340" t="s">
        <v>572</v>
      </c>
      <c r="K7340" t="s">
        <v>443</v>
      </c>
      <c r="L7340" t="s">
        <v>538</v>
      </c>
      <c r="M7340" t="s">
        <v>422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181</v>
      </c>
      <c r="C7341">
        <v>2022</v>
      </c>
      <c r="D7341">
        <v>11</v>
      </c>
      <c r="E7341" t="s">
        <v>663</v>
      </c>
      <c r="F7341" s="153">
        <v>3</v>
      </c>
      <c r="G7341" t="s">
        <v>421</v>
      </c>
      <c r="H7341" t="s">
        <v>444</v>
      </c>
      <c r="I7341" t="s">
        <v>445</v>
      </c>
      <c r="J7341" t="s">
        <v>572</v>
      </c>
      <c r="K7341" t="s">
        <v>443</v>
      </c>
      <c r="L7341" t="s">
        <v>539</v>
      </c>
      <c r="M7341" t="s">
        <v>440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181</v>
      </c>
      <c r="C7342">
        <v>2022</v>
      </c>
      <c r="D7342">
        <v>11</v>
      </c>
      <c r="E7342" t="s">
        <v>663</v>
      </c>
      <c r="F7342" s="153">
        <v>3</v>
      </c>
      <c r="G7342" t="s">
        <v>421</v>
      </c>
      <c r="H7342" t="s">
        <v>412</v>
      </c>
      <c r="I7342" t="s">
        <v>413</v>
      </c>
      <c r="J7342" t="s">
        <v>561</v>
      </c>
      <c r="K7342" t="s">
        <v>399</v>
      </c>
      <c r="L7342" t="s">
        <v>539</v>
      </c>
      <c r="M7342" t="s">
        <v>440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181</v>
      </c>
      <c r="C7343">
        <v>2022</v>
      </c>
      <c r="D7343">
        <v>11</v>
      </c>
      <c r="E7343" t="s">
        <v>663</v>
      </c>
      <c r="F7343" s="153">
        <v>3</v>
      </c>
      <c r="G7343" t="s">
        <v>421</v>
      </c>
      <c r="H7343" t="s">
        <v>415</v>
      </c>
      <c r="I7343" t="s">
        <v>416</v>
      </c>
      <c r="J7343" t="s">
        <v>547</v>
      </c>
      <c r="K7343" t="s">
        <v>475</v>
      </c>
      <c r="L7343" t="s">
        <v>547</v>
      </c>
      <c r="M7343" t="s">
        <v>476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181</v>
      </c>
      <c r="C7344">
        <v>2022</v>
      </c>
      <c r="D7344">
        <v>11</v>
      </c>
      <c r="E7344" t="s">
        <v>663</v>
      </c>
      <c r="F7344" s="153">
        <v>3</v>
      </c>
      <c r="G7344" t="s">
        <v>421</v>
      </c>
      <c r="H7344" t="s">
        <v>417</v>
      </c>
      <c r="I7344" t="s">
        <v>418</v>
      </c>
      <c r="J7344" t="s">
        <v>562</v>
      </c>
      <c r="K7344" t="s">
        <v>405</v>
      </c>
      <c r="L7344" t="s">
        <v>539</v>
      </c>
      <c r="M7344" t="s">
        <v>440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181</v>
      </c>
      <c r="C7345">
        <v>2022</v>
      </c>
      <c r="D7345">
        <v>11</v>
      </c>
      <c r="E7345" t="s">
        <v>663</v>
      </c>
      <c r="F7345" s="153">
        <v>3</v>
      </c>
      <c r="G7345" t="s">
        <v>421</v>
      </c>
      <c r="H7345" t="s">
        <v>446</v>
      </c>
      <c r="I7345" t="s">
        <v>447</v>
      </c>
      <c r="J7345" t="s">
        <v>567</v>
      </c>
      <c r="K7345" t="s">
        <v>425</v>
      </c>
      <c r="L7345" t="s">
        <v>539</v>
      </c>
      <c r="M7345" t="s">
        <v>440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181</v>
      </c>
      <c r="C7346">
        <v>2022</v>
      </c>
      <c r="D7346">
        <v>11</v>
      </c>
      <c r="E7346" t="s">
        <v>663</v>
      </c>
      <c r="F7346" s="153">
        <v>3</v>
      </c>
      <c r="G7346" t="s">
        <v>421</v>
      </c>
      <c r="H7346" t="s">
        <v>448</v>
      </c>
      <c r="I7346" t="s">
        <v>449</v>
      </c>
      <c r="J7346" t="s">
        <v>564</v>
      </c>
      <c r="K7346" t="s">
        <v>428</v>
      </c>
      <c r="L7346" t="s">
        <v>539</v>
      </c>
      <c r="M7346" t="s">
        <v>440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181</v>
      </c>
      <c r="C7347">
        <v>2022</v>
      </c>
      <c r="D7347">
        <v>11</v>
      </c>
      <c r="E7347" t="s">
        <v>663</v>
      </c>
      <c r="F7347" s="153">
        <v>3</v>
      </c>
      <c r="G7347" t="s">
        <v>421</v>
      </c>
      <c r="H7347" t="s">
        <v>419</v>
      </c>
      <c r="I7347" t="s">
        <v>420</v>
      </c>
      <c r="J7347" t="s">
        <v>565</v>
      </c>
      <c r="K7347" t="s">
        <v>411</v>
      </c>
      <c r="L7347" t="s">
        <v>539</v>
      </c>
      <c r="M7347" t="s">
        <v>440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181</v>
      </c>
      <c r="C7348">
        <v>2022</v>
      </c>
      <c r="D7348">
        <v>11</v>
      </c>
      <c r="E7348" t="s">
        <v>663</v>
      </c>
      <c r="F7348" s="153">
        <v>3</v>
      </c>
      <c r="G7348" t="s">
        <v>421</v>
      </c>
      <c r="H7348" t="s">
        <v>450</v>
      </c>
      <c r="I7348" t="s">
        <v>451</v>
      </c>
      <c r="J7348" t="s">
        <v>568</v>
      </c>
      <c r="K7348" t="s">
        <v>433</v>
      </c>
      <c r="L7348" t="s">
        <v>539</v>
      </c>
      <c r="M7348" t="s">
        <v>440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181</v>
      </c>
      <c r="C7349">
        <v>2022</v>
      </c>
      <c r="D7349">
        <v>11</v>
      </c>
      <c r="E7349" t="s">
        <v>663</v>
      </c>
      <c r="F7349" s="153">
        <v>3</v>
      </c>
      <c r="G7349" t="s">
        <v>421</v>
      </c>
      <c r="H7349" t="s">
        <v>452</v>
      </c>
      <c r="I7349" t="s">
        <v>453</v>
      </c>
      <c r="J7349" t="s">
        <v>568</v>
      </c>
      <c r="K7349" t="s">
        <v>433</v>
      </c>
      <c r="L7349" t="s">
        <v>539</v>
      </c>
      <c r="M7349" t="s">
        <v>440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181</v>
      </c>
      <c r="C7350">
        <v>2022</v>
      </c>
      <c r="D7350">
        <v>11</v>
      </c>
      <c r="E7350" t="s">
        <v>663</v>
      </c>
      <c r="F7350" s="153">
        <v>3</v>
      </c>
      <c r="G7350" t="s">
        <v>421</v>
      </c>
      <c r="H7350" t="s">
        <v>492</v>
      </c>
      <c r="I7350" t="s">
        <v>493</v>
      </c>
      <c r="J7350" t="s">
        <v>568</v>
      </c>
      <c r="K7350" t="s">
        <v>433</v>
      </c>
      <c r="L7350" t="s">
        <v>539</v>
      </c>
      <c r="M7350" t="s">
        <v>440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181</v>
      </c>
      <c r="C7351">
        <v>2022</v>
      </c>
      <c r="D7351">
        <v>11</v>
      </c>
      <c r="E7351" t="s">
        <v>663</v>
      </c>
      <c r="F7351" s="153">
        <v>5</v>
      </c>
      <c r="G7351" t="s">
        <v>455</v>
      </c>
      <c r="H7351" t="s">
        <v>403</v>
      </c>
      <c r="I7351" t="s">
        <v>404</v>
      </c>
      <c r="J7351" t="s">
        <v>562</v>
      </c>
      <c r="K7351" t="s">
        <v>405</v>
      </c>
      <c r="L7351" t="s">
        <v>540</v>
      </c>
      <c r="M7351" t="s">
        <v>456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181</v>
      </c>
      <c r="C7352">
        <v>2022</v>
      </c>
      <c r="D7352">
        <v>11</v>
      </c>
      <c r="E7352" t="s">
        <v>663</v>
      </c>
      <c r="F7352" s="153">
        <v>5</v>
      </c>
      <c r="G7352" t="s">
        <v>455</v>
      </c>
      <c r="H7352" t="s">
        <v>423</v>
      </c>
      <c r="I7352" t="s">
        <v>424</v>
      </c>
      <c r="J7352" t="s">
        <v>567</v>
      </c>
      <c r="K7352" t="s">
        <v>425</v>
      </c>
      <c r="L7352" t="s">
        <v>540</v>
      </c>
      <c r="M7352" t="s">
        <v>456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181</v>
      </c>
      <c r="C7353">
        <v>2022</v>
      </c>
      <c r="D7353">
        <v>11</v>
      </c>
      <c r="E7353" t="s">
        <v>663</v>
      </c>
      <c r="F7353" s="153">
        <v>5</v>
      </c>
      <c r="G7353" t="s">
        <v>455</v>
      </c>
      <c r="H7353" t="s">
        <v>429</v>
      </c>
      <c r="I7353" t="s">
        <v>430</v>
      </c>
      <c r="J7353" t="s">
        <v>562</v>
      </c>
      <c r="K7353" t="s">
        <v>405</v>
      </c>
      <c r="L7353" t="s">
        <v>540</v>
      </c>
      <c r="M7353" t="s">
        <v>456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181</v>
      </c>
      <c r="C7354">
        <v>2022</v>
      </c>
      <c r="D7354">
        <v>11</v>
      </c>
      <c r="E7354" t="s">
        <v>663</v>
      </c>
      <c r="F7354" s="153">
        <v>5</v>
      </c>
      <c r="G7354" t="s">
        <v>455</v>
      </c>
      <c r="H7354" t="s">
        <v>481</v>
      </c>
      <c r="I7354" t="s">
        <v>482</v>
      </c>
      <c r="J7354" t="s">
        <v>568</v>
      </c>
      <c r="K7354" t="s">
        <v>433</v>
      </c>
      <c r="L7354" t="s">
        <v>540</v>
      </c>
      <c r="M7354" t="s">
        <v>456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181</v>
      </c>
      <c r="C7355">
        <v>2022</v>
      </c>
      <c r="D7355">
        <v>11</v>
      </c>
      <c r="E7355" t="s">
        <v>663</v>
      </c>
      <c r="F7355" s="153">
        <v>5</v>
      </c>
      <c r="G7355" t="s">
        <v>455</v>
      </c>
      <c r="H7355" t="s">
        <v>431</v>
      </c>
      <c r="I7355" t="s">
        <v>432</v>
      </c>
      <c r="J7355" t="s">
        <v>568</v>
      </c>
      <c r="K7355" t="s">
        <v>433</v>
      </c>
      <c r="L7355" t="s">
        <v>540</v>
      </c>
      <c r="M7355" t="s">
        <v>456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181</v>
      </c>
      <c r="C7356">
        <v>2022</v>
      </c>
      <c r="D7356">
        <v>11</v>
      </c>
      <c r="E7356" t="s">
        <v>663</v>
      </c>
      <c r="F7356" s="153">
        <v>5</v>
      </c>
      <c r="G7356" t="s">
        <v>455</v>
      </c>
      <c r="H7356" t="s">
        <v>477</v>
      </c>
      <c r="I7356" t="s">
        <v>478</v>
      </c>
      <c r="J7356" t="s">
        <v>566</v>
      </c>
      <c r="K7356" t="s">
        <v>436</v>
      </c>
      <c r="L7356" t="s">
        <v>540</v>
      </c>
      <c r="M7356" t="s">
        <v>456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181</v>
      </c>
      <c r="C7357">
        <v>2022</v>
      </c>
      <c r="D7357">
        <v>11</v>
      </c>
      <c r="E7357" t="s">
        <v>663</v>
      </c>
      <c r="F7357" s="153">
        <v>5</v>
      </c>
      <c r="G7357" t="s">
        <v>455</v>
      </c>
      <c r="H7357" t="s">
        <v>479</v>
      </c>
      <c r="I7357" t="s">
        <v>480</v>
      </c>
      <c r="J7357" t="s">
        <v>566</v>
      </c>
      <c r="K7357" t="s">
        <v>436</v>
      </c>
      <c r="L7357" t="s">
        <v>540</v>
      </c>
      <c r="M7357" t="s">
        <v>456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181</v>
      </c>
      <c r="C7358">
        <v>2022</v>
      </c>
      <c r="D7358">
        <v>11</v>
      </c>
      <c r="E7358" t="s">
        <v>663</v>
      </c>
      <c r="F7358" s="153">
        <v>5</v>
      </c>
      <c r="G7358" t="s">
        <v>455</v>
      </c>
      <c r="H7358" t="s">
        <v>434</v>
      </c>
      <c r="I7358" t="s">
        <v>435</v>
      </c>
      <c r="J7358" t="s">
        <v>566</v>
      </c>
      <c r="K7358" t="s">
        <v>436</v>
      </c>
      <c r="L7358" t="s">
        <v>541</v>
      </c>
      <c r="M7358" t="s">
        <v>457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181</v>
      </c>
      <c r="C7359">
        <v>2022</v>
      </c>
      <c r="D7359">
        <v>11</v>
      </c>
      <c r="E7359" t="s">
        <v>663</v>
      </c>
      <c r="F7359" s="153">
        <v>5</v>
      </c>
      <c r="G7359" t="s">
        <v>455</v>
      </c>
      <c r="H7359" t="s">
        <v>490</v>
      </c>
      <c r="I7359" t="s">
        <v>491</v>
      </c>
      <c r="J7359" t="s">
        <v>572</v>
      </c>
      <c r="K7359" t="s">
        <v>443</v>
      </c>
      <c r="L7359" t="s">
        <v>540</v>
      </c>
      <c r="M7359" t="s">
        <v>456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181</v>
      </c>
      <c r="C7360">
        <v>2022</v>
      </c>
      <c r="D7360">
        <v>11</v>
      </c>
      <c r="E7360" t="s">
        <v>663</v>
      </c>
      <c r="F7360" s="153">
        <v>5</v>
      </c>
      <c r="G7360" t="s">
        <v>455</v>
      </c>
      <c r="H7360" t="s">
        <v>441</v>
      </c>
      <c r="I7360" t="s">
        <v>442</v>
      </c>
      <c r="J7360" t="s">
        <v>572</v>
      </c>
      <c r="K7360" t="s">
        <v>443</v>
      </c>
      <c r="L7360" t="s">
        <v>540</v>
      </c>
      <c r="M7360" t="s">
        <v>456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181</v>
      </c>
      <c r="C7361">
        <v>2022</v>
      </c>
      <c r="D7361">
        <v>11</v>
      </c>
      <c r="E7361" t="s">
        <v>663</v>
      </c>
      <c r="F7361" s="153">
        <v>5</v>
      </c>
      <c r="G7361" t="s">
        <v>455</v>
      </c>
      <c r="H7361" t="s">
        <v>444</v>
      </c>
      <c r="I7361" t="s">
        <v>445</v>
      </c>
      <c r="J7361" t="s">
        <v>572</v>
      </c>
      <c r="K7361" t="s">
        <v>443</v>
      </c>
      <c r="L7361" t="s">
        <v>541</v>
      </c>
      <c r="M7361" t="s">
        <v>457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181</v>
      </c>
      <c r="C7362">
        <v>2022</v>
      </c>
      <c r="D7362">
        <v>11</v>
      </c>
      <c r="E7362" t="s">
        <v>663</v>
      </c>
      <c r="F7362" s="153">
        <v>5</v>
      </c>
      <c r="G7362" t="s">
        <v>455</v>
      </c>
      <c r="H7362" t="s">
        <v>417</v>
      </c>
      <c r="I7362" t="s">
        <v>418</v>
      </c>
      <c r="J7362" t="s">
        <v>562</v>
      </c>
      <c r="K7362" t="s">
        <v>405</v>
      </c>
      <c r="L7362" t="s">
        <v>541</v>
      </c>
      <c r="M7362" t="s">
        <v>457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181</v>
      </c>
      <c r="C7363">
        <v>2022</v>
      </c>
      <c r="D7363">
        <v>11</v>
      </c>
      <c r="E7363" t="s">
        <v>663</v>
      </c>
      <c r="F7363" s="153">
        <v>5</v>
      </c>
      <c r="G7363" t="s">
        <v>455</v>
      </c>
      <c r="H7363" t="s">
        <v>446</v>
      </c>
      <c r="I7363" t="s">
        <v>447</v>
      </c>
      <c r="J7363" t="s">
        <v>567</v>
      </c>
      <c r="K7363" t="s">
        <v>425</v>
      </c>
      <c r="L7363" t="s">
        <v>541</v>
      </c>
      <c r="M7363" t="s">
        <v>457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181</v>
      </c>
      <c r="C7364">
        <v>2022</v>
      </c>
      <c r="D7364">
        <v>11</v>
      </c>
      <c r="E7364" t="s">
        <v>663</v>
      </c>
      <c r="F7364" s="153">
        <v>5</v>
      </c>
      <c r="G7364" t="s">
        <v>455</v>
      </c>
      <c r="H7364" t="s">
        <v>450</v>
      </c>
      <c r="I7364" t="s">
        <v>451</v>
      </c>
      <c r="J7364" t="s">
        <v>568</v>
      </c>
      <c r="K7364" t="s">
        <v>433</v>
      </c>
      <c r="L7364" t="s">
        <v>541</v>
      </c>
      <c r="M7364" t="s">
        <v>457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181</v>
      </c>
      <c r="C7365">
        <v>2022</v>
      </c>
      <c r="D7365">
        <v>11</v>
      </c>
      <c r="E7365" t="s">
        <v>663</v>
      </c>
      <c r="F7365" s="153">
        <v>6</v>
      </c>
      <c r="G7365" t="s">
        <v>458</v>
      </c>
      <c r="H7365" t="s">
        <v>403</v>
      </c>
      <c r="I7365" t="s">
        <v>404</v>
      </c>
      <c r="J7365" t="s">
        <v>562</v>
      </c>
      <c r="K7365" t="s">
        <v>405</v>
      </c>
      <c r="L7365" t="s">
        <v>548</v>
      </c>
      <c r="M7365" t="s">
        <v>193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181</v>
      </c>
      <c r="C7366">
        <v>2022</v>
      </c>
      <c r="D7366">
        <v>11</v>
      </c>
      <c r="E7366" t="s">
        <v>663</v>
      </c>
      <c r="F7366" s="153">
        <v>6</v>
      </c>
      <c r="G7366" t="s">
        <v>458</v>
      </c>
      <c r="H7366" t="s">
        <v>494</v>
      </c>
      <c r="I7366" t="s">
        <v>495</v>
      </c>
      <c r="J7366" t="s">
        <v>573</v>
      </c>
      <c r="K7366" t="s">
        <v>461</v>
      </c>
      <c r="L7366" t="s">
        <v>548</v>
      </c>
      <c r="M7366" t="s">
        <v>193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181</v>
      </c>
      <c r="C7367">
        <v>2022</v>
      </c>
      <c r="D7367">
        <v>11</v>
      </c>
      <c r="E7367" t="s">
        <v>663</v>
      </c>
      <c r="F7367" s="153">
        <v>6</v>
      </c>
      <c r="G7367" t="s">
        <v>458</v>
      </c>
      <c r="H7367" t="s">
        <v>496</v>
      </c>
      <c r="I7367" t="s">
        <v>497</v>
      </c>
      <c r="J7367" t="s">
        <v>573</v>
      </c>
      <c r="K7367" t="s">
        <v>461</v>
      </c>
      <c r="L7367" t="s">
        <v>548</v>
      </c>
      <c r="M7367" t="s">
        <v>193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181</v>
      </c>
      <c r="C7368">
        <v>2022</v>
      </c>
      <c r="D7368">
        <v>11</v>
      </c>
      <c r="E7368" t="s">
        <v>663</v>
      </c>
      <c r="F7368" s="153">
        <v>6</v>
      </c>
      <c r="G7368" t="s">
        <v>458</v>
      </c>
      <c r="H7368" t="s">
        <v>477</v>
      </c>
      <c r="I7368" t="s">
        <v>478</v>
      </c>
      <c r="J7368" t="s">
        <v>566</v>
      </c>
      <c r="K7368" t="s">
        <v>436</v>
      </c>
      <c r="L7368" t="s">
        <v>548</v>
      </c>
      <c r="M7368" t="s">
        <v>193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181</v>
      </c>
      <c r="C7369">
        <v>2022</v>
      </c>
      <c r="D7369">
        <v>11</v>
      </c>
      <c r="E7369" t="s">
        <v>663</v>
      </c>
      <c r="F7369" s="153">
        <v>6</v>
      </c>
      <c r="G7369" t="s">
        <v>458</v>
      </c>
      <c r="H7369" t="s">
        <v>479</v>
      </c>
      <c r="I7369" t="s">
        <v>480</v>
      </c>
      <c r="J7369" t="s">
        <v>566</v>
      </c>
      <c r="K7369" t="s">
        <v>436</v>
      </c>
      <c r="L7369" t="s">
        <v>548</v>
      </c>
      <c r="M7369" t="s">
        <v>193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181</v>
      </c>
      <c r="C7370">
        <v>2022</v>
      </c>
      <c r="D7370">
        <v>11</v>
      </c>
      <c r="E7370" t="s">
        <v>663</v>
      </c>
      <c r="F7370" s="153">
        <v>6</v>
      </c>
      <c r="G7370" t="s">
        <v>458</v>
      </c>
      <c r="H7370" t="s">
        <v>498</v>
      </c>
      <c r="I7370" t="s">
        <v>499</v>
      </c>
      <c r="J7370" t="s">
        <v>574</v>
      </c>
      <c r="K7370" t="s">
        <v>500</v>
      </c>
      <c r="L7370" t="s">
        <v>548</v>
      </c>
      <c r="M7370" t="s">
        <v>193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181</v>
      </c>
      <c r="C7371">
        <v>2022</v>
      </c>
      <c r="D7371">
        <v>11</v>
      </c>
      <c r="E7371" t="s">
        <v>663</v>
      </c>
      <c r="F7371" s="153">
        <v>6</v>
      </c>
      <c r="G7371" t="s">
        <v>458</v>
      </c>
      <c r="H7371" t="s">
        <v>501</v>
      </c>
      <c r="I7371" t="s">
        <v>502</v>
      </c>
      <c r="J7371" t="s">
        <v>574</v>
      </c>
      <c r="K7371" t="s">
        <v>500</v>
      </c>
      <c r="L7371" t="s">
        <v>548</v>
      </c>
      <c r="M7371" t="s">
        <v>193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181</v>
      </c>
      <c r="C7372">
        <v>2022</v>
      </c>
      <c r="D7372">
        <v>11</v>
      </c>
      <c r="E7372" t="s">
        <v>663</v>
      </c>
      <c r="F7372" s="153">
        <v>6</v>
      </c>
      <c r="G7372" t="s">
        <v>458</v>
      </c>
      <c r="H7372" t="s">
        <v>503</v>
      </c>
      <c r="I7372" t="s">
        <v>504</v>
      </c>
      <c r="J7372" t="s">
        <v>575</v>
      </c>
      <c r="K7372" t="s">
        <v>475</v>
      </c>
      <c r="L7372" t="s">
        <v>548</v>
      </c>
      <c r="M7372" t="s">
        <v>193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181</v>
      </c>
      <c r="C7373">
        <v>2022</v>
      </c>
      <c r="D7373">
        <v>11</v>
      </c>
      <c r="E7373" t="s">
        <v>663</v>
      </c>
      <c r="F7373" s="153">
        <v>6</v>
      </c>
      <c r="G7373" t="s">
        <v>458</v>
      </c>
      <c r="H7373" t="s">
        <v>505</v>
      </c>
      <c r="I7373" t="s">
        <v>506</v>
      </c>
      <c r="J7373" t="s">
        <v>575</v>
      </c>
      <c r="K7373" t="s">
        <v>475</v>
      </c>
      <c r="L7373" t="s">
        <v>548</v>
      </c>
      <c r="M7373" t="s">
        <v>193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181</v>
      </c>
      <c r="C7374">
        <v>2022</v>
      </c>
      <c r="D7374">
        <v>11</v>
      </c>
      <c r="E7374" t="s">
        <v>663</v>
      </c>
      <c r="F7374" s="153">
        <v>6</v>
      </c>
      <c r="G7374" t="s">
        <v>458</v>
      </c>
      <c r="H7374" t="s">
        <v>507</v>
      </c>
      <c r="I7374" t="s">
        <v>508</v>
      </c>
      <c r="J7374" t="s">
        <v>571</v>
      </c>
      <c r="K7374" t="s">
        <v>439</v>
      </c>
      <c r="L7374" t="s">
        <v>548</v>
      </c>
      <c r="M7374" t="s">
        <v>193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181</v>
      </c>
      <c r="C7375">
        <v>2022</v>
      </c>
      <c r="D7375">
        <v>11</v>
      </c>
      <c r="E7375" t="s">
        <v>663</v>
      </c>
      <c r="F7375" s="153">
        <v>6</v>
      </c>
      <c r="G7375" t="s">
        <v>458</v>
      </c>
      <c r="H7375" t="s">
        <v>509</v>
      </c>
      <c r="I7375" t="s">
        <v>510</v>
      </c>
      <c r="J7375" t="s">
        <v>571</v>
      </c>
      <c r="K7375" t="s">
        <v>439</v>
      </c>
      <c r="L7375" t="s">
        <v>548</v>
      </c>
      <c r="M7375" t="s">
        <v>193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181</v>
      </c>
      <c r="C7376">
        <v>2022</v>
      </c>
      <c r="D7376">
        <v>11</v>
      </c>
      <c r="E7376" t="s">
        <v>663</v>
      </c>
      <c r="F7376" s="153">
        <v>6</v>
      </c>
      <c r="G7376" t="s">
        <v>458</v>
      </c>
      <c r="H7376" t="s">
        <v>459</v>
      </c>
      <c r="I7376" t="s">
        <v>460</v>
      </c>
      <c r="J7376" t="s">
        <v>573</v>
      </c>
      <c r="K7376" t="s">
        <v>461</v>
      </c>
      <c r="L7376" t="s">
        <v>542</v>
      </c>
      <c r="M7376" t="s">
        <v>462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181</v>
      </c>
      <c r="C7377">
        <v>2022</v>
      </c>
      <c r="D7377">
        <v>11</v>
      </c>
      <c r="E7377" t="s">
        <v>663</v>
      </c>
      <c r="F7377" s="153">
        <v>6</v>
      </c>
      <c r="G7377" t="s">
        <v>458</v>
      </c>
      <c r="H7377" t="s">
        <v>434</v>
      </c>
      <c r="I7377" t="s">
        <v>435</v>
      </c>
      <c r="J7377" t="s">
        <v>566</v>
      </c>
      <c r="K7377" t="s">
        <v>436</v>
      </c>
      <c r="L7377" t="s">
        <v>542</v>
      </c>
      <c r="M7377" t="s">
        <v>462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181</v>
      </c>
      <c r="C7378">
        <v>2022</v>
      </c>
      <c r="D7378">
        <v>11</v>
      </c>
      <c r="E7378" t="s">
        <v>663</v>
      </c>
      <c r="F7378" s="153">
        <v>6</v>
      </c>
      <c r="G7378" t="s">
        <v>458</v>
      </c>
      <c r="H7378" t="s">
        <v>511</v>
      </c>
      <c r="I7378" t="s">
        <v>512</v>
      </c>
      <c r="J7378" t="s">
        <v>576</v>
      </c>
      <c r="K7378" t="s">
        <v>513</v>
      </c>
      <c r="L7378" t="s">
        <v>542</v>
      </c>
      <c r="M7378" t="s">
        <v>462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181</v>
      </c>
      <c r="C7379">
        <v>2022</v>
      </c>
      <c r="D7379">
        <v>11</v>
      </c>
      <c r="E7379" t="s">
        <v>663</v>
      </c>
      <c r="F7379" s="153">
        <v>6</v>
      </c>
      <c r="G7379" t="s">
        <v>458</v>
      </c>
      <c r="H7379" t="s">
        <v>514</v>
      </c>
      <c r="I7379" t="s">
        <v>515</v>
      </c>
      <c r="J7379" t="s">
        <v>574</v>
      </c>
      <c r="K7379" t="s">
        <v>500</v>
      </c>
      <c r="L7379" t="s">
        <v>542</v>
      </c>
      <c r="M7379" t="s">
        <v>462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181</v>
      </c>
      <c r="C7380">
        <v>2022</v>
      </c>
      <c r="D7380">
        <v>11</v>
      </c>
      <c r="E7380" t="s">
        <v>663</v>
      </c>
      <c r="F7380" s="153">
        <v>6</v>
      </c>
      <c r="G7380" t="s">
        <v>458</v>
      </c>
      <c r="H7380" t="s">
        <v>516</v>
      </c>
      <c r="I7380" t="s">
        <v>517</v>
      </c>
      <c r="J7380" t="s">
        <v>575</v>
      </c>
      <c r="K7380" t="s">
        <v>475</v>
      </c>
      <c r="L7380" t="s">
        <v>542</v>
      </c>
      <c r="M7380" t="s">
        <v>462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181</v>
      </c>
      <c r="C7381">
        <v>2022</v>
      </c>
      <c r="D7381">
        <v>11</v>
      </c>
      <c r="E7381" t="s">
        <v>663</v>
      </c>
      <c r="F7381" s="153">
        <v>6</v>
      </c>
      <c r="G7381" t="s">
        <v>458</v>
      </c>
      <c r="H7381" t="s">
        <v>437</v>
      </c>
      <c r="I7381" t="s">
        <v>438</v>
      </c>
      <c r="J7381" t="s">
        <v>571</v>
      </c>
      <c r="K7381" t="s">
        <v>439</v>
      </c>
      <c r="L7381" t="s">
        <v>542</v>
      </c>
      <c r="M7381" t="s">
        <v>462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181</v>
      </c>
      <c r="C7382">
        <v>2022</v>
      </c>
      <c r="D7382">
        <v>11</v>
      </c>
      <c r="E7382" t="s">
        <v>663</v>
      </c>
      <c r="F7382" s="153">
        <v>6</v>
      </c>
      <c r="G7382" t="s">
        <v>458</v>
      </c>
      <c r="H7382" t="s">
        <v>518</v>
      </c>
      <c r="I7382" t="s">
        <v>519</v>
      </c>
      <c r="J7382" t="s">
        <v>577</v>
      </c>
      <c r="K7382" t="s">
        <v>465</v>
      </c>
      <c r="L7382" t="s">
        <v>548</v>
      </c>
      <c r="M7382" t="s">
        <v>193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181</v>
      </c>
      <c r="C7383">
        <v>2022</v>
      </c>
      <c r="D7383">
        <v>11</v>
      </c>
      <c r="E7383" t="s">
        <v>663</v>
      </c>
      <c r="F7383" s="153">
        <v>6</v>
      </c>
      <c r="G7383" t="s">
        <v>458</v>
      </c>
      <c r="H7383" t="s">
        <v>463</v>
      </c>
      <c r="I7383" t="s">
        <v>464</v>
      </c>
      <c r="J7383" t="s">
        <v>577</v>
      </c>
      <c r="K7383" t="s">
        <v>465</v>
      </c>
      <c r="L7383" t="s">
        <v>542</v>
      </c>
      <c r="M7383" t="s">
        <v>462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181</v>
      </c>
      <c r="C7384">
        <v>2022</v>
      </c>
      <c r="D7384">
        <v>11</v>
      </c>
      <c r="E7384" t="s">
        <v>663</v>
      </c>
      <c r="F7384" s="153">
        <v>6</v>
      </c>
      <c r="G7384" t="s">
        <v>458</v>
      </c>
      <c r="H7384" t="s">
        <v>522</v>
      </c>
      <c r="I7384" t="s">
        <v>523</v>
      </c>
      <c r="J7384" t="s">
        <v>578</v>
      </c>
      <c r="K7384" t="s">
        <v>475</v>
      </c>
      <c r="L7384" t="s">
        <v>548</v>
      </c>
      <c r="M7384" t="s">
        <v>193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181</v>
      </c>
      <c r="C7385">
        <v>2022</v>
      </c>
      <c r="D7385">
        <v>11</v>
      </c>
      <c r="E7385" t="s">
        <v>663</v>
      </c>
      <c r="F7385" s="153">
        <v>6</v>
      </c>
      <c r="G7385" t="s">
        <v>458</v>
      </c>
      <c r="H7385" t="s">
        <v>524</v>
      </c>
      <c r="I7385" t="s">
        <v>525</v>
      </c>
      <c r="J7385" t="s">
        <v>578</v>
      </c>
      <c r="K7385" t="s">
        <v>475</v>
      </c>
      <c r="L7385" t="s">
        <v>542</v>
      </c>
      <c r="M7385" t="s">
        <v>462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181</v>
      </c>
      <c r="C7386">
        <v>2022</v>
      </c>
      <c r="D7386">
        <v>11</v>
      </c>
      <c r="E7386" t="s">
        <v>663</v>
      </c>
      <c r="F7386" s="153">
        <v>6</v>
      </c>
      <c r="G7386" t="s">
        <v>458</v>
      </c>
      <c r="H7386" t="s">
        <v>417</v>
      </c>
      <c r="I7386" t="s">
        <v>418</v>
      </c>
      <c r="J7386" t="s">
        <v>562</v>
      </c>
      <c r="K7386" t="s">
        <v>405</v>
      </c>
      <c r="L7386" t="s">
        <v>542</v>
      </c>
      <c r="M7386" t="s">
        <v>462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181</v>
      </c>
      <c r="C7387">
        <v>2022</v>
      </c>
      <c r="D7387">
        <v>11</v>
      </c>
      <c r="E7387" t="s">
        <v>663</v>
      </c>
      <c r="F7387" s="153">
        <v>10</v>
      </c>
      <c r="G7387" t="s">
        <v>466</v>
      </c>
      <c r="H7387" t="s">
        <v>397</v>
      </c>
      <c r="I7387" t="s">
        <v>398</v>
      </c>
      <c r="J7387" t="s">
        <v>561</v>
      </c>
      <c r="K7387" t="s">
        <v>399</v>
      </c>
      <c r="L7387" t="s">
        <v>543</v>
      </c>
      <c r="M7387" t="s">
        <v>467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181</v>
      </c>
      <c r="C7388">
        <v>2022</v>
      </c>
      <c r="D7388">
        <v>11</v>
      </c>
      <c r="E7388" t="s">
        <v>663</v>
      </c>
      <c r="F7388" s="153">
        <v>10</v>
      </c>
      <c r="G7388" t="s">
        <v>466</v>
      </c>
      <c r="H7388" t="s">
        <v>401</v>
      </c>
      <c r="I7388" t="s">
        <v>402</v>
      </c>
      <c r="J7388" t="s">
        <v>561</v>
      </c>
      <c r="K7388" t="s">
        <v>399</v>
      </c>
      <c r="L7388" t="s">
        <v>543</v>
      </c>
      <c r="M7388" t="s">
        <v>467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181</v>
      </c>
      <c r="C7389">
        <v>2022</v>
      </c>
      <c r="D7389">
        <v>11</v>
      </c>
      <c r="E7389" t="s">
        <v>663</v>
      </c>
      <c r="F7389" s="153">
        <v>10</v>
      </c>
      <c r="G7389" t="s">
        <v>466</v>
      </c>
      <c r="H7389" t="s">
        <v>403</v>
      </c>
      <c r="I7389" t="s">
        <v>404</v>
      </c>
      <c r="J7389" t="s">
        <v>562</v>
      </c>
      <c r="K7389" t="s">
        <v>405</v>
      </c>
      <c r="L7389" t="s">
        <v>543</v>
      </c>
      <c r="M7389" t="s">
        <v>467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181</v>
      </c>
      <c r="C7390">
        <v>2022</v>
      </c>
      <c r="D7390">
        <v>11</v>
      </c>
      <c r="E7390" t="s">
        <v>663</v>
      </c>
      <c r="F7390" s="153">
        <v>10</v>
      </c>
      <c r="G7390" t="s">
        <v>466</v>
      </c>
      <c r="H7390" t="s">
        <v>406</v>
      </c>
      <c r="I7390" t="s">
        <v>407</v>
      </c>
      <c r="J7390" t="s">
        <v>563</v>
      </c>
      <c r="K7390" t="s">
        <v>408</v>
      </c>
      <c r="L7390" t="s">
        <v>543</v>
      </c>
      <c r="M7390" t="s">
        <v>467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181</v>
      </c>
      <c r="C7391">
        <v>2022</v>
      </c>
      <c r="D7391">
        <v>11</v>
      </c>
      <c r="E7391" t="s">
        <v>663</v>
      </c>
      <c r="F7391" s="153">
        <v>10</v>
      </c>
      <c r="G7391" t="s">
        <v>466</v>
      </c>
      <c r="H7391" t="s">
        <v>471</v>
      </c>
      <c r="I7391" t="s">
        <v>472</v>
      </c>
      <c r="J7391" t="s">
        <v>563</v>
      </c>
      <c r="K7391" t="s">
        <v>408</v>
      </c>
      <c r="L7391" t="s">
        <v>543</v>
      </c>
      <c r="M7391" t="s">
        <v>467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181</v>
      </c>
      <c r="C7392">
        <v>2022</v>
      </c>
      <c r="D7392">
        <v>11</v>
      </c>
      <c r="E7392" t="s">
        <v>663</v>
      </c>
      <c r="F7392" s="153">
        <v>10</v>
      </c>
      <c r="G7392" t="s">
        <v>466</v>
      </c>
      <c r="H7392" t="s">
        <v>477</v>
      </c>
      <c r="I7392" t="s">
        <v>478</v>
      </c>
      <c r="J7392" t="s">
        <v>566</v>
      </c>
      <c r="K7392" t="s">
        <v>436</v>
      </c>
      <c r="L7392" t="s">
        <v>543</v>
      </c>
      <c r="M7392" t="s">
        <v>467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181</v>
      </c>
      <c r="C7393">
        <v>2022</v>
      </c>
      <c r="D7393">
        <v>11</v>
      </c>
      <c r="E7393" t="s">
        <v>663</v>
      </c>
      <c r="F7393" s="153">
        <v>10</v>
      </c>
      <c r="G7393" t="s">
        <v>466</v>
      </c>
      <c r="H7393" t="s">
        <v>479</v>
      </c>
      <c r="I7393" t="s">
        <v>480</v>
      </c>
      <c r="J7393" t="s">
        <v>566</v>
      </c>
      <c r="K7393" t="s">
        <v>436</v>
      </c>
      <c r="L7393" t="s">
        <v>543</v>
      </c>
      <c r="M7393" t="s">
        <v>467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181</v>
      </c>
      <c r="C7394">
        <v>2022</v>
      </c>
      <c r="D7394">
        <v>11</v>
      </c>
      <c r="E7394" t="s">
        <v>663</v>
      </c>
      <c r="F7394" s="153">
        <v>10</v>
      </c>
      <c r="G7394" t="s">
        <v>466</v>
      </c>
      <c r="H7394" t="s">
        <v>434</v>
      </c>
      <c r="I7394" t="s">
        <v>435</v>
      </c>
      <c r="J7394" t="s">
        <v>566</v>
      </c>
      <c r="K7394" t="s">
        <v>436</v>
      </c>
      <c r="L7394" t="s">
        <v>544</v>
      </c>
      <c r="M7394" t="s">
        <v>468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181</v>
      </c>
      <c r="C7395">
        <v>2022</v>
      </c>
      <c r="D7395">
        <v>11</v>
      </c>
      <c r="E7395" t="s">
        <v>663</v>
      </c>
      <c r="F7395" s="153">
        <v>10</v>
      </c>
      <c r="G7395" t="s">
        <v>466</v>
      </c>
      <c r="H7395" t="s">
        <v>412</v>
      </c>
      <c r="I7395" t="s">
        <v>413</v>
      </c>
      <c r="J7395" t="s">
        <v>561</v>
      </c>
      <c r="K7395" t="s">
        <v>399</v>
      </c>
      <c r="L7395" t="s">
        <v>544</v>
      </c>
      <c r="M7395" t="s">
        <v>468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181</v>
      </c>
      <c r="C7396">
        <v>2022</v>
      </c>
      <c r="D7396">
        <v>11</v>
      </c>
      <c r="E7396" t="s">
        <v>663</v>
      </c>
      <c r="F7396" s="153">
        <v>10</v>
      </c>
      <c r="G7396" t="s">
        <v>466</v>
      </c>
      <c r="H7396" t="s">
        <v>415</v>
      </c>
      <c r="I7396" t="s">
        <v>416</v>
      </c>
      <c r="J7396" t="s">
        <v>563</v>
      </c>
      <c r="K7396" t="s">
        <v>408</v>
      </c>
      <c r="L7396" t="s">
        <v>544</v>
      </c>
      <c r="M7396" t="s">
        <v>468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181</v>
      </c>
      <c r="C7397">
        <v>2022</v>
      </c>
      <c r="D7397">
        <v>11</v>
      </c>
      <c r="E7397" t="s">
        <v>663</v>
      </c>
      <c r="F7397" s="153">
        <v>10</v>
      </c>
      <c r="G7397" t="s">
        <v>466</v>
      </c>
      <c r="H7397" t="s">
        <v>417</v>
      </c>
      <c r="I7397" t="s">
        <v>418</v>
      </c>
      <c r="J7397" t="s">
        <v>562</v>
      </c>
      <c r="K7397" t="s">
        <v>405</v>
      </c>
      <c r="L7397" t="s">
        <v>544</v>
      </c>
      <c r="M7397" t="s">
        <v>468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181</v>
      </c>
      <c r="C7398">
        <v>2022</v>
      </c>
      <c r="D7398">
        <v>11</v>
      </c>
      <c r="E7398" t="s">
        <v>663</v>
      </c>
      <c r="F7398" s="153">
        <v>60</v>
      </c>
      <c r="G7398" t="s">
        <v>469</v>
      </c>
      <c r="H7398" t="s">
        <v>494</v>
      </c>
      <c r="I7398" t="s">
        <v>495</v>
      </c>
      <c r="J7398" t="s">
        <v>573</v>
      </c>
      <c r="K7398" t="s">
        <v>461</v>
      </c>
      <c r="L7398" t="s">
        <v>549</v>
      </c>
      <c r="M7398" t="s">
        <v>526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181</v>
      </c>
      <c r="C7399">
        <v>2022</v>
      </c>
      <c r="D7399">
        <v>11</v>
      </c>
      <c r="E7399" t="s">
        <v>663</v>
      </c>
      <c r="F7399" s="153">
        <v>60</v>
      </c>
      <c r="G7399" t="s">
        <v>469</v>
      </c>
      <c r="H7399" t="s">
        <v>496</v>
      </c>
      <c r="I7399" t="s">
        <v>497</v>
      </c>
      <c r="J7399" t="s">
        <v>573</v>
      </c>
      <c r="K7399" t="s">
        <v>461</v>
      </c>
      <c r="L7399" t="s">
        <v>549</v>
      </c>
      <c r="M7399" t="s">
        <v>526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181</v>
      </c>
      <c r="C7400">
        <v>2022</v>
      </c>
      <c r="D7400">
        <v>11</v>
      </c>
      <c r="E7400" t="s">
        <v>663</v>
      </c>
      <c r="F7400" s="153">
        <v>60</v>
      </c>
      <c r="G7400" t="s">
        <v>469</v>
      </c>
      <c r="H7400" t="s">
        <v>459</v>
      </c>
      <c r="I7400" t="s">
        <v>460</v>
      </c>
      <c r="J7400" t="s">
        <v>573</v>
      </c>
      <c r="K7400" t="s">
        <v>461</v>
      </c>
      <c r="L7400" t="s">
        <v>545</v>
      </c>
      <c r="M7400" t="s">
        <v>470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181</v>
      </c>
      <c r="C7401">
        <v>2022</v>
      </c>
      <c r="D7401">
        <v>11</v>
      </c>
      <c r="E7401" t="s">
        <v>663</v>
      </c>
      <c r="F7401" s="153">
        <v>60</v>
      </c>
      <c r="G7401" t="s">
        <v>469</v>
      </c>
      <c r="H7401" t="s">
        <v>437</v>
      </c>
      <c r="I7401" t="s">
        <v>438</v>
      </c>
      <c r="J7401" t="s">
        <v>571</v>
      </c>
      <c r="K7401" t="s">
        <v>439</v>
      </c>
      <c r="L7401" t="s">
        <v>545</v>
      </c>
      <c r="M7401" t="s">
        <v>470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181</v>
      </c>
      <c r="C7402">
        <v>2022</v>
      </c>
      <c r="D7402">
        <v>11</v>
      </c>
      <c r="E7402" t="s">
        <v>663</v>
      </c>
      <c r="F7402" s="153">
        <v>60</v>
      </c>
      <c r="G7402" t="s">
        <v>469</v>
      </c>
      <c r="H7402" t="s">
        <v>463</v>
      </c>
      <c r="I7402" t="s">
        <v>464</v>
      </c>
      <c r="J7402" t="s">
        <v>577</v>
      </c>
      <c r="K7402" t="s">
        <v>465</v>
      </c>
      <c r="L7402" t="s">
        <v>545</v>
      </c>
      <c r="M7402" t="s">
        <v>470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181</v>
      </c>
      <c r="C7403">
        <v>2022</v>
      </c>
      <c r="D7403">
        <v>11</v>
      </c>
      <c r="E7403" t="s">
        <v>663</v>
      </c>
      <c r="F7403" s="153">
        <v>71</v>
      </c>
      <c r="G7403" t="s">
        <v>469</v>
      </c>
      <c r="H7403" t="s">
        <v>397</v>
      </c>
      <c r="I7403" t="s">
        <v>398</v>
      </c>
      <c r="J7403" t="s">
        <v>561</v>
      </c>
      <c r="K7403" t="s">
        <v>399</v>
      </c>
      <c r="L7403" t="s">
        <v>550</v>
      </c>
      <c r="M7403" t="s">
        <v>527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181</v>
      </c>
      <c r="C7404">
        <v>2022</v>
      </c>
      <c r="D7404">
        <v>11</v>
      </c>
      <c r="E7404" t="s">
        <v>663</v>
      </c>
      <c r="F7404" s="153">
        <v>72</v>
      </c>
      <c r="G7404" t="s">
        <v>469</v>
      </c>
      <c r="H7404" t="s">
        <v>397</v>
      </c>
      <c r="I7404" t="s">
        <v>398</v>
      </c>
      <c r="J7404" t="s">
        <v>561</v>
      </c>
      <c r="K7404" t="s">
        <v>399</v>
      </c>
      <c r="L7404" t="s">
        <v>551</v>
      </c>
      <c r="M7404" t="s">
        <v>528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181</v>
      </c>
      <c r="C7405">
        <v>2022</v>
      </c>
      <c r="D7405">
        <v>11</v>
      </c>
      <c r="E7405" t="s">
        <v>663</v>
      </c>
      <c r="F7405" s="153">
        <v>72</v>
      </c>
      <c r="G7405" t="s">
        <v>469</v>
      </c>
      <c r="H7405" t="s">
        <v>403</v>
      </c>
      <c r="I7405" t="s">
        <v>404</v>
      </c>
      <c r="J7405" t="s">
        <v>562</v>
      </c>
      <c r="K7405" t="s">
        <v>405</v>
      </c>
      <c r="L7405" t="s">
        <v>551</v>
      </c>
      <c r="M7405" t="s">
        <v>528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181</v>
      </c>
      <c r="C7406">
        <v>2022</v>
      </c>
      <c r="D7406">
        <v>11</v>
      </c>
      <c r="E7406" t="s">
        <v>663</v>
      </c>
      <c r="F7406" s="153">
        <v>75</v>
      </c>
      <c r="G7406" t="s">
        <v>469</v>
      </c>
      <c r="H7406" t="s">
        <v>481</v>
      </c>
      <c r="I7406" t="s">
        <v>482</v>
      </c>
      <c r="J7406" t="s">
        <v>568</v>
      </c>
      <c r="K7406" t="s">
        <v>433</v>
      </c>
      <c r="L7406" t="s">
        <v>552</v>
      </c>
      <c r="M7406" t="s">
        <v>529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181</v>
      </c>
      <c r="C7407">
        <v>2022</v>
      </c>
      <c r="D7407">
        <v>11</v>
      </c>
      <c r="E7407" t="s">
        <v>663</v>
      </c>
      <c r="F7407" s="153">
        <v>75</v>
      </c>
      <c r="G7407" t="s">
        <v>469</v>
      </c>
      <c r="H7407" t="s">
        <v>431</v>
      </c>
      <c r="I7407" t="s">
        <v>432</v>
      </c>
      <c r="J7407" t="s">
        <v>568</v>
      </c>
      <c r="K7407" t="s">
        <v>433</v>
      </c>
      <c r="L7407" t="s">
        <v>552</v>
      </c>
      <c r="M7407" t="s">
        <v>529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181</v>
      </c>
      <c r="C7408">
        <v>2022</v>
      </c>
      <c r="D7408">
        <v>11</v>
      </c>
      <c r="E7408" t="s">
        <v>663</v>
      </c>
      <c r="F7408" s="153">
        <v>75</v>
      </c>
      <c r="G7408" t="s">
        <v>469</v>
      </c>
      <c r="H7408" t="s">
        <v>441</v>
      </c>
      <c r="I7408" t="s">
        <v>442</v>
      </c>
      <c r="J7408" t="s">
        <v>572</v>
      </c>
      <c r="K7408" t="s">
        <v>443</v>
      </c>
      <c r="L7408" t="s">
        <v>552</v>
      </c>
      <c r="M7408" t="s">
        <v>529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181</v>
      </c>
      <c r="C7409">
        <v>2022</v>
      </c>
      <c r="D7409">
        <v>11</v>
      </c>
      <c r="E7409" t="s">
        <v>663</v>
      </c>
      <c r="F7409" s="153">
        <v>75</v>
      </c>
      <c r="G7409" t="s">
        <v>469</v>
      </c>
      <c r="H7409" t="s">
        <v>417</v>
      </c>
      <c r="I7409" t="s">
        <v>418</v>
      </c>
      <c r="J7409" t="s">
        <v>562</v>
      </c>
      <c r="K7409" t="s">
        <v>405</v>
      </c>
      <c r="L7409" t="s">
        <v>553</v>
      </c>
      <c r="M7409" t="s">
        <v>476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181</v>
      </c>
      <c r="C7410">
        <v>2022</v>
      </c>
      <c r="D7410">
        <v>11</v>
      </c>
      <c r="E7410" t="s">
        <v>663</v>
      </c>
      <c r="F7410" s="153">
        <v>75</v>
      </c>
      <c r="G7410" t="s">
        <v>469</v>
      </c>
      <c r="H7410" t="s">
        <v>450</v>
      </c>
      <c r="I7410" t="s">
        <v>451</v>
      </c>
      <c r="J7410" t="s">
        <v>568</v>
      </c>
      <c r="K7410" t="s">
        <v>433</v>
      </c>
      <c r="L7410" t="s">
        <v>553</v>
      </c>
      <c r="M7410" t="s">
        <v>476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181</v>
      </c>
      <c r="C7411">
        <v>2022</v>
      </c>
      <c r="D7411">
        <v>11</v>
      </c>
      <c r="E7411" t="s">
        <v>663</v>
      </c>
      <c r="F7411" s="153">
        <v>77</v>
      </c>
      <c r="G7411" t="s">
        <v>469</v>
      </c>
      <c r="H7411" t="s">
        <v>403</v>
      </c>
      <c r="I7411" t="s">
        <v>404</v>
      </c>
      <c r="J7411" t="s">
        <v>562</v>
      </c>
      <c r="K7411" t="s">
        <v>405</v>
      </c>
      <c r="L7411" t="s">
        <v>554</v>
      </c>
      <c r="M7411" t="s">
        <v>530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181</v>
      </c>
      <c r="C7412">
        <v>2022</v>
      </c>
      <c r="D7412">
        <v>11</v>
      </c>
      <c r="E7412" t="s">
        <v>663</v>
      </c>
      <c r="F7412" s="153">
        <v>77</v>
      </c>
      <c r="G7412" t="s">
        <v>469</v>
      </c>
      <c r="H7412" t="s">
        <v>431</v>
      </c>
      <c r="I7412" t="s">
        <v>432</v>
      </c>
      <c r="J7412" t="s">
        <v>568</v>
      </c>
      <c r="K7412" t="s">
        <v>433</v>
      </c>
      <c r="L7412" t="s">
        <v>554</v>
      </c>
      <c r="M7412" t="s">
        <v>530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181</v>
      </c>
      <c r="C7413">
        <v>2022</v>
      </c>
      <c r="D7413">
        <v>11</v>
      </c>
      <c r="E7413" t="s">
        <v>663</v>
      </c>
      <c r="F7413" s="153">
        <v>77</v>
      </c>
      <c r="G7413" t="s">
        <v>469</v>
      </c>
      <c r="H7413" t="s">
        <v>417</v>
      </c>
      <c r="I7413" t="s">
        <v>418</v>
      </c>
      <c r="J7413" t="s">
        <v>562</v>
      </c>
      <c r="K7413" t="s">
        <v>405</v>
      </c>
      <c r="L7413" t="s">
        <v>555</v>
      </c>
      <c r="M7413" t="s">
        <v>476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181</v>
      </c>
      <c r="C7414">
        <v>2022</v>
      </c>
      <c r="D7414">
        <v>11</v>
      </c>
      <c r="E7414" t="s">
        <v>663</v>
      </c>
      <c r="F7414" s="153">
        <v>79</v>
      </c>
      <c r="G7414" t="s">
        <v>469</v>
      </c>
      <c r="H7414" t="s">
        <v>403</v>
      </c>
      <c r="I7414" t="s">
        <v>404</v>
      </c>
      <c r="J7414" t="s">
        <v>562</v>
      </c>
      <c r="K7414" t="s">
        <v>405</v>
      </c>
      <c r="L7414" t="s">
        <v>556</v>
      </c>
      <c r="M7414" t="s">
        <v>531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181</v>
      </c>
      <c r="C7415">
        <v>2022</v>
      </c>
      <c r="D7415">
        <v>11</v>
      </c>
      <c r="E7415" t="s">
        <v>663</v>
      </c>
      <c r="F7415" s="153">
        <v>79</v>
      </c>
      <c r="G7415" t="s">
        <v>469</v>
      </c>
      <c r="H7415" t="s">
        <v>532</v>
      </c>
      <c r="I7415" t="s">
        <v>533</v>
      </c>
      <c r="J7415" t="s">
        <v>270</v>
      </c>
      <c r="K7415" t="s">
        <v>534</v>
      </c>
      <c r="L7415" t="s">
        <v>556</v>
      </c>
      <c r="M7415" t="s">
        <v>531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181</v>
      </c>
      <c r="C7416">
        <v>2022</v>
      </c>
      <c r="D7416">
        <v>11</v>
      </c>
      <c r="E7416" t="s">
        <v>663</v>
      </c>
      <c r="F7416" s="153">
        <v>79</v>
      </c>
      <c r="G7416" t="s">
        <v>469</v>
      </c>
      <c r="H7416" t="s">
        <v>417</v>
      </c>
      <c r="I7416" t="s">
        <v>418</v>
      </c>
      <c r="J7416" t="s">
        <v>562</v>
      </c>
      <c r="K7416" t="s">
        <v>405</v>
      </c>
      <c r="L7416" t="s">
        <v>557</v>
      </c>
      <c r="M7416" t="s">
        <v>535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181</v>
      </c>
      <c r="C7417">
        <v>2022</v>
      </c>
      <c r="D7417">
        <v>11</v>
      </c>
      <c r="E7417" t="s">
        <v>663</v>
      </c>
      <c r="F7417" s="153">
        <v>79</v>
      </c>
      <c r="G7417" t="s">
        <v>469</v>
      </c>
      <c r="H7417" t="s">
        <v>446</v>
      </c>
      <c r="I7417" t="s">
        <v>447</v>
      </c>
      <c r="J7417" t="s">
        <v>567</v>
      </c>
      <c r="K7417" t="s">
        <v>425</v>
      </c>
      <c r="L7417" t="s">
        <v>557</v>
      </c>
      <c r="M7417" t="s">
        <v>535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181</v>
      </c>
      <c r="C7418">
        <v>2022</v>
      </c>
      <c r="D7418">
        <v>11</v>
      </c>
      <c r="E7418" t="s">
        <v>663</v>
      </c>
      <c r="F7418" s="153">
        <v>79</v>
      </c>
      <c r="G7418" t="s">
        <v>469</v>
      </c>
      <c r="H7418" t="s">
        <v>450</v>
      </c>
      <c r="I7418" t="s">
        <v>451</v>
      </c>
      <c r="J7418" t="s">
        <v>568</v>
      </c>
      <c r="K7418" t="s">
        <v>433</v>
      </c>
      <c r="L7418" t="s">
        <v>557</v>
      </c>
      <c r="M7418" t="s">
        <v>535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187</v>
      </c>
      <c r="C7419">
        <v>2022</v>
      </c>
      <c r="D7419">
        <v>11</v>
      </c>
      <c r="E7419" t="s">
        <v>663</v>
      </c>
      <c r="F7419" s="153">
        <v>1</v>
      </c>
      <c r="G7419" t="s">
        <v>396</v>
      </c>
      <c r="H7419" t="s">
        <v>397</v>
      </c>
      <c r="I7419" t="s">
        <v>398</v>
      </c>
      <c r="J7419" t="s">
        <v>561</v>
      </c>
      <c r="K7419" t="s">
        <v>399</v>
      </c>
      <c r="L7419" t="s">
        <v>536</v>
      </c>
      <c r="M7419" t="s">
        <v>400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187</v>
      </c>
      <c r="C7420">
        <v>2022</v>
      </c>
      <c r="D7420">
        <v>11</v>
      </c>
      <c r="E7420" t="s">
        <v>663</v>
      </c>
      <c r="F7420" s="153">
        <v>1</v>
      </c>
      <c r="G7420" t="s">
        <v>396</v>
      </c>
      <c r="H7420" t="s">
        <v>401</v>
      </c>
      <c r="I7420" t="s">
        <v>402</v>
      </c>
      <c r="J7420" t="s">
        <v>561</v>
      </c>
      <c r="K7420" t="s">
        <v>399</v>
      </c>
      <c r="L7420" t="s">
        <v>536</v>
      </c>
      <c r="M7420" t="s">
        <v>400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187</v>
      </c>
      <c r="C7421">
        <v>2022</v>
      </c>
      <c r="D7421">
        <v>11</v>
      </c>
      <c r="E7421" t="s">
        <v>663</v>
      </c>
      <c r="F7421" s="153">
        <v>1</v>
      </c>
      <c r="G7421" t="s">
        <v>396</v>
      </c>
      <c r="H7421" t="s">
        <v>403</v>
      </c>
      <c r="I7421" t="s">
        <v>404</v>
      </c>
      <c r="J7421" t="s">
        <v>562</v>
      </c>
      <c r="K7421" t="s">
        <v>405</v>
      </c>
      <c r="L7421" t="s">
        <v>536</v>
      </c>
      <c r="M7421" t="s">
        <v>400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187</v>
      </c>
      <c r="C7422">
        <v>2022</v>
      </c>
      <c r="D7422">
        <v>11</v>
      </c>
      <c r="E7422" t="s">
        <v>663</v>
      </c>
      <c r="F7422" s="153">
        <v>1</v>
      </c>
      <c r="G7422" t="s">
        <v>396</v>
      </c>
      <c r="H7422" t="s">
        <v>406</v>
      </c>
      <c r="I7422" t="s">
        <v>407</v>
      </c>
      <c r="J7422" t="s">
        <v>563</v>
      </c>
      <c r="K7422" t="s">
        <v>408</v>
      </c>
      <c r="L7422" t="s">
        <v>536</v>
      </c>
      <c r="M7422" t="s">
        <v>400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187</v>
      </c>
      <c r="C7423">
        <v>2022</v>
      </c>
      <c r="D7423">
        <v>11</v>
      </c>
      <c r="E7423" t="s">
        <v>663</v>
      </c>
      <c r="F7423" s="153">
        <v>1</v>
      </c>
      <c r="G7423" t="s">
        <v>396</v>
      </c>
      <c r="H7423" t="s">
        <v>409</v>
      </c>
      <c r="I7423" t="s">
        <v>410</v>
      </c>
      <c r="J7423" t="s">
        <v>565</v>
      </c>
      <c r="K7423" t="s">
        <v>411</v>
      </c>
      <c r="L7423" t="s">
        <v>536</v>
      </c>
      <c r="M7423" t="s">
        <v>400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187</v>
      </c>
      <c r="C7424">
        <v>2022</v>
      </c>
      <c r="D7424">
        <v>11</v>
      </c>
      <c r="E7424" t="s">
        <v>663</v>
      </c>
      <c r="F7424" s="153">
        <v>1</v>
      </c>
      <c r="G7424" t="s">
        <v>396</v>
      </c>
      <c r="H7424" t="s">
        <v>412</v>
      </c>
      <c r="I7424" t="s">
        <v>413</v>
      </c>
      <c r="J7424" t="s">
        <v>561</v>
      </c>
      <c r="K7424" t="s">
        <v>399</v>
      </c>
      <c r="L7424" t="s">
        <v>537</v>
      </c>
      <c r="M7424" t="s">
        <v>414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187</v>
      </c>
      <c r="C7425">
        <v>2022</v>
      </c>
      <c r="D7425">
        <v>11</v>
      </c>
      <c r="E7425" t="s">
        <v>663</v>
      </c>
      <c r="F7425" s="153">
        <v>1</v>
      </c>
      <c r="G7425" t="s">
        <v>396</v>
      </c>
      <c r="H7425" t="s">
        <v>415</v>
      </c>
      <c r="I7425" t="s">
        <v>416</v>
      </c>
      <c r="J7425" t="s">
        <v>563</v>
      </c>
      <c r="K7425" t="s">
        <v>408</v>
      </c>
      <c r="L7425" t="s">
        <v>537</v>
      </c>
      <c r="M7425" t="s">
        <v>414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187</v>
      </c>
      <c r="C7426">
        <v>2022</v>
      </c>
      <c r="D7426">
        <v>11</v>
      </c>
      <c r="E7426" t="s">
        <v>663</v>
      </c>
      <c r="F7426" s="153">
        <v>1</v>
      </c>
      <c r="G7426" t="s">
        <v>396</v>
      </c>
      <c r="H7426" t="s">
        <v>417</v>
      </c>
      <c r="I7426" t="s">
        <v>418</v>
      </c>
      <c r="J7426" t="s">
        <v>562</v>
      </c>
      <c r="K7426" t="s">
        <v>405</v>
      </c>
      <c r="L7426" t="s">
        <v>537</v>
      </c>
      <c r="M7426" t="s">
        <v>414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187</v>
      </c>
      <c r="C7427">
        <v>2022</v>
      </c>
      <c r="D7427">
        <v>11</v>
      </c>
      <c r="E7427" t="s">
        <v>663</v>
      </c>
      <c r="F7427" s="153">
        <v>1</v>
      </c>
      <c r="G7427" t="s">
        <v>396</v>
      </c>
      <c r="H7427" t="s">
        <v>419</v>
      </c>
      <c r="I7427" t="s">
        <v>420</v>
      </c>
      <c r="J7427" t="s">
        <v>565</v>
      </c>
      <c r="K7427" t="s">
        <v>411</v>
      </c>
      <c r="L7427" t="s">
        <v>537</v>
      </c>
      <c r="M7427" t="s">
        <v>414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187</v>
      </c>
      <c r="C7428">
        <v>2022</v>
      </c>
      <c r="D7428">
        <v>11</v>
      </c>
      <c r="E7428" t="s">
        <v>663</v>
      </c>
      <c r="F7428" s="153">
        <v>3</v>
      </c>
      <c r="G7428" t="s">
        <v>421</v>
      </c>
      <c r="H7428" t="s">
        <v>397</v>
      </c>
      <c r="I7428" t="s">
        <v>398</v>
      </c>
      <c r="J7428" t="s">
        <v>561</v>
      </c>
      <c r="K7428" t="s">
        <v>399</v>
      </c>
      <c r="L7428" t="s">
        <v>538</v>
      </c>
      <c r="M7428" t="s">
        <v>422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187</v>
      </c>
      <c r="C7429">
        <v>2022</v>
      </c>
      <c r="D7429">
        <v>11</v>
      </c>
      <c r="E7429" t="s">
        <v>663</v>
      </c>
      <c r="F7429" s="153">
        <v>3</v>
      </c>
      <c r="G7429" t="s">
        <v>421</v>
      </c>
      <c r="H7429" t="s">
        <v>403</v>
      </c>
      <c r="I7429" t="s">
        <v>404</v>
      </c>
      <c r="J7429" t="s">
        <v>562</v>
      </c>
      <c r="K7429" t="s">
        <v>405</v>
      </c>
      <c r="L7429" t="s">
        <v>538</v>
      </c>
      <c r="M7429" t="s">
        <v>422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187</v>
      </c>
      <c r="C7430">
        <v>2022</v>
      </c>
      <c r="D7430">
        <v>11</v>
      </c>
      <c r="E7430" t="s">
        <v>663</v>
      </c>
      <c r="F7430" s="153">
        <v>3</v>
      </c>
      <c r="G7430" t="s">
        <v>421</v>
      </c>
      <c r="H7430" t="s">
        <v>426</v>
      </c>
      <c r="I7430" t="s">
        <v>427</v>
      </c>
      <c r="J7430" t="s">
        <v>564</v>
      </c>
      <c r="K7430" t="s">
        <v>428</v>
      </c>
      <c r="L7430" t="s">
        <v>538</v>
      </c>
      <c r="M7430" t="s">
        <v>422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187</v>
      </c>
      <c r="C7431">
        <v>2022</v>
      </c>
      <c r="D7431">
        <v>11</v>
      </c>
      <c r="E7431" t="s">
        <v>663</v>
      </c>
      <c r="F7431" s="153">
        <v>3</v>
      </c>
      <c r="G7431" t="s">
        <v>421</v>
      </c>
      <c r="H7431" t="s">
        <v>409</v>
      </c>
      <c r="I7431" t="s">
        <v>410</v>
      </c>
      <c r="J7431" t="s">
        <v>565</v>
      </c>
      <c r="K7431" t="s">
        <v>411</v>
      </c>
      <c r="L7431" t="s">
        <v>538</v>
      </c>
      <c r="M7431" t="s">
        <v>422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187</v>
      </c>
      <c r="C7432">
        <v>2022</v>
      </c>
      <c r="D7432">
        <v>11</v>
      </c>
      <c r="E7432" t="s">
        <v>663</v>
      </c>
      <c r="F7432" s="153">
        <v>3</v>
      </c>
      <c r="G7432" t="s">
        <v>421</v>
      </c>
      <c r="H7432" t="s">
        <v>431</v>
      </c>
      <c r="I7432" t="s">
        <v>432</v>
      </c>
      <c r="J7432" t="s">
        <v>568</v>
      </c>
      <c r="K7432" t="s">
        <v>433</v>
      </c>
      <c r="L7432" t="s">
        <v>538</v>
      </c>
      <c r="M7432" t="s">
        <v>422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187</v>
      </c>
      <c r="C7433">
        <v>2022</v>
      </c>
      <c r="D7433">
        <v>11</v>
      </c>
      <c r="E7433" t="s">
        <v>663</v>
      </c>
      <c r="F7433" s="153">
        <v>3</v>
      </c>
      <c r="G7433" t="s">
        <v>421</v>
      </c>
      <c r="H7433" t="s">
        <v>507</v>
      </c>
      <c r="I7433" t="s">
        <v>508</v>
      </c>
      <c r="J7433" t="s">
        <v>571</v>
      </c>
      <c r="K7433" t="s">
        <v>439</v>
      </c>
      <c r="L7433" t="s">
        <v>538</v>
      </c>
      <c r="M7433" t="s">
        <v>422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187</v>
      </c>
      <c r="C7434">
        <v>2022</v>
      </c>
      <c r="D7434">
        <v>11</v>
      </c>
      <c r="E7434" t="s">
        <v>663</v>
      </c>
      <c r="F7434" s="153">
        <v>3</v>
      </c>
      <c r="G7434" t="s">
        <v>421</v>
      </c>
      <c r="H7434" t="s">
        <v>434</v>
      </c>
      <c r="I7434" t="s">
        <v>435</v>
      </c>
      <c r="J7434" t="s">
        <v>566</v>
      </c>
      <c r="K7434" t="s">
        <v>436</v>
      </c>
      <c r="L7434" t="s">
        <v>537</v>
      </c>
      <c r="M7434" t="s">
        <v>414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187</v>
      </c>
      <c r="C7435">
        <v>2022</v>
      </c>
      <c r="D7435">
        <v>11</v>
      </c>
      <c r="E7435" t="s">
        <v>663</v>
      </c>
      <c r="F7435" s="153">
        <v>3</v>
      </c>
      <c r="G7435" t="s">
        <v>421</v>
      </c>
      <c r="H7435" t="s">
        <v>437</v>
      </c>
      <c r="I7435" t="s">
        <v>438</v>
      </c>
      <c r="J7435" t="s">
        <v>571</v>
      </c>
      <c r="K7435" t="s">
        <v>439</v>
      </c>
      <c r="L7435" t="s">
        <v>539</v>
      </c>
      <c r="M7435" t="s">
        <v>440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187</v>
      </c>
      <c r="C7436">
        <v>2022</v>
      </c>
      <c r="D7436">
        <v>11</v>
      </c>
      <c r="E7436" t="s">
        <v>663</v>
      </c>
      <c r="F7436" s="153">
        <v>3</v>
      </c>
      <c r="G7436" t="s">
        <v>421</v>
      </c>
      <c r="H7436" t="s">
        <v>441</v>
      </c>
      <c r="I7436" t="s">
        <v>442</v>
      </c>
      <c r="J7436" t="s">
        <v>572</v>
      </c>
      <c r="K7436" t="s">
        <v>443</v>
      </c>
      <c r="L7436" t="s">
        <v>538</v>
      </c>
      <c r="M7436" t="s">
        <v>422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187</v>
      </c>
      <c r="C7437">
        <v>2022</v>
      </c>
      <c r="D7437">
        <v>11</v>
      </c>
      <c r="E7437" t="s">
        <v>663</v>
      </c>
      <c r="F7437" s="153">
        <v>3</v>
      </c>
      <c r="G7437" t="s">
        <v>421</v>
      </c>
      <c r="H7437" t="s">
        <v>444</v>
      </c>
      <c r="I7437" t="s">
        <v>445</v>
      </c>
      <c r="J7437" t="s">
        <v>572</v>
      </c>
      <c r="K7437" t="s">
        <v>443</v>
      </c>
      <c r="L7437" t="s">
        <v>539</v>
      </c>
      <c r="M7437" t="s">
        <v>440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187</v>
      </c>
      <c r="C7438">
        <v>2022</v>
      </c>
      <c r="D7438">
        <v>11</v>
      </c>
      <c r="E7438" t="s">
        <v>663</v>
      </c>
      <c r="F7438" s="153">
        <v>3</v>
      </c>
      <c r="G7438" t="s">
        <v>421</v>
      </c>
      <c r="H7438" t="s">
        <v>412</v>
      </c>
      <c r="I7438" t="s">
        <v>413</v>
      </c>
      <c r="J7438" t="s">
        <v>561</v>
      </c>
      <c r="K7438" t="s">
        <v>399</v>
      </c>
      <c r="L7438" t="s">
        <v>539</v>
      </c>
      <c r="M7438" t="s">
        <v>440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187</v>
      </c>
      <c r="C7439">
        <v>2022</v>
      </c>
      <c r="D7439">
        <v>11</v>
      </c>
      <c r="E7439" t="s">
        <v>663</v>
      </c>
      <c r="F7439" s="153">
        <v>3</v>
      </c>
      <c r="G7439" t="s">
        <v>421</v>
      </c>
      <c r="H7439" t="s">
        <v>417</v>
      </c>
      <c r="I7439" t="s">
        <v>418</v>
      </c>
      <c r="J7439" t="s">
        <v>562</v>
      </c>
      <c r="K7439" t="s">
        <v>405</v>
      </c>
      <c r="L7439" t="s">
        <v>539</v>
      </c>
      <c r="M7439" t="s">
        <v>440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187</v>
      </c>
      <c r="C7440">
        <v>2022</v>
      </c>
      <c r="D7440">
        <v>11</v>
      </c>
      <c r="E7440" t="s">
        <v>663</v>
      </c>
      <c r="F7440" s="153">
        <v>3</v>
      </c>
      <c r="G7440" t="s">
        <v>421</v>
      </c>
      <c r="H7440" t="s">
        <v>446</v>
      </c>
      <c r="I7440" t="s">
        <v>447</v>
      </c>
      <c r="J7440" t="s">
        <v>567</v>
      </c>
      <c r="K7440" t="s">
        <v>425</v>
      </c>
      <c r="L7440" t="s">
        <v>539</v>
      </c>
      <c r="M7440" t="s">
        <v>440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187</v>
      </c>
      <c r="C7441">
        <v>2022</v>
      </c>
      <c r="D7441">
        <v>11</v>
      </c>
      <c r="E7441" t="s">
        <v>663</v>
      </c>
      <c r="F7441" s="153">
        <v>3</v>
      </c>
      <c r="G7441" t="s">
        <v>421</v>
      </c>
      <c r="H7441" t="s">
        <v>448</v>
      </c>
      <c r="I7441" t="s">
        <v>449</v>
      </c>
      <c r="J7441" t="s">
        <v>564</v>
      </c>
      <c r="K7441" t="s">
        <v>428</v>
      </c>
      <c r="L7441" t="s">
        <v>539</v>
      </c>
      <c r="M7441" t="s">
        <v>440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187</v>
      </c>
      <c r="C7442">
        <v>2022</v>
      </c>
      <c r="D7442">
        <v>11</v>
      </c>
      <c r="E7442" t="s">
        <v>663</v>
      </c>
      <c r="F7442" s="153">
        <v>3</v>
      </c>
      <c r="G7442" t="s">
        <v>421</v>
      </c>
      <c r="H7442" t="s">
        <v>419</v>
      </c>
      <c r="I7442" t="s">
        <v>420</v>
      </c>
      <c r="J7442" t="s">
        <v>565</v>
      </c>
      <c r="K7442" t="s">
        <v>411</v>
      </c>
      <c r="L7442" t="s">
        <v>539</v>
      </c>
      <c r="M7442" t="s">
        <v>440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187</v>
      </c>
      <c r="C7443">
        <v>2022</v>
      </c>
      <c r="D7443">
        <v>11</v>
      </c>
      <c r="E7443" t="s">
        <v>663</v>
      </c>
      <c r="F7443" s="153">
        <v>3</v>
      </c>
      <c r="G7443" t="s">
        <v>421</v>
      </c>
      <c r="H7443" t="s">
        <v>450</v>
      </c>
      <c r="I7443" t="s">
        <v>451</v>
      </c>
      <c r="J7443" t="s">
        <v>568</v>
      </c>
      <c r="K7443" t="s">
        <v>433</v>
      </c>
      <c r="L7443" t="s">
        <v>539</v>
      </c>
      <c r="M7443" t="s">
        <v>440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187</v>
      </c>
      <c r="C7444">
        <v>2022</v>
      </c>
      <c r="D7444">
        <v>11</v>
      </c>
      <c r="E7444" t="s">
        <v>663</v>
      </c>
      <c r="F7444" s="153">
        <v>3</v>
      </c>
      <c r="G7444" t="s">
        <v>421</v>
      </c>
      <c r="H7444" t="s">
        <v>452</v>
      </c>
      <c r="I7444" t="s">
        <v>453</v>
      </c>
      <c r="J7444" t="s">
        <v>570</v>
      </c>
      <c r="K7444" t="s">
        <v>454</v>
      </c>
      <c r="L7444" t="s">
        <v>539</v>
      </c>
      <c r="M7444" t="s">
        <v>440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187</v>
      </c>
      <c r="C7445">
        <v>2022</v>
      </c>
      <c r="D7445">
        <v>11</v>
      </c>
      <c r="E7445" t="s">
        <v>663</v>
      </c>
      <c r="F7445" s="153">
        <v>5</v>
      </c>
      <c r="G7445" t="s">
        <v>455</v>
      </c>
      <c r="H7445" t="s">
        <v>431</v>
      </c>
      <c r="I7445" t="s">
        <v>432</v>
      </c>
      <c r="J7445" t="s">
        <v>568</v>
      </c>
      <c r="K7445" t="s">
        <v>433</v>
      </c>
      <c r="L7445" t="s">
        <v>540</v>
      </c>
      <c r="M7445" t="s">
        <v>456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187</v>
      </c>
      <c r="C7446">
        <v>2022</v>
      </c>
      <c r="D7446">
        <v>11</v>
      </c>
      <c r="E7446" t="s">
        <v>663</v>
      </c>
      <c r="F7446" s="153">
        <v>5</v>
      </c>
      <c r="G7446" t="s">
        <v>455</v>
      </c>
      <c r="H7446" t="s">
        <v>444</v>
      </c>
      <c r="I7446" t="s">
        <v>445</v>
      </c>
      <c r="J7446" t="s">
        <v>572</v>
      </c>
      <c r="K7446" t="s">
        <v>443</v>
      </c>
      <c r="L7446" t="s">
        <v>541</v>
      </c>
      <c r="M7446" t="s">
        <v>457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187</v>
      </c>
      <c r="C7447">
        <v>2022</v>
      </c>
      <c r="D7447">
        <v>11</v>
      </c>
      <c r="E7447" t="s">
        <v>663</v>
      </c>
      <c r="F7447" s="153">
        <v>5</v>
      </c>
      <c r="G7447" t="s">
        <v>455</v>
      </c>
      <c r="H7447" t="s">
        <v>417</v>
      </c>
      <c r="I7447" t="s">
        <v>418</v>
      </c>
      <c r="J7447" t="s">
        <v>562</v>
      </c>
      <c r="K7447" t="s">
        <v>405</v>
      </c>
      <c r="L7447" t="s">
        <v>541</v>
      </c>
      <c r="M7447" t="s">
        <v>457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187</v>
      </c>
      <c r="C7448">
        <v>2022</v>
      </c>
      <c r="D7448">
        <v>11</v>
      </c>
      <c r="E7448" t="s">
        <v>663</v>
      </c>
      <c r="F7448" s="153">
        <v>6</v>
      </c>
      <c r="G7448" t="s">
        <v>458</v>
      </c>
      <c r="H7448" t="s">
        <v>459</v>
      </c>
      <c r="I7448" t="s">
        <v>460</v>
      </c>
      <c r="J7448" t="s">
        <v>573</v>
      </c>
      <c r="K7448" t="s">
        <v>461</v>
      </c>
      <c r="L7448" t="s">
        <v>542</v>
      </c>
      <c r="M7448" t="s">
        <v>462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187</v>
      </c>
      <c r="C7449">
        <v>2022</v>
      </c>
      <c r="D7449">
        <v>11</v>
      </c>
      <c r="E7449" t="s">
        <v>663</v>
      </c>
      <c r="F7449" s="153">
        <v>6</v>
      </c>
      <c r="G7449" t="s">
        <v>458</v>
      </c>
      <c r="H7449" t="s">
        <v>463</v>
      </c>
      <c r="I7449" t="s">
        <v>464</v>
      </c>
      <c r="J7449" t="s">
        <v>577</v>
      </c>
      <c r="K7449" t="s">
        <v>465</v>
      </c>
      <c r="L7449" t="s">
        <v>542</v>
      </c>
      <c r="M7449" t="s">
        <v>462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187</v>
      </c>
      <c r="C7450">
        <v>2022</v>
      </c>
      <c r="D7450">
        <v>11</v>
      </c>
      <c r="E7450" t="s">
        <v>663</v>
      </c>
      <c r="F7450" s="153">
        <v>10</v>
      </c>
      <c r="G7450" t="s">
        <v>466</v>
      </c>
      <c r="H7450" t="s">
        <v>397</v>
      </c>
      <c r="I7450" t="s">
        <v>398</v>
      </c>
      <c r="J7450" t="s">
        <v>561</v>
      </c>
      <c r="K7450" t="s">
        <v>399</v>
      </c>
      <c r="L7450" t="s">
        <v>543</v>
      </c>
      <c r="M7450" t="s">
        <v>467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187</v>
      </c>
      <c r="C7451">
        <v>2022</v>
      </c>
      <c r="D7451">
        <v>11</v>
      </c>
      <c r="E7451" t="s">
        <v>663</v>
      </c>
      <c r="F7451" s="153">
        <v>10</v>
      </c>
      <c r="G7451" t="s">
        <v>466</v>
      </c>
      <c r="H7451" t="s">
        <v>412</v>
      </c>
      <c r="I7451" t="s">
        <v>413</v>
      </c>
      <c r="J7451" t="s">
        <v>561</v>
      </c>
      <c r="K7451" t="s">
        <v>399</v>
      </c>
      <c r="L7451" t="s">
        <v>544</v>
      </c>
      <c r="M7451" t="s">
        <v>468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187</v>
      </c>
      <c r="C7452">
        <v>2022</v>
      </c>
      <c r="D7452">
        <v>11</v>
      </c>
      <c r="E7452" t="s">
        <v>663</v>
      </c>
      <c r="F7452" s="153">
        <v>10</v>
      </c>
      <c r="G7452" t="s">
        <v>466</v>
      </c>
      <c r="H7452" t="s">
        <v>415</v>
      </c>
      <c r="I7452" t="s">
        <v>416</v>
      </c>
      <c r="J7452" t="s">
        <v>563</v>
      </c>
      <c r="K7452" t="s">
        <v>408</v>
      </c>
      <c r="L7452" t="s">
        <v>544</v>
      </c>
      <c r="M7452" t="s">
        <v>468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187</v>
      </c>
      <c r="C7453">
        <v>2022</v>
      </c>
      <c r="D7453">
        <v>11</v>
      </c>
      <c r="E7453" t="s">
        <v>663</v>
      </c>
      <c r="F7453" s="153">
        <v>60</v>
      </c>
      <c r="G7453" t="s">
        <v>469</v>
      </c>
      <c r="H7453" t="s">
        <v>459</v>
      </c>
      <c r="I7453" t="s">
        <v>460</v>
      </c>
      <c r="J7453" t="s">
        <v>573</v>
      </c>
      <c r="K7453" t="s">
        <v>461</v>
      </c>
      <c r="L7453" t="s">
        <v>545</v>
      </c>
      <c r="M7453" t="s">
        <v>470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187</v>
      </c>
      <c r="C7454">
        <v>2022</v>
      </c>
      <c r="D7454">
        <v>11</v>
      </c>
      <c r="E7454" t="s">
        <v>663</v>
      </c>
      <c r="F7454" s="153">
        <v>60</v>
      </c>
      <c r="G7454" t="s">
        <v>469</v>
      </c>
      <c r="H7454" t="s">
        <v>463</v>
      </c>
      <c r="I7454" t="s">
        <v>464</v>
      </c>
      <c r="J7454" t="s">
        <v>577</v>
      </c>
      <c r="K7454" t="s">
        <v>465</v>
      </c>
      <c r="L7454" t="s">
        <v>545</v>
      </c>
      <c r="M7454" t="s">
        <v>470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187</v>
      </c>
      <c r="C7455">
        <v>2022</v>
      </c>
      <c r="D7455">
        <v>12</v>
      </c>
      <c r="E7455" t="s">
        <v>664</v>
      </c>
      <c r="F7455" s="153">
        <v>1</v>
      </c>
      <c r="G7455" t="s">
        <v>396</v>
      </c>
      <c r="H7455" t="s">
        <v>397</v>
      </c>
      <c r="I7455" t="s">
        <v>398</v>
      </c>
      <c r="J7455" t="s">
        <v>561</v>
      </c>
      <c r="K7455" t="s">
        <v>399</v>
      </c>
      <c r="L7455" t="s">
        <v>536</v>
      </c>
      <c r="M7455" t="s">
        <v>400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187</v>
      </c>
      <c r="C7456">
        <v>2022</v>
      </c>
      <c r="D7456">
        <v>12</v>
      </c>
      <c r="E7456" t="s">
        <v>664</v>
      </c>
      <c r="F7456" s="153">
        <v>1</v>
      </c>
      <c r="G7456" t="s">
        <v>396</v>
      </c>
      <c r="H7456" t="s">
        <v>403</v>
      </c>
      <c r="I7456" t="s">
        <v>404</v>
      </c>
      <c r="J7456" t="s">
        <v>562</v>
      </c>
      <c r="K7456" t="s">
        <v>405</v>
      </c>
      <c r="L7456" t="s">
        <v>536</v>
      </c>
      <c r="M7456" t="s">
        <v>400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187</v>
      </c>
      <c r="C7457">
        <v>2022</v>
      </c>
      <c r="D7457">
        <v>12</v>
      </c>
      <c r="E7457" t="s">
        <v>664</v>
      </c>
      <c r="F7457" s="153">
        <v>1</v>
      </c>
      <c r="G7457" t="s">
        <v>396</v>
      </c>
      <c r="H7457" t="s">
        <v>406</v>
      </c>
      <c r="I7457" t="s">
        <v>407</v>
      </c>
      <c r="J7457" t="s">
        <v>563</v>
      </c>
      <c r="K7457" t="s">
        <v>408</v>
      </c>
      <c r="L7457" t="s">
        <v>536</v>
      </c>
      <c r="M7457" t="s">
        <v>400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187</v>
      </c>
      <c r="C7458">
        <v>2022</v>
      </c>
      <c r="D7458">
        <v>12</v>
      </c>
      <c r="E7458" t="s">
        <v>664</v>
      </c>
      <c r="F7458" s="153">
        <v>1</v>
      </c>
      <c r="G7458" t="s">
        <v>396</v>
      </c>
      <c r="H7458" t="s">
        <v>409</v>
      </c>
      <c r="I7458" t="s">
        <v>410</v>
      </c>
      <c r="J7458" t="s">
        <v>565</v>
      </c>
      <c r="K7458" t="s">
        <v>411</v>
      </c>
      <c r="L7458" t="s">
        <v>536</v>
      </c>
      <c r="M7458" t="s">
        <v>400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187</v>
      </c>
      <c r="C7459">
        <v>2022</v>
      </c>
      <c r="D7459">
        <v>12</v>
      </c>
      <c r="E7459" t="s">
        <v>664</v>
      </c>
      <c r="F7459" s="153">
        <v>1</v>
      </c>
      <c r="G7459" t="s">
        <v>396</v>
      </c>
      <c r="H7459" t="s">
        <v>412</v>
      </c>
      <c r="I7459" t="s">
        <v>413</v>
      </c>
      <c r="J7459" t="s">
        <v>561</v>
      </c>
      <c r="K7459" t="s">
        <v>399</v>
      </c>
      <c r="L7459" t="s">
        <v>537</v>
      </c>
      <c r="M7459" t="s">
        <v>414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187</v>
      </c>
      <c r="C7460">
        <v>2022</v>
      </c>
      <c r="D7460">
        <v>12</v>
      </c>
      <c r="E7460" t="s">
        <v>664</v>
      </c>
      <c r="F7460" s="153">
        <v>1</v>
      </c>
      <c r="G7460" t="s">
        <v>396</v>
      </c>
      <c r="H7460" t="s">
        <v>415</v>
      </c>
      <c r="I7460" t="s">
        <v>416</v>
      </c>
      <c r="J7460" t="s">
        <v>563</v>
      </c>
      <c r="K7460" t="s">
        <v>408</v>
      </c>
      <c r="L7460" t="s">
        <v>537</v>
      </c>
      <c r="M7460" t="s">
        <v>414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187</v>
      </c>
      <c r="C7461">
        <v>2022</v>
      </c>
      <c r="D7461">
        <v>12</v>
      </c>
      <c r="E7461" t="s">
        <v>664</v>
      </c>
      <c r="F7461" s="153">
        <v>1</v>
      </c>
      <c r="G7461" t="s">
        <v>396</v>
      </c>
      <c r="H7461" t="s">
        <v>417</v>
      </c>
      <c r="I7461" t="s">
        <v>418</v>
      </c>
      <c r="J7461" t="s">
        <v>562</v>
      </c>
      <c r="K7461" t="s">
        <v>405</v>
      </c>
      <c r="L7461" t="s">
        <v>537</v>
      </c>
      <c r="M7461" t="s">
        <v>414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187</v>
      </c>
      <c r="C7462">
        <v>2022</v>
      </c>
      <c r="D7462">
        <v>12</v>
      </c>
      <c r="E7462" t="s">
        <v>664</v>
      </c>
      <c r="F7462" s="153">
        <v>1</v>
      </c>
      <c r="G7462" t="s">
        <v>396</v>
      </c>
      <c r="H7462" t="s">
        <v>419</v>
      </c>
      <c r="I7462" t="s">
        <v>420</v>
      </c>
      <c r="J7462" t="s">
        <v>565</v>
      </c>
      <c r="K7462" t="s">
        <v>411</v>
      </c>
      <c r="L7462" t="s">
        <v>537</v>
      </c>
      <c r="M7462" t="s">
        <v>414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187</v>
      </c>
      <c r="C7463">
        <v>2022</v>
      </c>
      <c r="D7463">
        <v>12</v>
      </c>
      <c r="E7463" t="s">
        <v>664</v>
      </c>
      <c r="F7463" s="153">
        <v>3</v>
      </c>
      <c r="G7463" t="s">
        <v>421</v>
      </c>
      <c r="H7463" t="s">
        <v>397</v>
      </c>
      <c r="I7463" t="s">
        <v>398</v>
      </c>
      <c r="J7463" t="s">
        <v>561</v>
      </c>
      <c r="K7463" t="s">
        <v>399</v>
      </c>
      <c r="L7463" t="s">
        <v>538</v>
      </c>
      <c r="M7463" t="s">
        <v>422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187</v>
      </c>
      <c r="C7464">
        <v>2022</v>
      </c>
      <c r="D7464">
        <v>12</v>
      </c>
      <c r="E7464" t="s">
        <v>664</v>
      </c>
      <c r="F7464" s="153">
        <v>3</v>
      </c>
      <c r="G7464" t="s">
        <v>421</v>
      </c>
      <c r="H7464" t="s">
        <v>403</v>
      </c>
      <c r="I7464" t="s">
        <v>404</v>
      </c>
      <c r="J7464" t="s">
        <v>562</v>
      </c>
      <c r="K7464" t="s">
        <v>405</v>
      </c>
      <c r="L7464" t="s">
        <v>538</v>
      </c>
      <c r="M7464" t="s">
        <v>422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187</v>
      </c>
      <c r="C7465">
        <v>2022</v>
      </c>
      <c r="D7465">
        <v>12</v>
      </c>
      <c r="E7465" t="s">
        <v>664</v>
      </c>
      <c r="F7465" s="153">
        <v>3</v>
      </c>
      <c r="G7465" t="s">
        <v>421</v>
      </c>
      <c r="H7465" t="s">
        <v>426</v>
      </c>
      <c r="I7465" t="s">
        <v>427</v>
      </c>
      <c r="J7465" t="s">
        <v>564</v>
      </c>
      <c r="K7465" t="s">
        <v>428</v>
      </c>
      <c r="L7465" t="s">
        <v>538</v>
      </c>
      <c r="M7465" t="s">
        <v>422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187</v>
      </c>
      <c r="C7466">
        <v>2022</v>
      </c>
      <c r="D7466">
        <v>12</v>
      </c>
      <c r="E7466" t="s">
        <v>664</v>
      </c>
      <c r="F7466" s="153">
        <v>3</v>
      </c>
      <c r="G7466" t="s">
        <v>421</v>
      </c>
      <c r="H7466" t="s">
        <v>409</v>
      </c>
      <c r="I7466" t="s">
        <v>410</v>
      </c>
      <c r="J7466" t="s">
        <v>565</v>
      </c>
      <c r="K7466" t="s">
        <v>411</v>
      </c>
      <c r="L7466" t="s">
        <v>538</v>
      </c>
      <c r="M7466" t="s">
        <v>422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187</v>
      </c>
      <c r="C7467">
        <v>2022</v>
      </c>
      <c r="D7467">
        <v>12</v>
      </c>
      <c r="E7467" t="s">
        <v>664</v>
      </c>
      <c r="F7467" s="153">
        <v>3</v>
      </c>
      <c r="G7467" t="s">
        <v>421</v>
      </c>
      <c r="H7467" t="s">
        <v>431</v>
      </c>
      <c r="I7467" t="s">
        <v>432</v>
      </c>
      <c r="J7467" t="s">
        <v>568</v>
      </c>
      <c r="K7467" t="s">
        <v>433</v>
      </c>
      <c r="L7467" t="s">
        <v>538</v>
      </c>
      <c r="M7467" t="s">
        <v>422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187</v>
      </c>
      <c r="C7468">
        <v>2022</v>
      </c>
      <c r="D7468">
        <v>12</v>
      </c>
      <c r="E7468" t="s">
        <v>664</v>
      </c>
      <c r="F7468" s="153">
        <v>3</v>
      </c>
      <c r="G7468" t="s">
        <v>421</v>
      </c>
      <c r="H7468" t="s">
        <v>507</v>
      </c>
      <c r="I7468" t="s">
        <v>508</v>
      </c>
      <c r="J7468" t="s">
        <v>571</v>
      </c>
      <c r="K7468" t="s">
        <v>439</v>
      </c>
      <c r="L7468" t="s">
        <v>538</v>
      </c>
      <c r="M7468" t="s">
        <v>422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187</v>
      </c>
      <c r="C7469">
        <v>2022</v>
      </c>
      <c r="D7469">
        <v>12</v>
      </c>
      <c r="E7469" t="s">
        <v>664</v>
      </c>
      <c r="F7469" s="153">
        <v>3</v>
      </c>
      <c r="G7469" t="s">
        <v>421</v>
      </c>
      <c r="H7469" t="s">
        <v>434</v>
      </c>
      <c r="I7469" t="s">
        <v>435</v>
      </c>
      <c r="J7469" t="s">
        <v>566</v>
      </c>
      <c r="K7469" t="s">
        <v>436</v>
      </c>
      <c r="L7469" t="s">
        <v>537</v>
      </c>
      <c r="M7469" t="s">
        <v>414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187</v>
      </c>
      <c r="C7470">
        <v>2022</v>
      </c>
      <c r="D7470">
        <v>12</v>
      </c>
      <c r="E7470" t="s">
        <v>664</v>
      </c>
      <c r="F7470" s="153">
        <v>3</v>
      </c>
      <c r="G7470" t="s">
        <v>421</v>
      </c>
      <c r="H7470" t="s">
        <v>437</v>
      </c>
      <c r="I7470" t="s">
        <v>438</v>
      </c>
      <c r="J7470" t="s">
        <v>571</v>
      </c>
      <c r="K7470" t="s">
        <v>439</v>
      </c>
      <c r="L7470" t="s">
        <v>539</v>
      </c>
      <c r="M7470" t="s">
        <v>440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187</v>
      </c>
      <c r="C7471">
        <v>2022</v>
      </c>
      <c r="D7471">
        <v>12</v>
      </c>
      <c r="E7471" t="s">
        <v>664</v>
      </c>
      <c r="F7471" s="153">
        <v>3</v>
      </c>
      <c r="G7471" t="s">
        <v>421</v>
      </c>
      <c r="H7471" t="s">
        <v>441</v>
      </c>
      <c r="I7471" t="s">
        <v>442</v>
      </c>
      <c r="J7471" t="s">
        <v>572</v>
      </c>
      <c r="K7471" t="s">
        <v>443</v>
      </c>
      <c r="L7471" t="s">
        <v>538</v>
      </c>
      <c r="M7471" t="s">
        <v>422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187</v>
      </c>
      <c r="C7472">
        <v>2022</v>
      </c>
      <c r="D7472">
        <v>12</v>
      </c>
      <c r="E7472" t="s">
        <v>664</v>
      </c>
      <c r="F7472" s="153">
        <v>3</v>
      </c>
      <c r="G7472" t="s">
        <v>421</v>
      </c>
      <c r="H7472" t="s">
        <v>444</v>
      </c>
      <c r="I7472" t="s">
        <v>445</v>
      </c>
      <c r="J7472" t="s">
        <v>572</v>
      </c>
      <c r="K7472" t="s">
        <v>443</v>
      </c>
      <c r="L7472" t="s">
        <v>539</v>
      </c>
      <c r="M7472" t="s">
        <v>440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187</v>
      </c>
      <c r="C7473">
        <v>2022</v>
      </c>
      <c r="D7473">
        <v>12</v>
      </c>
      <c r="E7473" t="s">
        <v>664</v>
      </c>
      <c r="F7473" s="153">
        <v>3</v>
      </c>
      <c r="G7473" t="s">
        <v>421</v>
      </c>
      <c r="H7473" t="s">
        <v>412</v>
      </c>
      <c r="I7473" t="s">
        <v>413</v>
      </c>
      <c r="J7473" t="s">
        <v>561</v>
      </c>
      <c r="K7473" t="s">
        <v>399</v>
      </c>
      <c r="L7473" t="s">
        <v>539</v>
      </c>
      <c r="M7473" t="s">
        <v>440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187</v>
      </c>
      <c r="C7474">
        <v>2022</v>
      </c>
      <c r="D7474">
        <v>12</v>
      </c>
      <c r="E7474" t="s">
        <v>664</v>
      </c>
      <c r="F7474" s="153">
        <v>3</v>
      </c>
      <c r="G7474" t="s">
        <v>421</v>
      </c>
      <c r="H7474" t="s">
        <v>417</v>
      </c>
      <c r="I7474" t="s">
        <v>418</v>
      </c>
      <c r="J7474" t="s">
        <v>562</v>
      </c>
      <c r="K7474" t="s">
        <v>405</v>
      </c>
      <c r="L7474" t="s">
        <v>539</v>
      </c>
      <c r="M7474" t="s">
        <v>440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187</v>
      </c>
      <c r="C7475">
        <v>2022</v>
      </c>
      <c r="D7475">
        <v>12</v>
      </c>
      <c r="E7475" t="s">
        <v>664</v>
      </c>
      <c r="F7475" s="153">
        <v>3</v>
      </c>
      <c r="G7475" t="s">
        <v>421</v>
      </c>
      <c r="H7475" t="s">
        <v>446</v>
      </c>
      <c r="I7475" t="s">
        <v>447</v>
      </c>
      <c r="J7475" t="s">
        <v>567</v>
      </c>
      <c r="K7475" t="s">
        <v>425</v>
      </c>
      <c r="L7475" t="s">
        <v>539</v>
      </c>
      <c r="M7475" t="s">
        <v>440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187</v>
      </c>
      <c r="C7476">
        <v>2022</v>
      </c>
      <c r="D7476">
        <v>12</v>
      </c>
      <c r="E7476" t="s">
        <v>664</v>
      </c>
      <c r="F7476" s="153">
        <v>3</v>
      </c>
      <c r="G7476" t="s">
        <v>421</v>
      </c>
      <c r="H7476" t="s">
        <v>448</v>
      </c>
      <c r="I7476" t="s">
        <v>449</v>
      </c>
      <c r="J7476" t="s">
        <v>564</v>
      </c>
      <c r="K7476" t="s">
        <v>428</v>
      </c>
      <c r="L7476" t="s">
        <v>539</v>
      </c>
      <c r="M7476" t="s">
        <v>440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187</v>
      </c>
      <c r="C7477">
        <v>2022</v>
      </c>
      <c r="D7477">
        <v>12</v>
      </c>
      <c r="E7477" t="s">
        <v>664</v>
      </c>
      <c r="F7477" s="153">
        <v>3</v>
      </c>
      <c r="G7477" t="s">
        <v>421</v>
      </c>
      <c r="H7477" t="s">
        <v>419</v>
      </c>
      <c r="I7477" t="s">
        <v>420</v>
      </c>
      <c r="J7477" t="s">
        <v>565</v>
      </c>
      <c r="K7477" t="s">
        <v>411</v>
      </c>
      <c r="L7477" t="s">
        <v>539</v>
      </c>
      <c r="M7477" t="s">
        <v>440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187</v>
      </c>
      <c r="C7478">
        <v>2022</v>
      </c>
      <c r="D7478">
        <v>12</v>
      </c>
      <c r="E7478" t="s">
        <v>664</v>
      </c>
      <c r="F7478" s="153">
        <v>3</v>
      </c>
      <c r="G7478" t="s">
        <v>421</v>
      </c>
      <c r="H7478" t="s">
        <v>450</v>
      </c>
      <c r="I7478" t="s">
        <v>451</v>
      </c>
      <c r="J7478" t="s">
        <v>568</v>
      </c>
      <c r="K7478" t="s">
        <v>433</v>
      </c>
      <c r="L7478" t="s">
        <v>539</v>
      </c>
      <c r="M7478" t="s">
        <v>440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187</v>
      </c>
      <c r="C7479">
        <v>2022</v>
      </c>
      <c r="D7479">
        <v>12</v>
      </c>
      <c r="E7479" t="s">
        <v>664</v>
      </c>
      <c r="F7479" s="153">
        <v>5</v>
      </c>
      <c r="G7479" t="s">
        <v>455</v>
      </c>
      <c r="H7479" t="s">
        <v>431</v>
      </c>
      <c r="I7479" t="s">
        <v>432</v>
      </c>
      <c r="J7479" t="s">
        <v>568</v>
      </c>
      <c r="K7479" t="s">
        <v>433</v>
      </c>
      <c r="L7479" t="s">
        <v>540</v>
      </c>
      <c r="M7479" t="s">
        <v>456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187</v>
      </c>
      <c r="C7480">
        <v>2022</v>
      </c>
      <c r="D7480">
        <v>12</v>
      </c>
      <c r="E7480" t="s">
        <v>664</v>
      </c>
      <c r="F7480" s="153">
        <v>5</v>
      </c>
      <c r="G7480" t="s">
        <v>455</v>
      </c>
      <c r="H7480" t="s">
        <v>444</v>
      </c>
      <c r="I7480" t="s">
        <v>445</v>
      </c>
      <c r="J7480" t="s">
        <v>572</v>
      </c>
      <c r="K7480" t="s">
        <v>443</v>
      </c>
      <c r="L7480" t="s">
        <v>541</v>
      </c>
      <c r="M7480" t="s">
        <v>457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187</v>
      </c>
      <c r="C7481">
        <v>2022</v>
      </c>
      <c r="D7481">
        <v>12</v>
      </c>
      <c r="E7481" t="s">
        <v>664</v>
      </c>
      <c r="F7481" s="153">
        <v>5</v>
      </c>
      <c r="G7481" t="s">
        <v>455</v>
      </c>
      <c r="H7481" t="s">
        <v>417</v>
      </c>
      <c r="I7481" t="s">
        <v>418</v>
      </c>
      <c r="J7481" t="s">
        <v>562</v>
      </c>
      <c r="K7481" t="s">
        <v>405</v>
      </c>
      <c r="L7481" t="s">
        <v>541</v>
      </c>
      <c r="M7481" t="s">
        <v>457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187</v>
      </c>
      <c r="C7482">
        <v>2022</v>
      </c>
      <c r="D7482">
        <v>12</v>
      </c>
      <c r="E7482" t="s">
        <v>664</v>
      </c>
      <c r="F7482" s="153">
        <v>6</v>
      </c>
      <c r="G7482" t="s">
        <v>458</v>
      </c>
      <c r="H7482" t="s">
        <v>459</v>
      </c>
      <c r="I7482" t="s">
        <v>460</v>
      </c>
      <c r="J7482" t="s">
        <v>573</v>
      </c>
      <c r="K7482" t="s">
        <v>461</v>
      </c>
      <c r="L7482" t="s">
        <v>542</v>
      </c>
      <c r="M7482" t="s">
        <v>462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187</v>
      </c>
      <c r="C7483">
        <v>2022</v>
      </c>
      <c r="D7483">
        <v>12</v>
      </c>
      <c r="E7483" t="s">
        <v>664</v>
      </c>
      <c r="F7483" s="153">
        <v>6</v>
      </c>
      <c r="G7483" t="s">
        <v>458</v>
      </c>
      <c r="H7483" t="s">
        <v>463</v>
      </c>
      <c r="I7483" t="s">
        <v>464</v>
      </c>
      <c r="J7483" t="s">
        <v>577</v>
      </c>
      <c r="K7483" t="s">
        <v>465</v>
      </c>
      <c r="L7483" t="s">
        <v>542</v>
      </c>
      <c r="M7483" t="s">
        <v>462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187</v>
      </c>
      <c r="C7484">
        <v>2022</v>
      </c>
      <c r="D7484">
        <v>12</v>
      </c>
      <c r="E7484" t="s">
        <v>664</v>
      </c>
      <c r="F7484" s="153">
        <v>10</v>
      </c>
      <c r="G7484" t="s">
        <v>466</v>
      </c>
      <c r="H7484" t="s">
        <v>397</v>
      </c>
      <c r="I7484" t="s">
        <v>398</v>
      </c>
      <c r="J7484" t="s">
        <v>561</v>
      </c>
      <c r="K7484" t="s">
        <v>399</v>
      </c>
      <c r="L7484" t="s">
        <v>543</v>
      </c>
      <c r="M7484" t="s">
        <v>467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187</v>
      </c>
      <c r="C7485">
        <v>2022</v>
      </c>
      <c r="D7485">
        <v>12</v>
      </c>
      <c r="E7485" t="s">
        <v>664</v>
      </c>
      <c r="F7485" s="153">
        <v>10</v>
      </c>
      <c r="G7485" t="s">
        <v>466</v>
      </c>
      <c r="H7485" t="s">
        <v>412</v>
      </c>
      <c r="I7485" t="s">
        <v>413</v>
      </c>
      <c r="J7485" t="s">
        <v>561</v>
      </c>
      <c r="K7485" t="s">
        <v>399</v>
      </c>
      <c r="L7485" t="s">
        <v>544</v>
      </c>
      <c r="M7485" t="s">
        <v>468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187</v>
      </c>
      <c r="C7486">
        <v>2022</v>
      </c>
      <c r="D7486">
        <v>12</v>
      </c>
      <c r="E7486" t="s">
        <v>664</v>
      </c>
      <c r="F7486" s="153">
        <v>10</v>
      </c>
      <c r="G7486" t="s">
        <v>466</v>
      </c>
      <c r="H7486" t="s">
        <v>415</v>
      </c>
      <c r="I7486" t="s">
        <v>416</v>
      </c>
      <c r="J7486" t="s">
        <v>563</v>
      </c>
      <c r="K7486" t="s">
        <v>408</v>
      </c>
      <c r="L7486" t="s">
        <v>544</v>
      </c>
      <c r="M7486" t="s">
        <v>468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187</v>
      </c>
      <c r="C7487">
        <v>2022</v>
      </c>
      <c r="D7487">
        <v>12</v>
      </c>
      <c r="E7487" t="s">
        <v>664</v>
      </c>
      <c r="F7487" s="153">
        <v>60</v>
      </c>
      <c r="G7487" t="s">
        <v>469</v>
      </c>
      <c r="H7487" t="s">
        <v>459</v>
      </c>
      <c r="I7487" t="s">
        <v>460</v>
      </c>
      <c r="J7487" t="s">
        <v>573</v>
      </c>
      <c r="K7487" t="s">
        <v>461</v>
      </c>
      <c r="L7487" t="s">
        <v>545</v>
      </c>
      <c r="M7487" t="s">
        <v>470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187</v>
      </c>
      <c r="C7488">
        <v>2022</v>
      </c>
      <c r="D7488">
        <v>12</v>
      </c>
      <c r="E7488" t="s">
        <v>664</v>
      </c>
      <c r="F7488" s="153">
        <v>60</v>
      </c>
      <c r="G7488" t="s">
        <v>469</v>
      </c>
      <c r="H7488" t="s">
        <v>463</v>
      </c>
      <c r="I7488" t="s">
        <v>464</v>
      </c>
      <c r="J7488" t="s">
        <v>577</v>
      </c>
      <c r="K7488" t="s">
        <v>465</v>
      </c>
      <c r="L7488" t="s">
        <v>545</v>
      </c>
      <c r="M7488" t="s">
        <v>470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181</v>
      </c>
      <c r="C7489">
        <v>2022</v>
      </c>
      <c r="D7489">
        <v>12</v>
      </c>
      <c r="E7489" t="s">
        <v>664</v>
      </c>
      <c r="F7489" s="153">
        <v>1</v>
      </c>
      <c r="G7489" t="s">
        <v>396</v>
      </c>
      <c r="H7489" t="s">
        <v>397</v>
      </c>
      <c r="I7489" t="s">
        <v>398</v>
      </c>
      <c r="J7489" t="s">
        <v>561</v>
      </c>
      <c r="K7489" t="s">
        <v>399</v>
      </c>
      <c r="L7489" t="s">
        <v>536</v>
      </c>
      <c r="M7489" t="s">
        <v>400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181</v>
      </c>
      <c r="C7490">
        <v>2022</v>
      </c>
      <c r="D7490">
        <v>12</v>
      </c>
      <c r="E7490" t="s">
        <v>664</v>
      </c>
      <c r="F7490" s="153">
        <v>1</v>
      </c>
      <c r="G7490" t="s">
        <v>396</v>
      </c>
      <c r="H7490" t="s">
        <v>401</v>
      </c>
      <c r="I7490" t="s">
        <v>402</v>
      </c>
      <c r="J7490" t="s">
        <v>561</v>
      </c>
      <c r="K7490" t="s">
        <v>399</v>
      </c>
      <c r="L7490" t="s">
        <v>536</v>
      </c>
      <c r="M7490" t="s">
        <v>400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181</v>
      </c>
      <c r="C7491">
        <v>2022</v>
      </c>
      <c r="D7491">
        <v>12</v>
      </c>
      <c r="E7491" t="s">
        <v>664</v>
      </c>
      <c r="F7491" s="153">
        <v>1</v>
      </c>
      <c r="G7491" t="s">
        <v>396</v>
      </c>
      <c r="H7491" t="s">
        <v>403</v>
      </c>
      <c r="I7491" t="s">
        <v>404</v>
      </c>
      <c r="J7491" t="s">
        <v>562</v>
      </c>
      <c r="K7491" t="s">
        <v>405</v>
      </c>
      <c r="L7491" t="s">
        <v>536</v>
      </c>
      <c r="M7491" t="s">
        <v>400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181</v>
      </c>
      <c r="C7492">
        <v>2022</v>
      </c>
      <c r="D7492">
        <v>12</v>
      </c>
      <c r="E7492" t="s">
        <v>664</v>
      </c>
      <c r="F7492" s="153">
        <v>1</v>
      </c>
      <c r="G7492" t="s">
        <v>396</v>
      </c>
      <c r="H7492" t="s">
        <v>406</v>
      </c>
      <c r="I7492" t="s">
        <v>407</v>
      </c>
      <c r="J7492" t="s">
        <v>563</v>
      </c>
      <c r="K7492" t="s">
        <v>408</v>
      </c>
      <c r="L7492" t="s">
        <v>536</v>
      </c>
      <c r="M7492" t="s">
        <v>400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181</v>
      </c>
      <c r="C7493">
        <v>2022</v>
      </c>
      <c r="D7493">
        <v>12</v>
      </c>
      <c r="E7493" t="s">
        <v>664</v>
      </c>
      <c r="F7493" s="153">
        <v>1</v>
      </c>
      <c r="G7493" t="s">
        <v>396</v>
      </c>
      <c r="H7493" t="s">
        <v>471</v>
      </c>
      <c r="I7493" t="s">
        <v>472</v>
      </c>
      <c r="J7493" t="s">
        <v>563</v>
      </c>
      <c r="K7493" t="s">
        <v>408</v>
      </c>
      <c r="L7493" t="s">
        <v>536</v>
      </c>
      <c r="M7493" t="s">
        <v>400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181</v>
      </c>
      <c r="C7494">
        <v>2022</v>
      </c>
      <c r="D7494">
        <v>12</v>
      </c>
      <c r="E7494" t="s">
        <v>664</v>
      </c>
      <c r="F7494" s="153">
        <v>1</v>
      </c>
      <c r="G7494" t="s">
        <v>396</v>
      </c>
      <c r="H7494" t="s">
        <v>409</v>
      </c>
      <c r="I7494" t="s">
        <v>410</v>
      </c>
      <c r="J7494" t="s">
        <v>564</v>
      </c>
      <c r="K7494" t="s">
        <v>428</v>
      </c>
      <c r="L7494" t="s">
        <v>536</v>
      </c>
      <c r="M7494" t="s">
        <v>400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181</v>
      </c>
      <c r="C7495">
        <v>2022</v>
      </c>
      <c r="D7495">
        <v>12</v>
      </c>
      <c r="E7495" t="s">
        <v>664</v>
      </c>
      <c r="F7495" s="153">
        <v>1</v>
      </c>
      <c r="G7495" t="s">
        <v>396</v>
      </c>
      <c r="H7495" t="s">
        <v>429</v>
      </c>
      <c r="I7495" t="s">
        <v>430</v>
      </c>
      <c r="J7495" t="s">
        <v>562</v>
      </c>
      <c r="K7495" t="s">
        <v>405</v>
      </c>
      <c r="L7495" t="s">
        <v>536</v>
      </c>
      <c r="M7495" t="s">
        <v>400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181</v>
      </c>
      <c r="C7496">
        <v>2022</v>
      </c>
      <c r="D7496">
        <v>12</v>
      </c>
      <c r="E7496" t="s">
        <v>664</v>
      </c>
      <c r="F7496" s="153">
        <v>1</v>
      </c>
      <c r="G7496" t="s">
        <v>396</v>
      </c>
      <c r="H7496" t="s">
        <v>477</v>
      </c>
      <c r="I7496" t="s">
        <v>478</v>
      </c>
      <c r="J7496" t="s">
        <v>566</v>
      </c>
      <c r="K7496" t="s">
        <v>436</v>
      </c>
      <c r="L7496" t="s">
        <v>536</v>
      </c>
      <c r="M7496" t="s">
        <v>400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181</v>
      </c>
      <c r="C7497">
        <v>2022</v>
      </c>
      <c r="D7497">
        <v>12</v>
      </c>
      <c r="E7497" t="s">
        <v>664</v>
      </c>
      <c r="F7497" s="153">
        <v>1</v>
      </c>
      <c r="G7497" t="s">
        <v>396</v>
      </c>
      <c r="H7497" t="s">
        <v>479</v>
      </c>
      <c r="I7497" t="s">
        <v>480</v>
      </c>
      <c r="J7497" t="s">
        <v>566</v>
      </c>
      <c r="K7497" t="s">
        <v>436</v>
      </c>
      <c r="L7497" t="s">
        <v>536</v>
      </c>
      <c r="M7497" t="s">
        <v>400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181</v>
      </c>
      <c r="C7498">
        <v>2022</v>
      </c>
      <c r="D7498">
        <v>12</v>
      </c>
      <c r="E7498" t="s">
        <v>664</v>
      </c>
      <c r="F7498" s="153">
        <v>1</v>
      </c>
      <c r="G7498" t="s">
        <v>396</v>
      </c>
      <c r="H7498" t="s">
        <v>434</v>
      </c>
      <c r="I7498" t="s">
        <v>435</v>
      </c>
      <c r="J7498" t="s">
        <v>566</v>
      </c>
      <c r="K7498" t="s">
        <v>436</v>
      </c>
      <c r="L7498" t="s">
        <v>537</v>
      </c>
      <c r="M7498" t="s">
        <v>414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181</v>
      </c>
      <c r="C7499">
        <v>2022</v>
      </c>
      <c r="D7499">
        <v>12</v>
      </c>
      <c r="E7499" t="s">
        <v>664</v>
      </c>
      <c r="F7499" s="153">
        <v>1</v>
      </c>
      <c r="G7499" t="s">
        <v>396</v>
      </c>
      <c r="H7499" t="s">
        <v>412</v>
      </c>
      <c r="I7499" t="s">
        <v>413</v>
      </c>
      <c r="J7499" t="s">
        <v>561</v>
      </c>
      <c r="K7499" t="s">
        <v>399</v>
      </c>
      <c r="L7499" t="s">
        <v>537</v>
      </c>
      <c r="M7499" t="s">
        <v>414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181</v>
      </c>
      <c r="C7500">
        <v>2022</v>
      </c>
      <c r="D7500">
        <v>12</v>
      </c>
      <c r="E7500" t="s">
        <v>664</v>
      </c>
      <c r="F7500" s="153">
        <v>1</v>
      </c>
      <c r="G7500" t="s">
        <v>396</v>
      </c>
      <c r="H7500" t="s">
        <v>415</v>
      </c>
      <c r="I7500" t="s">
        <v>416</v>
      </c>
      <c r="J7500" t="s">
        <v>563</v>
      </c>
      <c r="K7500" t="s">
        <v>408</v>
      </c>
      <c r="L7500" t="s">
        <v>537</v>
      </c>
      <c r="M7500" t="s">
        <v>414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181</v>
      </c>
      <c r="C7501">
        <v>2022</v>
      </c>
      <c r="D7501">
        <v>12</v>
      </c>
      <c r="E7501" t="s">
        <v>664</v>
      </c>
      <c r="F7501" s="153">
        <v>1</v>
      </c>
      <c r="G7501" t="s">
        <v>396</v>
      </c>
      <c r="H7501" t="s">
        <v>417</v>
      </c>
      <c r="I7501" t="s">
        <v>418</v>
      </c>
      <c r="J7501" t="s">
        <v>562</v>
      </c>
      <c r="K7501" t="s">
        <v>405</v>
      </c>
      <c r="L7501" t="s">
        <v>537</v>
      </c>
      <c r="M7501" t="s">
        <v>414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181</v>
      </c>
      <c r="C7502">
        <v>2022</v>
      </c>
      <c r="D7502">
        <v>12</v>
      </c>
      <c r="E7502" t="s">
        <v>664</v>
      </c>
      <c r="F7502" s="153">
        <v>1</v>
      </c>
      <c r="G7502" t="s">
        <v>396</v>
      </c>
      <c r="H7502" t="s">
        <v>419</v>
      </c>
      <c r="I7502" t="s">
        <v>420</v>
      </c>
      <c r="J7502" t="s">
        <v>565</v>
      </c>
      <c r="K7502" t="s">
        <v>411</v>
      </c>
      <c r="L7502" t="s">
        <v>537</v>
      </c>
      <c r="M7502" t="s">
        <v>414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181</v>
      </c>
      <c r="C7503">
        <v>2022</v>
      </c>
      <c r="D7503">
        <v>12</v>
      </c>
      <c r="E7503" t="s">
        <v>664</v>
      </c>
      <c r="F7503" s="153">
        <v>3</v>
      </c>
      <c r="G7503" t="s">
        <v>421</v>
      </c>
      <c r="H7503" t="s">
        <v>397</v>
      </c>
      <c r="I7503" t="s">
        <v>398</v>
      </c>
      <c r="J7503" t="s">
        <v>561</v>
      </c>
      <c r="K7503" t="s">
        <v>399</v>
      </c>
      <c r="L7503" t="s">
        <v>538</v>
      </c>
      <c r="M7503" t="s">
        <v>422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181</v>
      </c>
      <c r="C7504">
        <v>2022</v>
      </c>
      <c r="D7504">
        <v>12</v>
      </c>
      <c r="E7504" t="s">
        <v>664</v>
      </c>
      <c r="F7504" s="153">
        <v>3</v>
      </c>
      <c r="G7504" t="s">
        <v>421</v>
      </c>
      <c r="H7504" t="s">
        <v>401</v>
      </c>
      <c r="I7504" t="s">
        <v>402</v>
      </c>
      <c r="J7504" t="s">
        <v>561</v>
      </c>
      <c r="K7504" t="s">
        <v>399</v>
      </c>
      <c r="L7504" t="s">
        <v>538</v>
      </c>
      <c r="M7504" t="s">
        <v>422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181</v>
      </c>
      <c r="C7505">
        <v>2022</v>
      </c>
      <c r="D7505">
        <v>12</v>
      </c>
      <c r="E7505" t="s">
        <v>664</v>
      </c>
      <c r="F7505" s="153">
        <v>3</v>
      </c>
      <c r="G7505" t="s">
        <v>421</v>
      </c>
      <c r="H7505" t="s">
        <v>403</v>
      </c>
      <c r="I7505" t="s">
        <v>404</v>
      </c>
      <c r="J7505" t="s">
        <v>562</v>
      </c>
      <c r="K7505" t="s">
        <v>405</v>
      </c>
      <c r="L7505" t="s">
        <v>538</v>
      </c>
      <c r="M7505" t="s">
        <v>422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181</v>
      </c>
      <c r="C7506">
        <v>2022</v>
      </c>
      <c r="D7506">
        <v>12</v>
      </c>
      <c r="E7506" t="s">
        <v>664</v>
      </c>
      <c r="F7506" s="153">
        <v>3</v>
      </c>
      <c r="G7506" t="s">
        <v>421</v>
      </c>
      <c r="H7506" t="s">
        <v>406</v>
      </c>
      <c r="I7506" t="s">
        <v>407</v>
      </c>
      <c r="J7506" t="s">
        <v>563</v>
      </c>
      <c r="K7506" t="s">
        <v>408</v>
      </c>
      <c r="L7506" t="s">
        <v>538</v>
      </c>
      <c r="M7506" t="s">
        <v>422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181</v>
      </c>
      <c r="C7507">
        <v>2022</v>
      </c>
      <c r="D7507">
        <v>12</v>
      </c>
      <c r="E7507" t="s">
        <v>664</v>
      </c>
      <c r="F7507" s="153">
        <v>3</v>
      </c>
      <c r="G7507" t="s">
        <v>421</v>
      </c>
      <c r="H7507" t="s">
        <v>423</v>
      </c>
      <c r="I7507" t="s">
        <v>424</v>
      </c>
      <c r="J7507" t="s">
        <v>567</v>
      </c>
      <c r="K7507" t="s">
        <v>425</v>
      </c>
      <c r="L7507" t="s">
        <v>538</v>
      </c>
      <c r="M7507" t="s">
        <v>422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181</v>
      </c>
      <c r="C7508">
        <v>2022</v>
      </c>
      <c r="D7508">
        <v>12</v>
      </c>
      <c r="E7508" t="s">
        <v>664</v>
      </c>
      <c r="F7508" s="153">
        <v>3</v>
      </c>
      <c r="G7508" t="s">
        <v>421</v>
      </c>
      <c r="H7508" t="s">
        <v>426</v>
      </c>
      <c r="I7508" t="s">
        <v>427</v>
      </c>
      <c r="J7508" t="s">
        <v>564</v>
      </c>
      <c r="K7508" t="s">
        <v>428</v>
      </c>
      <c r="L7508" t="s">
        <v>538</v>
      </c>
      <c r="M7508" t="s">
        <v>422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181</v>
      </c>
      <c r="C7509">
        <v>2022</v>
      </c>
      <c r="D7509">
        <v>12</v>
      </c>
      <c r="E7509" t="s">
        <v>664</v>
      </c>
      <c r="F7509" s="153">
        <v>3</v>
      </c>
      <c r="G7509" t="s">
        <v>421</v>
      </c>
      <c r="H7509" t="s">
        <v>409</v>
      </c>
      <c r="I7509" t="s">
        <v>410</v>
      </c>
      <c r="J7509" t="s">
        <v>564</v>
      </c>
      <c r="K7509" t="s">
        <v>428</v>
      </c>
      <c r="L7509" t="s">
        <v>538</v>
      </c>
      <c r="M7509" t="s">
        <v>422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181</v>
      </c>
      <c r="C7510">
        <v>2022</v>
      </c>
      <c r="D7510">
        <v>12</v>
      </c>
      <c r="E7510" t="s">
        <v>664</v>
      </c>
      <c r="F7510" s="153">
        <v>3</v>
      </c>
      <c r="G7510" t="s">
        <v>421</v>
      </c>
      <c r="H7510" t="s">
        <v>429</v>
      </c>
      <c r="I7510" t="s">
        <v>430</v>
      </c>
      <c r="J7510" t="s">
        <v>562</v>
      </c>
      <c r="K7510" t="s">
        <v>405</v>
      </c>
      <c r="L7510" t="s">
        <v>538</v>
      </c>
      <c r="M7510" t="s">
        <v>422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181</v>
      </c>
      <c r="C7511">
        <v>2022</v>
      </c>
      <c r="D7511">
        <v>12</v>
      </c>
      <c r="E7511" t="s">
        <v>664</v>
      </c>
      <c r="F7511" s="153">
        <v>3</v>
      </c>
      <c r="G7511" t="s">
        <v>421</v>
      </c>
      <c r="H7511" t="s">
        <v>481</v>
      </c>
      <c r="I7511" t="s">
        <v>482</v>
      </c>
      <c r="J7511" t="s">
        <v>568</v>
      </c>
      <c r="K7511" t="s">
        <v>433</v>
      </c>
      <c r="L7511" t="s">
        <v>538</v>
      </c>
      <c r="M7511" t="s">
        <v>422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181</v>
      </c>
      <c r="C7512">
        <v>2022</v>
      </c>
      <c r="D7512">
        <v>12</v>
      </c>
      <c r="E7512" t="s">
        <v>664</v>
      </c>
      <c r="F7512" s="153">
        <v>3</v>
      </c>
      <c r="G7512" t="s">
        <v>421</v>
      </c>
      <c r="H7512" t="s">
        <v>649</v>
      </c>
      <c r="I7512" t="s">
        <v>650</v>
      </c>
      <c r="J7512" t="s">
        <v>564</v>
      </c>
      <c r="K7512" t="s">
        <v>428</v>
      </c>
      <c r="L7512" t="s">
        <v>538</v>
      </c>
      <c r="M7512" t="s">
        <v>422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181</v>
      </c>
      <c r="C7513">
        <v>2022</v>
      </c>
      <c r="D7513">
        <v>12</v>
      </c>
      <c r="E7513" t="s">
        <v>664</v>
      </c>
      <c r="F7513" s="153">
        <v>3</v>
      </c>
      <c r="G7513" t="s">
        <v>421</v>
      </c>
      <c r="H7513" t="s">
        <v>473</v>
      </c>
      <c r="I7513" t="s">
        <v>474</v>
      </c>
      <c r="J7513" t="s">
        <v>565</v>
      </c>
      <c r="K7513" t="s">
        <v>411</v>
      </c>
      <c r="L7513" t="s">
        <v>538</v>
      </c>
      <c r="M7513" t="s">
        <v>422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181</v>
      </c>
      <c r="C7514">
        <v>2022</v>
      </c>
      <c r="D7514">
        <v>12</v>
      </c>
      <c r="E7514" t="s">
        <v>664</v>
      </c>
      <c r="F7514" s="153">
        <v>3</v>
      </c>
      <c r="G7514" t="s">
        <v>421</v>
      </c>
      <c r="H7514" t="s">
        <v>483</v>
      </c>
      <c r="I7514" t="s">
        <v>484</v>
      </c>
      <c r="J7514" t="s">
        <v>569</v>
      </c>
      <c r="K7514" t="s">
        <v>485</v>
      </c>
      <c r="L7514" t="s">
        <v>538</v>
      </c>
      <c r="M7514" t="s">
        <v>422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181</v>
      </c>
      <c r="C7515">
        <v>2022</v>
      </c>
      <c r="D7515">
        <v>12</v>
      </c>
      <c r="E7515" t="s">
        <v>664</v>
      </c>
      <c r="F7515" s="153">
        <v>3</v>
      </c>
      <c r="G7515" t="s">
        <v>421</v>
      </c>
      <c r="H7515" t="s">
        <v>431</v>
      </c>
      <c r="I7515" t="s">
        <v>432</v>
      </c>
      <c r="J7515" t="s">
        <v>568</v>
      </c>
      <c r="K7515" t="s">
        <v>433</v>
      </c>
      <c r="L7515" t="s">
        <v>538</v>
      </c>
      <c r="M7515" t="s">
        <v>422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181</v>
      </c>
      <c r="C7516">
        <v>2022</v>
      </c>
      <c r="D7516">
        <v>12</v>
      </c>
      <c r="E7516" t="s">
        <v>664</v>
      </c>
      <c r="F7516" s="153">
        <v>3</v>
      </c>
      <c r="G7516" t="s">
        <v>421</v>
      </c>
      <c r="H7516" t="s">
        <v>486</v>
      </c>
      <c r="I7516" t="s">
        <v>487</v>
      </c>
      <c r="J7516" t="s">
        <v>570</v>
      </c>
      <c r="K7516" t="s">
        <v>454</v>
      </c>
      <c r="L7516" t="s">
        <v>538</v>
      </c>
      <c r="M7516" t="s">
        <v>422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181</v>
      </c>
      <c r="C7517">
        <v>2022</v>
      </c>
      <c r="D7517">
        <v>12</v>
      </c>
      <c r="E7517" t="s">
        <v>664</v>
      </c>
      <c r="F7517" s="153">
        <v>3</v>
      </c>
      <c r="G7517" t="s">
        <v>421</v>
      </c>
      <c r="H7517" t="s">
        <v>488</v>
      </c>
      <c r="I7517" t="s">
        <v>489</v>
      </c>
      <c r="J7517" t="s">
        <v>569</v>
      </c>
      <c r="K7517" t="s">
        <v>485</v>
      </c>
      <c r="L7517" t="s">
        <v>538</v>
      </c>
      <c r="M7517" t="s">
        <v>422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181</v>
      </c>
      <c r="C7518">
        <v>2022</v>
      </c>
      <c r="D7518">
        <v>12</v>
      </c>
      <c r="E7518" t="s">
        <v>664</v>
      </c>
      <c r="F7518" s="153">
        <v>3</v>
      </c>
      <c r="G7518" t="s">
        <v>421</v>
      </c>
      <c r="H7518" t="s">
        <v>477</v>
      </c>
      <c r="I7518" t="s">
        <v>478</v>
      </c>
      <c r="J7518" t="s">
        <v>566</v>
      </c>
      <c r="K7518" t="s">
        <v>436</v>
      </c>
      <c r="L7518" t="s">
        <v>538</v>
      </c>
      <c r="M7518" t="s">
        <v>422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181</v>
      </c>
      <c r="C7519">
        <v>2022</v>
      </c>
      <c r="D7519">
        <v>12</v>
      </c>
      <c r="E7519" t="s">
        <v>664</v>
      </c>
      <c r="F7519" s="153">
        <v>3</v>
      </c>
      <c r="G7519" t="s">
        <v>421</v>
      </c>
      <c r="H7519" t="s">
        <v>479</v>
      </c>
      <c r="I7519" t="s">
        <v>480</v>
      </c>
      <c r="J7519" t="s">
        <v>566</v>
      </c>
      <c r="K7519" t="s">
        <v>436</v>
      </c>
      <c r="L7519" t="s">
        <v>538</v>
      </c>
      <c r="M7519" t="s">
        <v>422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181</v>
      </c>
      <c r="C7520">
        <v>2022</v>
      </c>
      <c r="D7520">
        <v>12</v>
      </c>
      <c r="E7520" t="s">
        <v>664</v>
      </c>
      <c r="F7520" s="153">
        <v>3</v>
      </c>
      <c r="G7520" t="s">
        <v>421</v>
      </c>
      <c r="H7520" t="s">
        <v>434</v>
      </c>
      <c r="I7520" t="s">
        <v>435</v>
      </c>
      <c r="J7520" t="s">
        <v>566</v>
      </c>
      <c r="K7520" t="s">
        <v>436</v>
      </c>
      <c r="L7520" t="s">
        <v>539</v>
      </c>
      <c r="M7520" t="s">
        <v>440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181</v>
      </c>
      <c r="C7521">
        <v>2022</v>
      </c>
      <c r="D7521">
        <v>12</v>
      </c>
      <c r="E7521" t="s">
        <v>664</v>
      </c>
      <c r="F7521" s="153">
        <v>3</v>
      </c>
      <c r="G7521" t="s">
        <v>421</v>
      </c>
      <c r="H7521" t="s">
        <v>437</v>
      </c>
      <c r="I7521" t="s">
        <v>438</v>
      </c>
      <c r="J7521" t="s">
        <v>571</v>
      </c>
      <c r="K7521" t="s">
        <v>439</v>
      </c>
      <c r="L7521" t="s">
        <v>539</v>
      </c>
      <c r="M7521" t="s">
        <v>440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181</v>
      </c>
      <c r="C7522">
        <v>2022</v>
      </c>
      <c r="D7522">
        <v>12</v>
      </c>
      <c r="E7522" t="s">
        <v>664</v>
      </c>
      <c r="F7522" s="153">
        <v>3</v>
      </c>
      <c r="G7522" t="s">
        <v>421</v>
      </c>
      <c r="H7522" t="s">
        <v>490</v>
      </c>
      <c r="I7522" t="s">
        <v>491</v>
      </c>
      <c r="J7522" t="s">
        <v>572</v>
      </c>
      <c r="K7522" t="s">
        <v>443</v>
      </c>
      <c r="L7522" t="s">
        <v>538</v>
      </c>
      <c r="M7522" t="s">
        <v>422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181</v>
      </c>
      <c r="C7523">
        <v>2022</v>
      </c>
      <c r="D7523">
        <v>12</v>
      </c>
      <c r="E7523" t="s">
        <v>664</v>
      </c>
      <c r="F7523" s="153">
        <v>3</v>
      </c>
      <c r="G7523" t="s">
        <v>421</v>
      </c>
      <c r="H7523" t="s">
        <v>441</v>
      </c>
      <c r="I7523" t="s">
        <v>442</v>
      </c>
      <c r="J7523" t="s">
        <v>572</v>
      </c>
      <c r="K7523" t="s">
        <v>443</v>
      </c>
      <c r="L7523" t="s">
        <v>538</v>
      </c>
      <c r="M7523" t="s">
        <v>422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181</v>
      </c>
      <c r="C7524">
        <v>2022</v>
      </c>
      <c r="D7524">
        <v>12</v>
      </c>
      <c r="E7524" t="s">
        <v>664</v>
      </c>
      <c r="F7524" s="153">
        <v>3</v>
      </c>
      <c r="G7524" t="s">
        <v>421</v>
      </c>
      <c r="H7524" t="s">
        <v>444</v>
      </c>
      <c r="I7524" t="s">
        <v>445</v>
      </c>
      <c r="J7524" t="s">
        <v>572</v>
      </c>
      <c r="K7524" t="s">
        <v>443</v>
      </c>
      <c r="L7524" t="s">
        <v>539</v>
      </c>
      <c r="M7524" t="s">
        <v>440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181</v>
      </c>
      <c r="C7525">
        <v>2022</v>
      </c>
      <c r="D7525">
        <v>12</v>
      </c>
      <c r="E7525" t="s">
        <v>664</v>
      </c>
      <c r="F7525" s="153">
        <v>3</v>
      </c>
      <c r="G7525" t="s">
        <v>421</v>
      </c>
      <c r="H7525" t="s">
        <v>412</v>
      </c>
      <c r="I7525" t="s">
        <v>413</v>
      </c>
      <c r="J7525" t="s">
        <v>561</v>
      </c>
      <c r="K7525" t="s">
        <v>399</v>
      </c>
      <c r="L7525" t="s">
        <v>539</v>
      </c>
      <c r="M7525" t="s">
        <v>440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181</v>
      </c>
      <c r="C7526">
        <v>2022</v>
      </c>
      <c r="D7526">
        <v>12</v>
      </c>
      <c r="E7526" t="s">
        <v>664</v>
      </c>
      <c r="F7526" s="153">
        <v>3</v>
      </c>
      <c r="G7526" t="s">
        <v>421</v>
      </c>
      <c r="H7526" t="s">
        <v>415</v>
      </c>
      <c r="I7526" t="s">
        <v>416</v>
      </c>
      <c r="J7526" t="s">
        <v>547</v>
      </c>
      <c r="K7526" t="s">
        <v>475</v>
      </c>
      <c r="L7526" t="s">
        <v>547</v>
      </c>
      <c r="M7526" t="s">
        <v>476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181</v>
      </c>
      <c r="C7527">
        <v>2022</v>
      </c>
      <c r="D7527">
        <v>12</v>
      </c>
      <c r="E7527" t="s">
        <v>664</v>
      </c>
      <c r="F7527" s="153">
        <v>3</v>
      </c>
      <c r="G7527" t="s">
        <v>421</v>
      </c>
      <c r="H7527" t="s">
        <v>417</v>
      </c>
      <c r="I7527" t="s">
        <v>418</v>
      </c>
      <c r="J7527" t="s">
        <v>562</v>
      </c>
      <c r="K7527" t="s">
        <v>405</v>
      </c>
      <c r="L7527" t="s">
        <v>539</v>
      </c>
      <c r="M7527" t="s">
        <v>440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181</v>
      </c>
      <c r="C7528">
        <v>2022</v>
      </c>
      <c r="D7528">
        <v>12</v>
      </c>
      <c r="E7528" t="s">
        <v>664</v>
      </c>
      <c r="F7528" s="153">
        <v>3</v>
      </c>
      <c r="G7528" t="s">
        <v>421</v>
      </c>
      <c r="H7528" t="s">
        <v>446</v>
      </c>
      <c r="I7528" t="s">
        <v>447</v>
      </c>
      <c r="J7528" t="s">
        <v>567</v>
      </c>
      <c r="K7528" t="s">
        <v>425</v>
      </c>
      <c r="L7528" t="s">
        <v>539</v>
      </c>
      <c r="M7528" t="s">
        <v>440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181</v>
      </c>
      <c r="C7529">
        <v>2022</v>
      </c>
      <c r="D7529">
        <v>12</v>
      </c>
      <c r="E7529" t="s">
        <v>664</v>
      </c>
      <c r="F7529" s="153">
        <v>3</v>
      </c>
      <c r="G7529" t="s">
        <v>421</v>
      </c>
      <c r="H7529" t="s">
        <v>448</v>
      </c>
      <c r="I7529" t="s">
        <v>449</v>
      </c>
      <c r="J7529" t="s">
        <v>564</v>
      </c>
      <c r="K7529" t="s">
        <v>428</v>
      </c>
      <c r="L7529" t="s">
        <v>539</v>
      </c>
      <c r="M7529" t="s">
        <v>440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181</v>
      </c>
      <c r="C7530">
        <v>2022</v>
      </c>
      <c r="D7530">
        <v>12</v>
      </c>
      <c r="E7530" t="s">
        <v>664</v>
      </c>
      <c r="F7530" s="153">
        <v>3</v>
      </c>
      <c r="G7530" t="s">
        <v>421</v>
      </c>
      <c r="H7530" t="s">
        <v>419</v>
      </c>
      <c r="I7530" t="s">
        <v>420</v>
      </c>
      <c r="J7530" t="s">
        <v>565</v>
      </c>
      <c r="K7530" t="s">
        <v>411</v>
      </c>
      <c r="L7530" t="s">
        <v>539</v>
      </c>
      <c r="M7530" t="s">
        <v>440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181</v>
      </c>
      <c r="C7531">
        <v>2022</v>
      </c>
      <c r="D7531">
        <v>12</v>
      </c>
      <c r="E7531" t="s">
        <v>664</v>
      </c>
      <c r="F7531" s="153">
        <v>3</v>
      </c>
      <c r="G7531" t="s">
        <v>421</v>
      </c>
      <c r="H7531" t="s">
        <v>450</v>
      </c>
      <c r="I7531" t="s">
        <v>451</v>
      </c>
      <c r="J7531" t="s">
        <v>568</v>
      </c>
      <c r="K7531" t="s">
        <v>433</v>
      </c>
      <c r="L7531" t="s">
        <v>539</v>
      </c>
      <c r="M7531" t="s">
        <v>440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181</v>
      </c>
      <c r="C7532">
        <v>2022</v>
      </c>
      <c r="D7532">
        <v>12</v>
      </c>
      <c r="E7532" t="s">
        <v>664</v>
      </c>
      <c r="F7532" s="153">
        <v>3</v>
      </c>
      <c r="G7532" t="s">
        <v>421</v>
      </c>
      <c r="H7532" t="s">
        <v>452</v>
      </c>
      <c r="I7532" t="s">
        <v>453</v>
      </c>
      <c r="J7532" t="s">
        <v>568</v>
      </c>
      <c r="K7532" t="s">
        <v>433</v>
      </c>
      <c r="L7532" t="s">
        <v>539</v>
      </c>
      <c r="M7532" t="s">
        <v>440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181</v>
      </c>
      <c r="C7533">
        <v>2022</v>
      </c>
      <c r="D7533">
        <v>12</v>
      </c>
      <c r="E7533" t="s">
        <v>664</v>
      </c>
      <c r="F7533" s="153">
        <v>3</v>
      </c>
      <c r="G7533" t="s">
        <v>421</v>
      </c>
      <c r="H7533" t="s">
        <v>492</v>
      </c>
      <c r="I7533" t="s">
        <v>493</v>
      </c>
      <c r="J7533" t="s">
        <v>568</v>
      </c>
      <c r="K7533" t="s">
        <v>433</v>
      </c>
      <c r="L7533" t="s">
        <v>539</v>
      </c>
      <c r="M7533" t="s">
        <v>440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181</v>
      </c>
      <c r="C7534">
        <v>2022</v>
      </c>
      <c r="D7534">
        <v>12</v>
      </c>
      <c r="E7534" t="s">
        <v>664</v>
      </c>
      <c r="F7534" s="153">
        <v>5</v>
      </c>
      <c r="G7534" t="s">
        <v>455</v>
      </c>
      <c r="H7534" t="s">
        <v>403</v>
      </c>
      <c r="I7534" t="s">
        <v>404</v>
      </c>
      <c r="J7534" t="s">
        <v>562</v>
      </c>
      <c r="K7534" t="s">
        <v>405</v>
      </c>
      <c r="L7534" t="s">
        <v>540</v>
      </c>
      <c r="M7534" t="s">
        <v>456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181</v>
      </c>
      <c r="C7535">
        <v>2022</v>
      </c>
      <c r="D7535">
        <v>12</v>
      </c>
      <c r="E7535" t="s">
        <v>664</v>
      </c>
      <c r="F7535" s="153">
        <v>5</v>
      </c>
      <c r="G7535" t="s">
        <v>455</v>
      </c>
      <c r="H7535" t="s">
        <v>423</v>
      </c>
      <c r="I7535" t="s">
        <v>424</v>
      </c>
      <c r="J7535" t="s">
        <v>567</v>
      </c>
      <c r="K7535" t="s">
        <v>425</v>
      </c>
      <c r="L7535" t="s">
        <v>540</v>
      </c>
      <c r="M7535" t="s">
        <v>456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181</v>
      </c>
      <c r="C7536">
        <v>2022</v>
      </c>
      <c r="D7536">
        <v>12</v>
      </c>
      <c r="E7536" t="s">
        <v>664</v>
      </c>
      <c r="F7536" s="153">
        <v>5</v>
      </c>
      <c r="G7536" t="s">
        <v>455</v>
      </c>
      <c r="H7536" t="s">
        <v>429</v>
      </c>
      <c r="I7536" t="s">
        <v>430</v>
      </c>
      <c r="J7536" t="s">
        <v>562</v>
      </c>
      <c r="K7536" t="s">
        <v>405</v>
      </c>
      <c r="L7536" t="s">
        <v>540</v>
      </c>
      <c r="M7536" t="s">
        <v>456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181</v>
      </c>
      <c r="C7537">
        <v>2022</v>
      </c>
      <c r="D7537">
        <v>12</v>
      </c>
      <c r="E7537" t="s">
        <v>664</v>
      </c>
      <c r="F7537" s="153">
        <v>5</v>
      </c>
      <c r="G7537" t="s">
        <v>455</v>
      </c>
      <c r="H7537" t="s">
        <v>481</v>
      </c>
      <c r="I7537" t="s">
        <v>482</v>
      </c>
      <c r="J7537" t="s">
        <v>568</v>
      </c>
      <c r="K7537" t="s">
        <v>433</v>
      </c>
      <c r="L7537" t="s">
        <v>540</v>
      </c>
      <c r="M7537" t="s">
        <v>456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181</v>
      </c>
      <c r="C7538">
        <v>2022</v>
      </c>
      <c r="D7538">
        <v>12</v>
      </c>
      <c r="E7538" t="s">
        <v>664</v>
      </c>
      <c r="F7538" s="153">
        <v>5</v>
      </c>
      <c r="G7538" t="s">
        <v>455</v>
      </c>
      <c r="H7538" t="s">
        <v>431</v>
      </c>
      <c r="I7538" t="s">
        <v>432</v>
      </c>
      <c r="J7538" t="s">
        <v>568</v>
      </c>
      <c r="K7538" t="s">
        <v>433</v>
      </c>
      <c r="L7538" t="s">
        <v>540</v>
      </c>
      <c r="M7538" t="s">
        <v>456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181</v>
      </c>
      <c r="C7539">
        <v>2022</v>
      </c>
      <c r="D7539">
        <v>12</v>
      </c>
      <c r="E7539" t="s">
        <v>664</v>
      </c>
      <c r="F7539" s="153">
        <v>5</v>
      </c>
      <c r="G7539" t="s">
        <v>455</v>
      </c>
      <c r="H7539" t="s">
        <v>477</v>
      </c>
      <c r="I7539" t="s">
        <v>478</v>
      </c>
      <c r="J7539" t="s">
        <v>566</v>
      </c>
      <c r="K7539" t="s">
        <v>436</v>
      </c>
      <c r="L7539" t="s">
        <v>540</v>
      </c>
      <c r="M7539" t="s">
        <v>456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181</v>
      </c>
      <c r="C7540">
        <v>2022</v>
      </c>
      <c r="D7540">
        <v>12</v>
      </c>
      <c r="E7540" t="s">
        <v>664</v>
      </c>
      <c r="F7540" s="153">
        <v>5</v>
      </c>
      <c r="G7540" t="s">
        <v>455</v>
      </c>
      <c r="H7540" t="s">
        <v>479</v>
      </c>
      <c r="I7540" t="s">
        <v>480</v>
      </c>
      <c r="J7540" t="s">
        <v>566</v>
      </c>
      <c r="K7540" t="s">
        <v>436</v>
      </c>
      <c r="L7540" t="s">
        <v>540</v>
      </c>
      <c r="M7540" t="s">
        <v>456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181</v>
      </c>
      <c r="C7541">
        <v>2022</v>
      </c>
      <c r="D7541">
        <v>12</v>
      </c>
      <c r="E7541" t="s">
        <v>664</v>
      </c>
      <c r="F7541" s="153">
        <v>5</v>
      </c>
      <c r="G7541" t="s">
        <v>455</v>
      </c>
      <c r="H7541" t="s">
        <v>434</v>
      </c>
      <c r="I7541" t="s">
        <v>435</v>
      </c>
      <c r="J7541" t="s">
        <v>566</v>
      </c>
      <c r="K7541" t="s">
        <v>436</v>
      </c>
      <c r="L7541" t="s">
        <v>541</v>
      </c>
      <c r="M7541" t="s">
        <v>457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181</v>
      </c>
      <c r="C7542">
        <v>2022</v>
      </c>
      <c r="D7542">
        <v>12</v>
      </c>
      <c r="E7542" t="s">
        <v>664</v>
      </c>
      <c r="F7542" s="153">
        <v>5</v>
      </c>
      <c r="G7542" t="s">
        <v>455</v>
      </c>
      <c r="H7542" t="s">
        <v>490</v>
      </c>
      <c r="I7542" t="s">
        <v>491</v>
      </c>
      <c r="J7542" t="s">
        <v>572</v>
      </c>
      <c r="K7542" t="s">
        <v>443</v>
      </c>
      <c r="L7542" t="s">
        <v>540</v>
      </c>
      <c r="M7542" t="s">
        <v>456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181</v>
      </c>
      <c r="C7543">
        <v>2022</v>
      </c>
      <c r="D7543">
        <v>12</v>
      </c>
      <c r="E7543" t="s">
        <v>664</v>
      </c>
      <c r="F7543" s="153">
        <v>5</v>
      </c>
      <c r="G7543" t="s">
        <v>455</v>
      </c>
      <c r="H7543" t="s">
        <v>441</v>
      </c>
      <c r="I7543" t="s">
        <v>442</v>
      </c>
      <c r="J7543" t="s">
        <v>572</v>
      </c>
      <c r="K7543" t="s">
        <v>443</v>
      </c>
      <c r="L7543" t="s">
        <v>540</v>
      </c>
      <c r="M7543" t="s">
        <v>456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181</v>
      </c>
      <c r="C7544">
        <v>2022</v>
      </c>
      <c r="D7544">
        <v>12</v>
      </c>
      <c r="E7544" t="s">
        <v>664</v>
      </c>
      <c r="F7544" s="153">
        <v>5</v>
      </c>
      <c r="G7544" t="s">
        <v>455</v>
      </c>
      <c r="H7544" t="s">
        <v>444</v>
      </c>
      <c r="I7544" t="s">
        <v>445</v>
      </c>
      <c r="J7544" t="s">
        <v>572</v>
      </c>
      <c r="K7544" t="s">
        <v>443</v>
      </c>
      <c r="L7544" t="s">
        <v>541</v>
      </c>
      <c r="M7544" t="s">
        <v>457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181</v>
      </c>
      <c r="C7545">
        <v>2022</v>
      </c>
      <c r="D7545">
        <v>12</v>
      </c>
      <c r="E7545" t="s">
        <v>664</v>
      </c>
      <c r="F7545" s="153">
        <v>5</v>
      </c>
      <c r="G7545" t="s">
        <v>455</v>
      </c>
      <c r="H7545" t="s">
        <v>417</v>
      </c>
      <c r="I7545" t="s">
        <v>418</v>
      </c>
      <c r="J7545" t="s">
        <v>562</v>
      </c>
      <c r="K7545" t="s">
        <v>405</v>
      </c>
      <c r="L7545" t="s">
        <v>541</v>
      </c>
      <c r="M7545" t="s">
        <v>457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181</v>
      </c>
      <c r="C7546">
        <v>2022</v>
      </c>
      <c r="D7546">
        <v>12</v>
      </c>
      <c r="E7546" t="s">
        <v>664</v>
      </c>
      <c r="F7546" s="153">
        <v>5</v>
      </c>
      <c r="G7546" t="s">
        <v>455</v>
      </c>
      <c r="H7546" t="s">
        <v>446</v>
      </c>
      <c r="I7546" t="s">
        <v>447</v>
      </c>
      <c r="J7546" t="s">
        <v>567</v>
      </c>
      <c r="K7546" t="s">
        <v>425</v>
      </c>
      <c r="L7546" t="s">
        <v>541</v>
      </c>
      <c r="M7546" t="s">
        <v>457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181</v>
      </c>
      <c r="C7547">
        <v>2022</v>
      </c>
      <c r="D7547">
        <v>12</v>
      </c>
      <c r="E7547" t="s">
        <v>664</v>
      </c>
      <c r="F7547" s="153">
        <v>5</v>
      </c>
      <c r="G7547" t="s">
        <v>455</v>
      </c>
      <c r="H7547" t="s">
        <v>450</v>
      </c>
      <c r="I7547" t="s">
        <v>451</v>
      </c>
      <c r="J7547" t="s">
        <v>568</v>
      </c>
      <c r="K7547" t="s">
        <v>433</v>
      </c>
      <c r="L7547" t="s">
        <v>541</v>
      </c>
      <c r="M7547" t="s">
        <v>457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181</v>
      </c>
      <c r="C7548">
        <v>2022</v>
      </c>
      <c r="D7548">
        <v>12</v>
      </c>
      <c r="E7548" t="s">
        <v>664</v>
      </c>
      <c r="F7548" s="153">
        <v>6</v>
      </c>
      <c r="G7548" t="s">
        <v>458</v>
      </c>
      <c r="H7548" t="s">
        <v>403</v>
      </c>
      <c r="I7548" t="s">
        <v>404</v>
      </c>
      <c r="J7548" t="s">
        <v>562</v>
      </c>
      <c r="K7548" t="s">
        <v>405</v>
      </c>
      <c r="L7548" t="s">
        <v>548</v>
      </c>
      <c r="M7548" t="s">
        <v>193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181</v>
      </c>
      <c r="C7549">
        <v>2022</v>
      </c>
      <c r="D7549">
        <v>12</v>
      </c>
      <c r="E7549" t="s">
        <v>664</v>
      </c>
      <c r="F7549" s="153">
        <v>6</v>
      </c>
      <c r="G7549" t="s">
        <v>458</v>
      </c>
      <c r="H7549" t="s">
        <v>494</v>
      </c>
      <c r="I7549" t="s">
        <v>495</v>
      </c>
      <c r="J7549" t="s">
        <v>573</v>
      </c>
      <c r="K7549" t="s">
        <v>461</v>
      </c>
      <c r="L7549" t="s">
        <v>548</v>
      </c>
      <c r="M7549" t="s">
        <v>193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181</v>
      </c>
      <c r="C7550">
        <v>2022</v>
      </c>
      <c r="D7550">
        <v>12</v>
      </c>
      <c r="E7550" t="s">
        <v>664</v>
      </c>
      <c r="F7550" s="153">
        <v>6</v>
      </c>
      <c r="G7550" t="s">
        <v>458</v>
      </c>
      <c r="H7550" t="s">
        <v>496</v>
      </c>
      <c r="I7550" t="s">
        <v>497</v>
      </c>
      <c r="J7550" t="s">
        <v>573</v>
      </c>
      <c r="K7550" t="s">
        <v>461</v>
      </c>
      <c r="L7550" t="s">
        <v>548</v>
      </c>
      <c r="M7550" t="s">
        <v>193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181</v>
      </c>
      <c r="C7551">
        <v>2022</v>
      </c>
      <c r="D7551">
        <v>12</v>
      </c>
      <c r="E7551" t="s">
        <v>664</v>
      </c>
      <c r="F7551" s="153">
        <v>6</v>
      </c>
      <c r="G7551" t="s">
        <v>458</v>
      </c>
      <c r="H7551" t="s">
        <v>477</v>
      </c>
      <c r="I7551" t="s">
        <v>478</v>
      </c>
      <c r="J7551" t="s">
        <v>566</v>
      </c>
      <c r="K7551" t="s">
        <v>436</v>
      </c>
      <c r="L7551" t="s">
        <v>548</v>
      </c>
      <c r="M7551" t="s">
        <v>193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181</v>
      </c>
      <c r="C7552">
        <v>2022</v>
      </c>
      <c r="D7552">
        <v>12</v>
      </c>
      <c r="E7552" t="s">
        <v>664</v>
      </c>
      <c r="F7552" s="153">
        <v>6</v>
      </c>
      <c r="G7552" t="s">
        <v>458</v>
      </c>
      <c r="H7552" t="s">
        <v>479</v>
      </c>
      <c r="I7552" t="s">
        <v>480</v>
      </c>
      <c r="J7552" t="s">
        <v>566</v>
      </c>
      <c r="K7552" t="s">
        <v>436</v>
      </c>
      <c r="L7552" t="s">
        <v>548</v>
      </c>
      <c r="M7552" t="s">
        <v>193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181</v>
      </c>
      <c r="C7553">
        <v>2022</v>
      </c>
      <c r="D7553">
        <v>12</v>
      </c>
      <c r="E7553" t="s">
        <v>664</v>
      </c>
      <c r="F7553" s="153">
        <v>6</v>
      </c>
      <c r="G7553" t="s">
        <v>458</v>
      </c>
      <c r="H7553" t="s">
        <v>498</v>
      </c>
      <c r="I7553" t="s">
        <v>499</v>
      </c>
      <c r="J7553" t="s">
        <v>574</v>
      </c>
      <c r="K7553" t="s">
        <v>500</v>
      </c>
      <c r="L7553" t="s">
        <v>548</v>
      </c>
      <c r="M7553" t="s">
        <v>193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181</v>
      </c>
      <c r="C7554">
        <v>2022</v>
      </c>
      <c r="D7554">
        <v>12</v>
      </c>
      <c r="E7554" t="s">
        <v>664</v>
      </c>
      <c r="F7554" s="153">
        <v>6</v>
      </c>
      <c r="G7554" t="s">
        <v>458</v>
      </c>
      <c r="H7554" t="s">
        <v>501</v>
      </c>
      <c r="I7554" t="s">
        <v>502</v>
      </c>
      <c r="J7554" t="s">
        <v>574</v>
      </c>
      <c r="K7554" t="s">
        <v>500</v>
      </c>
      <c r="L7554" t="s">
        <v>548</v>
      </c>
      <c r="M7554" t="s">
        <v>193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181</v>
      </c>
      <c r="C7555">
        <v>2022</v>
      </c>
      <c r="D7555">
        <v>12</v>
      </c>
      <c r="E7555" t="s">
        <v>664</v>
      </c>
      <c r="F7555" s="153">
        <v>6</v>
      </c>
      <c r="G7555" t="s">
        <v>458</v>
      </c>
      <c r="H7555" t="s">
        <v>503</v>
      </c>
      <c r="I7555" t="s">
        <v>504</v>
      </c>
      <c r="J7555" t="s">
        <v>575</v>
      </c>
      <c r="K7555" t="s">
        <v>475</v>
      </c>
      <c r="L7555" t="s">
        <v>548</v>
      </c>
      <c r="M7555" t="s">
        <v>193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181</v>
      </c>
      <c r="C7556">
        <v>2022</v>
      </c>
      <c r="D7556">
        <v>12</v>
      </c>
      <c r="E7556" t="s">
        <v>664</v>
      </c>
      <c r="F7556" s="153">
        <v>6</v>
      </c>
      <c r="G7556" t="s">
        <v>458</v>
      </c>
      <c r="H7556" t="s">
        <v>505</v>
      </c>
      <c r="I7556" t="s">
        <v>506</v>
      </c>
      <c r="J7556" t="s">
        <v>575</v>
      </c>
      <c r="K7556" t="s">
        <v>475</v>
      </c>
      <c r="L7556" t="s">
        <v>548</v>
      </c>
      <c r="M7556" t="s">
        <v>193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181</v>
      </c>
      <c r="C7557">
        <v>2022</v>
      </c>
      <c r="D7557">
        <v>12</v>
      </c>
      <c r="E7557" t="s">
        <v>664</v>
      </c>
      <c r="F7557" s="153">
        <v>6</v>
      </c>
      <c r="G7557" t="s">
        <v>458</v>
      </c>
      <c r="H7557" t="s">
        <v>507</v>
      </c>
      <c r="I7557" t="s">
        <v>508</v>
      </c>
      <c r="J7557" t="s">
        <v>571</v>
      </c>
      <c r="K7557" t="s">
        <v>439</v>
      </c>
      <c r="L7557" t="s">
        <v>548</v>
      </c>
      <c r="M7557" t="s">
        <v>193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181</v>
      </c>
      <c r="C7558">
        <v>2022</v>
      </c>
      <c r="D7558">
        <v>12</v>
      </c>
      <c r="E7558" t="s">
        <v>664</v>
      </c>
      <c r="F7558" s="153">
        <v>6</v>
      </c>
      <c r="G7558" t="s">
        <v>458</v>
      </c>
      <c r="H7558" t="s">
        <v>509</v>
      </c>
      <c r="I7558" t="s">
        <v>510</v>
      </c>
      <c r="J7558" t="s">
        <v>571</v>
      </c>
      <c r="K7558" t="s">
        <v>439</v>
      </c>
      <c r="L7558" t="s">
        <v>548</v>
      </c>
      <c r="M7558" t="s">
        <v>193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181</v>
      </c>
      <c r="C7559">
        <v>2022</v>
      </c>
      <c r="D7559">
        <v>12</v>
      </c>
      <c r="E7559" t="s">
        <v>664</v>
      </c>
      <c r="F7559" s="153">
        <v>6</v>
      </c>
      <c r="G7559" t="s">
        <v>458</v>
      </c>
      <c r="H7559" t="s">
        <v>459</v>
      </c>
      <c r="I7559" t="s">
        <v>460</v>
      </c>
      <c r="J7559" t="s">
        <v>573</v>
      </c>
      <c r="K7559" t="s">
        <v>461</v>
      </c>
      <c r="L7559" t="s">
        <v>542</v>
      </c>
      <c r="M7559" t="s">
        <v>462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181</v>
      </c>
      <c r="C7560">
        <v>2022</v>
      </c>
      <c r="D7560">
        <v>12</v>
      </c>
      <c r="E7560" t="s">
        <v>664</v>
      </c>
      <c r="F7560" s="153">
        <v>6</v>
      </c>
      <c r="G7560" t="s">
        <v>458</v>
      </c>
      <c r="H7560" t="s">
        <v>434</v>
      </c>
      <c r="I7560" t="s">
        <v>435</v>
      </c>
      <c r="J7560" t="s">
        <v>566</v>
      </c>
      <c r="K7560" t="s">
        <v>436</v>
      </c>
      <c r="L7560" t="s">
        <v>542</v>
      </c>
      <c r="M7560" t="s">
        <v>462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181</v>
      </c>
      <c r="C7561">
        <v>2022</v>
      </c>
      <c r="D7561">
        <v>12</v>
      </c>
      <c r="E7561" t="s">
        <v>664</v>
      </c>
      <c r="F7561" s="153">
        <v>6</v>
      </c>
      <c r="G7561" t="s">
        <v>458</v>
      </c>
      <c r="H7561" t="s">
        <v>511</v>
      </c>
      <c r="I7561" t="s">
        <v>512</v>
      </c>
      <c r="J7561" t="s">
        <v>576</v>
      </c>
      <c r="K7561" t="s">
        <v>513</v>
      </c>
      <c r="L7561" t="s">
        <v>542</v>
      </c>
      <c r="M7561" t="s">
        <v>462</v>
      </c>
      <c r="N7561">
        <v>5</v>
      </c>
      <c r="O7561">
        <v>8967.5300000000007</v>
      </c>
      <c r="P7561">
        <v>43309</v>
      </c>
      <c r="Q7561" t="str">
        <f t="shared" ref="Q7561:Q7600" si="121">VLOOKUP(TRIM(J7561),S:T,2,FALSE)</f>
        <v>Street</v>
      </c>
    </row>
    <row r="7562" spans="1:17" x14ac:dyDescent="0.3">
      <c r="A7562">
        <v>5</v>
      </c>
      <c r="B7562" t="s">
        <v>181</v>
      </c>
      <c r="C7562">
        <v>2022</v>
      </c>
      <c r="D7562">
        <v>12</v>
      </c>
      <c r="E7562" t="s">
        <v>664</v>
      </c>
      <c r="F7562" s="153">
        <v>6</v>
      </c>
      <c r="G7562" t="s">
        <v>458</v>
      </c>
      <c r="H7562" t="s">
        <v>514</v>
      </c>
      <c r="I7562" t="s">
        <v>515</v>
      </c>
      <c r="J7562" t="s">
        <v>574</v>
      </c>
      <c r="K7562" t="s">
        <v>500</v>
      </c>
      <c r="L7562" t="s">
        <v>542</v>
      </c>
      <c r="M7562" t="s">
        <v>462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181</v>
      </c>
      <c r="C7563">
        <v>2022</v>
      </c>
      <c r="D7563">
        <v>12</v>
      </c>
      <c r="E7563" t="s">
        <v>664</v>
      </c>
      <c r="F7563" s="153">
        <v>6</v>
      </c>
      <c r="G7563" t="s">
        <v>458</v>
      </c>
      <c r="H7563" t="s">
        <v>516</v>
      </c>
      <c r="I7563" t="s">
        <v>517</v>
      </c>
      <c r="J7563" t="s">
        <v>575</v>
      </c>
      <c r="K7563" t="s">
        <v>475</v>
      </c>
      <c r="L7563" t="s">
        <v>542</v>
      </c>
      <c r="M7563" t="s">
        <v>462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181</v>
      </c>
      <c r="C7564">
        <v>2022</v>
      </c>
      <c r="D7564">
        <v>12</v>
      </c>
      <c r="E7564" t="s">
        <v>664</v>
      </c>
      <c r="F7564" s="153">
        <v>6</v>
      </c>
      <c r="G7564" t="s">
        <v>458</v>
      </c>
      <c r="H7564" t="s">
        <v>437</v>
      </c>
      <c r="I7564" t="s">
        <v>438</v>
      </c>
      <c r="J7564" t="s">
        <v>571</v>
      </c>
      <c r="K7564" t="s">
        <v>439</v>
      </c>
      <c r="L7564" t="s">
        <v>542</v>
      </c>
      <c r="M7564" t="s">
        <v>462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181</v>
      </c>
      <c r="C7565">
        <v>2022</v>
      </c>
      <c r="D7565">
        <v>12</v>
      </c>
      <c r="E7565" t="s">
        <v>664</v>
      </c>
      <c r="F7565" s="153">
        <v>6</v>
      </c>
      <c r="G7565" t="s">
        <v>458</v>
      </c>
      <c r="H7565" t="s">
        <v>518</v>
      </c>
      <c r="I7565" t="s">
        <v>519</v>
      </c>
      <c r="J7565" t="s">
        <v>577</v>
      </c>
      <c r="K7565" t="s">
        <v>465</v>
      </c>
      <c r="L7565" t="s">
        <v>548</v>
      </c>
      <c r="M7565" t="s">
        <v>193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181</v>
      </c>
      <c r="C7566">
        <v>2022</v>
      </c>
      <c r="D7566">
        <v>12</v>
      </c>
      <c r="E7566" t="s">
        <v>664</v>
      </c>
      <c r="F7566" s="153">
        <v>6</v>
      </c>
      <c r="G7566" t="s">
        <v>458</v>
      </c>
      <c r="H7566" t="s">
        <v>463</v>
      </c>
      <c r="I7566" t="s">
        <v>464</v>
      </c>
      <c r="J7566" t="s">
        <v>577</v>
      </c>
      <c r="K7566" t="s">
        <v>465</v>
      </c>
      <c r="L7566" t="s">
        <v>542</v>
      </c>
      <c r="M7566" t="s">
        <v>462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181</v>
      </c>
      <c r="C7567">
        <v>2022</v>
      </c>
      <c r="D7567">
        <v>12</v>
      </c>
      <c r="E7567" t="s">
        <v>664</v>
      </c>
      <c r="F7567" s="153">
        <v>6</v>
      </c>
      <c r="G7567" t="s">
        <v>458</v>
      </c>
      <c r="H7567" t="s">
        <v>522</v>
      </c>
      <c r="I7567" t="s">
        <v>523</v>
      </c>
      <c r="J7567" t="s">
        <v>578</v>
      </c>
      <c r="K7567" t="s">
        <v>475</v>
      </c>
      <c r="L7567" t="s">
        <v>548</v>
      </c>
      <c r="M7567" t="s">
        <v>193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181</v>
      </c>
      <c r="C7568">
        <v>2022</v>
      </c>
      <c r="D7568">
        <v>12</v>
      </c>
      <c r="E7568" t="s">
        <v>664</v>
      </c>
      <c r="F7568" s="153">
        <v>6</v>
      </c>
      <c r="G7568" t="s">
        <v>458</v>
      </c>
      <c r="H7568" t="s">
        <v>524</v>
      </c>
      <c r="I7568" t="s">
        <v>525</v>
      </c>
      <c r="J7568" t="s">
        <v>578</v>
      </c>
      <c r="K7568" t="s">
        <v>475</v>
      </c>
      <c r="L7568" t="s">
        <v>542</v>
      </c>
      <c r="M7568" t="s">
        <v>462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181</v>
      </c>
      <c r="C7569">
        <v>2022</v>
      </c>
      <c r="D7569">
        <v>12</v>
      </c>
      <c r="E7569" t="s">
        <v>664</v>
      </c>
      <c r="F7569" s="153">
        <v>6</v>
      </c>
      <c r="G7569" t="s">
        <v>458</v>
      </c>
      <c r="H7569" t="s">
        <v>417</v>
      </c>
      <c r="I7569" t="s">
        <v>418</v>
      </c>
      <c r="J7569" t="s">
        <v>562</v>
      </c>
      <c r="K7569" t="s">
        <v>405</v>
      </c>
      <c r="L7569" t="s">
        <v>542</v>
      </c>
      <c r="M7569" t="s">
        <v>462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181</v>
      </c>
      <c r="C7570">
        <v>2022</v>
      </c>
      <c r="D7570">
        <v>12</v>
      </c>
      <c r="E7570" t="s">
        <v>664</v>
      </c>
      <c r="F7570" s="153">
        <v>10</v>
      </c>
      <c r="G7570" t="s">
        <v>466</v>
      </c>
      <c r="H7570" t="s">
        <v>397</v>
      </c>
      <c r="I7570" t="s">
        <v>398</v>
      </c>
      <c r="J7570" t="s">
        <v>561</v>
      </c>
      <c r="K7570" t="s">
        <v>399</v>
      </c>
      <c r="L7570" t="s">
        <v>543</v>
      </c>
      <c r="M7570" t="s">
        <v>467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181</v>
      </c>
      <c r="C7571">
        <v>2022</v>
      </c>
      <c r="D7571">
        <v>12</v>
      </c>
      <c r="E7571" t="s">
        <v>664</v>
      </c>
      <c r="F7571" s="153">
        <v>10</v>
      </c>
      <c r="G7571" t="s">
        <v>466</v>
      </c>
      <c r="H7571" t="s">
        <v>401</v>
      </c>
      <c r="I7571" t="s">
        <v>402</v>
      </c>
      <c r="J7571" t="s">
        <v>561</v>
      </c>
      <c r="K7571" t="s">
        <v>399</v>
      </c>
      <c r="L7571" t="s">
        <v>543</v>
      </c>
      <c r="M7571" t="s">
        <v>467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181</v>
      </c>
      <c r="C7572">
        <v>2022</v>
      </c>
      <c r="D7572">
        <v>12</v>
      </c>
      <c r="E7572" t="s">
        <v>664</v>
      </c>
      <c r="F7572" s="153">
        <v>10</v>
      </c>
      <c r="G7572" t="s">
        <v>466</v>
      </c>
      <c r="H7572" t="s">
        <v>403</v>
      </c>
      <c r="I7572" t="s">
        <v>404</v>
      </c>
      <c r="J7572" t="s">
        <v>562</v>
      </c>
      <c r="K7572" t="s">
        <v>405</v>
      </c>
      <c r="L7572" t="s">
        <v>543</v>
      </c>
      <c r="M7572" t="s">
        <v>467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181</v>
      </c>
      <c r="C7573">
        <v>2022</v>
      </c>
      <c r="D7573">
        <v>12</v>
      </c>
      <c r="E7573" t="s">
        <v>664</v>
      </c>
      <c r="F7573" s="153">
        <v>10</v>
      </c>
      <c r="G7573" t="s">
        <v>466</v>
      </c>
      <c r="H7573" t="s">
        <v>406</v>
      </c>
      <c r="I7573" t="s">
        <v>407</v>
      </c>
      <c r="J7573" t="s">
        <v>563</v>
      </c>
      <c r="K7573" t="s">
        <v>408</v>
      </c>
      <c r="L7573" t="s">
        <v>543</v>
      </c>
      <c r="M7573" t="s">
        <v>467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181</v>
      </c>
      <c r="C7574">
        <v>2022</v>
      </c>
      <c r="D7574">
        <v>12</v>
      </c>
      <c r="E7574" t="s">
        <v>664</v>
      </c>
      <c r="F7574" s="153">
        <v>10</v>
      </c>
      <c r="G7574" t="s">
        <v>466</v>
      </c>
      <c r="H7574" t="s">
        <v>471</v>
      </c>
      <c r="I7574" t="s">
        <v>472</v>
      </c>
      <c r="J7574" t="s">
        <v>563</v>
      </c>
      <c r="K7574" t="s">
        <v>408</v>
      </c>
      <c r="L7574" t="s">
        <v>543</v>
      </c>
      <c r="M7574" t="s">
        <v>467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181</v>
      </c>
      <c r="C7575">
        <v>2022</v>
      </c>
      <c r="D7575">
        <v>12</v>
      </c>
      <c r="E7575" t="s">
        <v>664</v>
      </c>
      <c r="F7575" s="153">
        <v>10</v>
      </c>
      <c r="G7575" t="s">
        <v>466</v>
      </c>
      <c r="H7575" t="s">
        <v>477</v>
      </c>
      <c r="I7575" t="s">
        <v>478</v>
      </c>
      <c r="J7575" t="s">
        <v>566</v>
      </c>
      <c r="K7575" t="s">
        <v>436</v>
      </c>
      <c r="L7575" t="s">
        <v>543</v>
      </c>
      <c r="M7575" t="s">
        <v>467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181</v>
      </c>
      <c r="C7576">
        <v>2022</v>
      </c>
      <c r="D7576">
        <v>12</v>
      </c>
      <c r="E7576" t="s">
        <v>664</v>
      </c>
      <c r="F7576" s="153">
        <v>10</v>
      </c>
      <c r="G7576" t="s">
        <v>466</v>
      </c>
      <c r="H7576" t="s">
        <v>479</v>
      </c>
      <c r="I7576" t="s">
        <v>480</v>
      </c>
      <c r="J7576" t="s">
        <v>566</v>
      </c>
      <c r="K7576" t="s">
        <v>436</v>
      </c>
      <c r="L7576" t="s">
        <v>543</v>
      </c>
      <c r="M7576" t="s">
        <v>467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181</v>
      </c>
      <c r="C7577">
        <v>2022</v>
      </c>
      <c r="D7577">
        <v>12</v>
      </c>
      <c r="E7577" t="s">
        <v>664</v>
      </c>
      <c r="F7577" s="153">
        <v>10</v>
      </c>
      <c r="G7577" t="s">
        <v>466</v>
      </c>
      <c r="H7577" t="s">
        <v>434</v>
      </c>
      <c r="I7577" t="s">
        <v>435</v>
      </c>
      <c r="J7577" t="s">
        <v>566</v>
      </c>
      <c r="K7577" t="s">
        <v>436</v>
      </c>
      <c r="L7577" t="s">
        <v>544</v>
      </c>
      <c r="M7577" t="s">
        <v>468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181</v>
      </c>
      <c r="C7578">
        <v>2022</v>
      </c>
      <c r="D7578">
        <v>12</v>
      </c>
      <c r="E7578" t="s">
        <v>664</v>
      </c>
      <c r="F7578" s="153">
        <v>10</v>
      </c>
      <c r="G7578" t="s">
        <v>466</v>
      </c>
      <c r="H7578" t="s">
        <v>412</v>
      </c>
      <c r="I7578" t="s">
        <v>413</v>
      </c>
      <c r="J7578" t="s">
        <v>561</v>
      </c>
      <c r="K7578" t="s">
        <v>399</v>
      </c>
      <c r="L7578" t="s">
        <v>544</v>
      </c>
      <c r="M7578" t="s">
        <v>468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181</v>
      </c>
      <c r="C7579">
        <v>2022</v>
      </c>
      <c r="D7579">
        <v>12</v>
      </c>
      <c r="E7579" t="s">
        <v>664</v>
      </c>
      <c r="F7579" s="153">
        <v>10</v>
      </c>
      <c r="G7579" t="s">
        <v>466</v>
      </c>
      <c r="H7579" t="s">
        <v>415</v>
      </c>
      <c r="I7579" t="s">
        <v>416</v>
      </c>
      <c r="J7579" t="s">
        <v>563</v>
      </c>
      <c r="K7579" t="s">
        <v>408</v>
      </c>
      <c r="L7579" t="s">
        <v>544</v>
      </c>
      <c r="M7579" t="s">
        <v>468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181</v>
      </c>
      <c r="C7580">
        <v>2022</v>
      </c>
      <c r="D7580">
        <v>12</v>
      </c>
      <c r="E7580" t="s">
        <v>664</v>
      </c>
      <c r="F7580" s="153">
        <v>10</v>
      </c>
      <c r="G7580" t="s">
        <v>466</v>
      </c>
      <c r="H7580" t="s">
        <v>417</v>
      </c>
      <c r="I7580" t="s">
        <v>418</v>
      </c>
      <c r="J7580" t="s">
        <v>562</v>
      </c>
      <c r="K7580" t="s">
        <v>405</v>
      </c>
      <c r="L7580" t="s">
        <v>544</v>
      </c>
      <c r="M7580" t="s">
        <v>468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181</v>
      </c>
      <c r="C7581">
        <v>2022</v>
      </c>
      <c r="D7581">
        <v>12</v>
      </c>
      <c r="E7581" t="s">
        <v>664</v>
      </c>
      <c r="F7581" s="153">
        <v>60</v>
      </c>
      <c r="G7581" t="s">
        <v>469</v>
      </c>
      <c r="H7581" t="s">
        <v>494</v>
      </c>
      <c r="I7581" t="s">
        <v>495</v>
      </c>
      <c r="J7581" t="s">
        <v>573</v>
      </c>
      <c r="K7581" t="s">
        <v>461</v>
      </c>
      <c r="L7581" t="s">
        <v>549</v>
      </c>
      <c r="M7581" t="s">
        <v>526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181</v>
      </c>
      <c r="C7582">
        <v>2022</v>
      </c>
      <c r="D7582">
        <v>12</v>
      </c>
      <c r="E7582" t="s">
        <v>664</v>
      </c>
      <c r="F7582" s="153">
        <v>60</v>
      </c>
      <c r="G7582" t="s">
        <v>469</v>
      </c>
      <c r="H7582" t="s">
        <v>496</v>
      </c>
      <c r="I7582" t="s">
        <v>497</v>
      </c>
      <c r="J7582" t="s">
        <v>573</v>
      </c>
      <c r="K7582" t="s">
        <v>461</v>
      </c>
      <c r="L7582" t="s">
        <v>549</v>
      </c>
      <c r="M7582" t="s">
        <v>526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181</v>
      </c>
      <c r="C7583">
        <v>2022</v>
      </c>
      <c r="D7583">
        <v>12</v>
      </c>
      <c r="E7583" t="s">
        <v>664</v>
      </c>
      <c r="F7583" s="153">
        <v>60</v>
      </c>
      <c r="G7583" t="s">
        <v>469</v>
      </c>
      <c r="H7583" t="s">
        <v>459</v>
      </c>
      <c r="I7583" t="s">
        <v>460</v>
      </c>
      <c r="J7583" t="s">
        <v>573</v>
      </c>
      <c r="K7583" t="s">
        <v>461</v>
      </c>
      <c r="L7583" t="s">
        <v>545</v>
      </c>
      <c r="M7583" t="s">
        <v>470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181</v>
      </c>
      <c r="C7584">
        <v>2022</v>
      </c>
      <c r="D7584">
        <v>12</v>
      </c>
      <c r="E7584" t="s">
        <v>664</v>
      </c>
      <c r="F7584" s="153">
        <v>60</v>
      </c>
      <c r="G7584" t="s">
        <v>469</v>
      </c>
      <c r="H7584" t="s">
        <v>437</v>
      </c>
      <c r="I7584" t="s">
        <v>438</v>
      </c>
      <c r="J7584" t="s">
        <v>571</v>
      </c>
      <c r="K7584" t="s">
        <v>439</v>
      </c>
      <c r="L7584" t="s">
        <v>545</v>
      </c>
      <c r="M7584" t="s">
        <v>470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181</v>
      </c>
      <c r="C7585">
        <v>2022</v>
      </c>
      <c r="D7585">
        <v>12</v>
      </c>
      <c r="E7585" t="s">
        <v>664</v>
      </c>
      <c r="F7585" s="153">
        <v>60</v>
      </c>
      <c r="G7585" t="s">
        <v>469</v>
      </c>
      <c r="H7585" t="s">
        <v>463</v>
      </c>
      <c r="I7585" t="s">
        <v>464</v>
      </c>
      <c r="J7585" t="s">
        <v>577</v>
      </c>
      <c r="K7585" t="s">
        <v>465</v>
      </c>
      <c r="L7585" t="s">
        <v>545</v>
      </c>
      <c r="M7585" t="s">
        <v>470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181</v>
      </c>
      <c r="C7586">
        <v>2022</v>
      </c>
      <c r="D7586">
        <v>12</v>
      </c>
      <c r="E7586" t="s">
        <v>664</v>
      </c>
      <c r="F7586" s="153">
        <v>71</v>
      </c>
      <c r="G7586" t="s">
        <v>469</v>
      </c>
      <c r="H7586" t="s">
        <v>397</v>
      </c>
      <c r="I7586" t="s">
        <v>398</v>
      </c>
      <c r="J7586" t="s">
        <v>561</v>
      </c>
      <c r="K7586" t="s">
        <v>399</v>
      </c>
      <c r="L7586" t="s">
        <v>550</v>
      </c>
      <c r="M7586" t="s">
        <v>527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181</v>
      </c>
      <c r="C7587">
        <v>2022</v>
      </c>
      <c r="D7587">
        <v>12</v>
      </c>
      <c r="E7587" t="s">
        <v>664</v>
      </c>
      <c r="F7587" s="153">
        <v>72</v>
      </c>
      <c r="G7587" t="s">
        <v>469</v>
      </c>
      <c r="H7587" t="s">
        <v>397</v>
      </c>
      <c r="I7587" t="s">
        <v>398</v>
      </c>
      <c r="J7587" t="s">
        <v>561</v>
      </c>
      <c r="K7587" t="s">
        <v>399</v>
      </c>
      <c r="L7587" t="s">
        <v>551</v>
      </c>
      <c r="M7587" t="s">
        <v>528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181</v>
      </c>
      <c r="C7588">
        <v>2022</v>
      </c>
      <c r="D7588">
        <v>12</v>
      </c>
      <c r="E7588" t="s">
        <v>664</v>
      </c>
      <c r="F7588" s="153">
        <v>72</v>
      </c>
      <c r="G7588" t="s">
        <v>469</v>
      </c>
      <c r="H7588" t="s">
        <v>403</v>
      </c>
      <c r="I7588" t="s">
        <v>404</v>
      </c>
      <c r="J7588" t="s">
        <v>562</v>
      </c>
      <c r="K7588" t="s">
        <v>405</v>
      </c>
      <c r="L7588" t="s">
        <v>551</v>
      </c>
      <c r="M7588" t="s">
        <v>528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181</v>
      </c>
      <c r="C7589">
        <v>2022</v>
      </c>
      <c r="D7589">
        <v>12</v>
      </c>
      <c r="E7589" t="s">
        <v>664</v>
      </c>
      <c r="F7589" s="153">
        <v>75</v>
      </c>
      <c r="G7589" t="s">
        <v>469</v>
      </c>
      <c r="H7589" t="s">
        <v>417</v>
      </c>
      <c r="I7589" t="s">
        <v>418</v>
      </c>
      <c r="J7589" t="s">
        <v>562</v>
      </c>
      <c r="K7589" t="s">
        <v>405</v>
      </c>
      <c r="L7589" t="s">
        <v>553</v>
      </c>
      <c r="M7589" t="s">
        <v>476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181</v>
      </c>
      <c r="C7590">
        <v>2022</v>
      </c>
      <c r="D7590">
        <v>12</v>
      </c>
      <c r="E7590" t="s">
        <v>664</v>
      </c>
      <c r="F7590" s="153">
        <v>75</v>
      </c>
      <c r="G7590" t="s">
        <v>469</v>
      </c>
      <c r="H7590" t="s">
        <v>450</v>
      </c>
      <c r="I7590" t="s">
        <v>451</v>
      </c>
      <c r="J7590" t="s">
        <v>568</v>
      </c>
      <c r="K7590" t="s">
        <v>433</v>
      </c>
      <c r="L7590" t="s">
        <v>553</v>
      </c>
      <c r="M7590" t="s">
        <v>476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181</v>
      </c>
      <c r="C7591">
        <v>2022</v>
      </c>
      <c r="D7591">
        <v>12</v>
      </c>
      <c r="E7591" t="s">
        <v>664</v>
      </c>
      <c r="F7591" s="153">
        <v>77</v>
      </c>
      <c r="G7591" t="s">
        <v>469</v>
      </c>
      <c r="H7591" t="s">
        <v>403</v>
      </c>
      <c r="I7591" t="s">
        <v>404</v>
      </c>
      <c r="J7591" t="s">
        <v>562</v>
      </c>
      <c r="K7591" t="s">
        <v>405</v>
      </c>
      <c r="L7591" t="s">
        <v>554</v>
      </c>
      <c r="M7591" t="s">
        <v>530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181</v>
      </c>
      <c r="C7592">
        <v>2022</v>
      </c>
      <c r="D7592">
        <v>12</v>
      </c>
      <c r="E7592" t="s">
        <v>664</v>
      </c>
      <c r="F7592" s="153">
        <v>77</v>
      </c>
      <c r="G7592" t="s">
        <v>469</v>
      </c>
      <c r="H7592" t="s">
        <v>431</v>
      </c>
      <c r="I7592" t="s">
        <v>432</v>
      </c>
      <c r="J7592" t="s">
        <v>568</v>
      </c>
      <c r="K7592" t="s">
        <v>433</v>
      </c>
      <c r="L7592" t="s">
        <v>554</v>
      </c>
      <c r="M7592" t="s">
        <v>530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181</v>
      </c>
      <c r="C7593">
        <v>2022</v>
      </c>
      <c r="D7593">
        <v>12</v>
      </c>
      <c r="E7593" t="s">
        <v>664</v>
      </c>
      <c r="F7593" s="153">
        <v>77</v>
      </c>
      <c r="G7593" t="s">
        <v>469</v>
      </c>
      <c r="H7593" t="s">
        <v>417</v>
      </c>
      <c r="I7593" t="s">
        <v>418</v>
      </c>
      <c r="J7593" t="s">
        <v>562</v>
      </c>
      <c r="K7593" t="s">
        <v>405</v>
      </c>
      <c r="L7593" t="s">
        <v>555</v>
      </c>
      <c r="M7593" t="s">
        <v>476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181</v>
      </c>
      <c r="C7594">
        <v>2022</v>
      </c>
      <c r="D7594">
        <v>12</v>
      </c>
      <c r="E7594" t="s">
        <v>664</v>
      </c>
      <c r="F7594" s="153">
        <v>79</v>
      </c>
      <c r="G7594" t="s">
        <v>469</v>
      </c>
      <c r="H7594" t="s">
        <v>403</v>
      </c>
      <c r="I7594" t="s">
        <v>404</v>
      </c>
      <c r="J7594" t="s">
        <v>562</v>
      </c>
      <c r="K7594" t="s">
        <v>405</v>
      </c>
      <c r="L7594" t="s">
        <v>556</v>
      </c>
      <c r="M7594" t="s">
        <v>531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181</v>
      </c>
      <c r="C7595">
        <v>2022</v>
      </c>
      <c r="D7595">
        <v>12</v>
      </c>
      <c r="E7595" t="s">
        <v>664</v>
      </c>
      <c r="F7595" s="153">
        <v>79</v>
      </c>
      <c r="G7595" t="s">
        <v>469</v>
      </c>
      <c r="H7595" t="s">
        <v>431</v>
      </c>
      <c r="I7595" t="s">
        <v>432</v>
      </c>
      <c r="J7595" t="s">
        <v>568</v>
      </c>
      <c r="K7595" t="s">
        <v>433</v>
      </c>
      <c r="L7595" t="s">
        <v>556</v>
      </c>
      <c r="M7595" t="s">
        <v>531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181</v>
      </c>
      <c r="C7596">
        <v>2022</v>
      </c>
      <c r="D7596">
        <v>12</v>
      </c>
      <c r="E7596" t="s">
        <v>664</v>
      </c>
      <c r="F7596" s="153">
        <v>79</v>
      </c>
      <c r="G7596" t="s">
        <v>469</v>
      </c>
      <c r="H7596" t="s">
        <v>532</v>
      </c>
      <c r="I7596" t="s">
        <v>533</v>
      </c>
      <c r="J7596" t="s">
        <v>270</v>
      </c>
      <c r="K7596" t="s">
        <v>534</v>
      </c>
      <c r="L7596" t="s">
        <v>556</v>
      </c>
      <c r="M7596" t="s">
        <v>531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181</v>
      </c>
      <c r="C7597">
        <v>2022</v>
      </c>
      <c r="D7597">
        <v>12</v>
      </c>
      <c r="E7597" t="s">
        <v>664</v>
      </c>
      <c r="F7597" s="153">
        <v>79</v>
      </c>
      <c r="G7597" t="s">
        <v>469</v>
      </c>
      <c r="H7597" t="s">
        <v>444</v>
      </c>
      <c r="I7597" t="s">
        <v>445</v>
      </c>
      <c r="J7597" t="s">
        <v>572</v>
      </c>
      <c r="K7597" t="s">
        <v>443</v>
      </c>
      <c r="L7597" t="s">
        <v>557</v>
      </c>
      <c r="M7597" t="s">
        <v>535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181</v>
      </c>
      <c r="C7598">
        <v>2022</v>
      </c>
      <c r="D7598">
        <v>12</v>
      </c>
      <c r="E7598" t="s">
        <v>664</v>
      </c>
      <c r="F7598" s="153">
        <v>79</v>
      </c>
      <c r="G7598" t="s">
        <v>469</v>
      </c>
      <c r="H7598" t="s">
        <v>417</v>
      </c>
      <c r="I7598" t="s">
        <v>418</v>
      </c>
      <c r="J7598" t="s">
        <v>562</v>
      </c>
      <c r="K7598" t="s">
        <v>405</v>
      </c>
      <c r="L7598" t="s">
        <v>557</v>
      </c>
      <c r="M7598" t="s">
        <v>535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181</v>
      </c>
      <c r="C7599">
        <v>2022</v>
      </c>
      <c r="D7599">
        <v>12</v>
      </c>
      <c r="E7599" t="s">
        <v>664</v>
      </c>
      <c r="F7599" s="153">
        <v>79</v>
      </c>
      <c r="G7599" t="s">
        <v>469</v>
      </c>
      <c r="H7599" t="s">
        <v>446</v>
      </c>
      <c r="I7599" t="s">
        <v>447</v>
      </c>
      <c r="J7599" t="s">
        <v>567</v>
      </c>
      <c r="K7599" t="s">
        <v>425</v>
      </c>
      <c r="L7599" t="s">
        <v>557</v>
      </c>
      <c r="M7599" t="s">
        <v>535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181</v>
      </c>
      <c r="C7600">
        <v>2022</v>
      </c>
      <c r="D7600">
        <v>12</v>
      </c>
      <c r="E7600" t="s">
        <v>664</v>
      </c>
      <c r="F7600" s="153">
        <v>79</v>
      </c>
      <c r="G7600" t="s">
        <v>469</v>
      </c>
      <c r="H7600" t="s">
        <v>450</v>
      </c>
      <c r="I7600" t="s">
        <v>451</v>
      </c>
      <c r="J7600" t="s">
        <v>568</v>
      </c>
      <c r="K7600" t="s">
        <v>433</v>
      </c>
      <c r="L7600" t="s">
        <v>557</v>
      </c>
      <c r="M7600" t="s">
        <v>535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011"/>
  <sheetViews>
    <sheetView topLeftCell="F1" zoomScale="70" zoomScaleNormal="70" workbookViewId="0">
      <selection activeCell="S7" sqref="S7:S11"/>
    </sheetView>
  </sheetViews>
  <sheetFormatPr defaultRowHeight="14.4" x14ac:dyDescent="0.3"/>
  <cols>
    <col min="1" max="1" width="5.44140625" bestFit="1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2" bestFit="1" customWidth="1"/>
    <col min="12" max="12" width="25.77734375" customWidth="1"/>
    <col min="13" max="13" width="2.77734375" style="155" customWidth="1"/>
    <col min="15" max="15" width="25.5546875" customWidth="1"/>
    <col min="16" max="16" width="2.77734375" style="155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3" t="s">
        <v>346</v>
      </c>
      <c r="U1" s="217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1" t="s">
        <v>106</v>
      </c>
      <c r="R2" s="152">
        <v>2022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1" t="s">
        <v>92</v>
      </c>
      <c r="R3" s="152">
        <v>12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1" t="s">
        <v>306</v>
      </c>
      <c r="R5" s="151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1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2" t="s">
        <v>98</v>
      </c>
      <c r="R7" s="153">
        <v>46227974.519999996</v>
      </c>
      <c r="S7" s="153">
        <v>965631.26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2" t="s">
        <v>99</v>
      </c>
      <c r="R8" s="153">
        <v>8017903.6800000006</v>
      </c>
      <c r="S8" s="153">
        <v>11906.150000000001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2" t="s">
        <v>53</v>
      </c>
      <c r="R9" s="153">
        <v>11708707.100000001</v>
      </c>
      <c r="S9" s="153">
        <v>206781.87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2" t="s">
        <v>54</v>
      </c>
      <c r="R10" s="153">
        <v>15204933.09</v>
      </c>
      <c r="S10" s="153">
        <v>175667.05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2" t="s">
        <v>55</v>
      </c>
      <c r="R11" s="153">
        <v>26964363.16</v>
      </c>
      <c r="S11" s="153">
        <v>74671.820000000007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11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2023-01-09T15:17:50Z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