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043E14DF-7A95-48D4-BDFB-57E43D932C7D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Jan" sheetId="36" r:id="rId2"/>
  </sheets>
  <definedNames>
    <definedName name="_xlnm.Print_Area" localSheetId="0">Glossary!$A$1:$C$38</definedName>
    <definedName name="_xlnm.Print_Area" localSheetId="1">Jan!$A$1:$BW$142</definedName>
    <definedName name="_xlnm.Print_Titles" localSheetId="1">Jan!$1:$8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20" i="36" l="1"/>
  <c r="AX119" i="36"/>
  <c r="AX118" i="36"/>
  <c r="AX117" i="36"/>
  <c r="AX116" i="36"/>
  <c r="AX115" i="36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AT15" i="36" l="1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S15" i="36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AR15" i="36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AQ15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AP15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AO15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AN15" i="36" l="1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<sst xmlns="http://schemas.openxmlformats.org/spreadsheetml/2006/main" count="733" uniqueCount="125">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</sst>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R9" activePane="bottomRight" state="frozen"/>
      <selection pane="topRight" activeCell="C1" sqref="C1"/>
      <selection pane="bottomLeft" activeCell="A9" sqref="A9"/>
      <selection pane="bottomRight" activeCell="AX142" sqref="AX142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2.140625" style="12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256643</v>
      </c>
      <c r="AO10" s="461">
        <v>259972</v>
      </c>
      <c r="AP10" s="461">
        <v>263794</v>
      </c>
      <c r="AQ10" s="461">
        <v>271117</v>
      </c>
      <c r="AR10" s="461">
        <v>274952</v>
      </c>
      <c r="AS10" s="461">
        <v>279116</v>
      </c>
      <c r="AT10" s="461">
        <v>282531</v>
      </c>
      <c r="AU10" s="461">
        <v>285853</v>
      </c>
      <c r="AV10" s="461">
        <v>289996</v>
      </c>
      <c r="AW10" s="535">
        <v>291176</v>
      </c>
      <c r="AX10" s="461">
        <v>292540</v>
      </c>
      <c r="AY10" s="461"/>
      <c r="AZ10" s="461"/>
      <c r="BA10" s="461"/>
      <c r="BB10" s="461"/>
      <c r="BC10" s="461"/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-1287</v>
      </c>
      <c r="CI10" s="306">
        <f t="shared" si="2"/>
        <v>3037</v>
      </c>
      <c r="CJ10" s="306">
        <f t="shared" si="2"/>
        <v>7386</v>
      </c>
      <c r="CK10" s="306">
        <f t="shared" si="2"/>
        <v>15596</v>
      </c>
      <c r="CL10" s="401">
        <f t="shared" si="2"/>
        <v>19661</v>
      </c>
      <c r="CM10" s="401">
        <f t="shared" ref="CM10:CP14" si="3">AS10-AG10</f>
        <v>23940</v>
      </c>
      <c r="CN10" s="401">
        <f t="shared" si="3"/>
        <v>27646</v>
      </c>
      <c r="CO10" s="401">
        <f t="shared" si="3"/>
        <v>30890</v>
      </c>
      <c r="CP10" s="84">
        <f t="shared" si="3"/>
        <v>35018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50437</v>
      </c>
      <c r="AO11" s="461">
        <v>50863</v>
      </c>
      <c r="AP11" s="461">
        <v>52033</v>
      </c>
      <c r="AQ11" s="461">
        <v>53292</v>
      </c>
      <c r="AR11" s="461">
        <v>53528</v>
      </c>
      <c r="AS11" s="461">
        <v>55257</v>
      </c>
      <c r="AT11" s="461">
        <v>55957</v>
      </c>
      <c r="AU11" s="461">
        <v>56595</v>
      </c>
      <c r="AV11" s="461">
        <v>56729</v>
      </c>
      <c r="AW11" s="535">
        <v>57309</v>
      </c>
      <c r="AX11" s="461">
        <v>57872</v>
      </c>
      <c r="AY11" s="461"/>
      <c r="AZ11" s="461"/>
      <c r="BA11" s="461"/>
      <c r="BB11" s="461"/>
      <c r="BC11" s="461"/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6925</v>
      </c>
      <c r="CI11" s="401">
        <f t="shared" si="2"/>
        <v>6414</v>
      </c>
      <c r="CJ11" s="401">
        <f t="shared" si="2"/>
        <v>7069</v>
      </c>
      <c r="CK11" s="401">
        <f t="shared" si="2"/>
        <v>7412</v>
      </c>
      <c r="CL11" s="401">
        <f t="shared" si="2"/>
        <v>7423</v>
      </c>
      <c r="CM11" s="401">
        <f t="shared" si="3"/>
        <v>8895</v>
      </c>
      <c r="CN11" s="401">
        <f t="shared" si="3"/>
        <v>9047</v>
      </c>
      <c r="CO11" s="401">
        <f t="shared" si="3"/>
        <v>9056</v>
      </c>
      <c r="CP11" s="84">
        <f t="shared" si="3"/>
        <v>8666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24396</v>
      </c>
      <c r="AO12" s="461">
        <v>24640</v>
      </c>
      <c r="AP12" s="461">
        <v>24808</v>
      </c>
      <c r="AQ12" s="461">
        <v>25023</v>
      </c>
      <c r="AR12" s="461">
        <v>25128</v>
      </c>
      <c r="AS12" s="461">
        <v>25306</v>
      </c>
      <c r="AT12" s="461">
        <v>25610</v>
      </c>
      <c r="AU12" s="461">
        <v>25951</v>
      </c>
      <c r="AV12" s="461">
        <v>26428</v>
      </c>
      <c r="AW12" s="535">
        <v>26664</v>
      </c>
      <c r="AX12" s="461">
        <v>26833</v>
      </c>
      <c r="AY12" s="461"/>
      <c r="AZ12" s="461"/>
      <c r="BA12" s="461"/>
      <c r="BB12" s="461"/>
      <c r="BC12" s="461"/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346</v>
      </c>
      <c r="CI12" s="401">
        <f t="shared" si="2"/>
        <v>686</v>
      </c>
      <c r="CJ12" s="401">
        <f t="shared" si="2"/>
        <v>939</v>
      </c>
      <c r="CK12" s="401">
        <f t="shared" si="2"/>
        <v>1282</v>
      </c>
      <c r="CL12" s="401">
        <f t="shared" si="2"/>
        <v>1642</v>
      </c>
      <c r="CM12" s="401">
        <f t="shared" si="3"/>
        <v>1917</v>
      </c>
      <c r="CN12" s="401">
        <f t="shared" si="3"/>
        <v>1916</v>
      </c>
      <c r="CO12" s="401">
        <f t="shared" si="3"/>
        <v>1954</v>
      </c>
      <c r="CP12" s="84">
        <f t="shared" si="3"/>
        <v>2273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6485</v>
      </c>
      <c r="AO13" s="461">
        <v>6507</v>
      </c>
      <c r="AP13" s="461">
        <v>6535</v>
      </c>
      <c r="AQ13" s="461">
        <v>6567</v>
      </c>
      <c r="AR13" s="461">
        <v>6590</v>
      </c>
      <c r="AS13" s="461">
        <v>6619</v>
      </c>
      <c r="AT13" s="461">
        <v>6664</v>
      </c>
      <c r="AU13" s="461">
        <v>6707</v>
      </c>
      <c r="AV13" s="461">
        <v>6780</v>
      </c>
      <c r="AW13" s="535">
        <v>6828</v>
      </c>
      <c r="AX13" s="461">
        <v>6850</v>
      </c>
      <c r="AY13" s="461"/>
      <c r="AZ13" s="461"/>
      <c r="BA13" s="461"/>
      <c r="BB13" s="461"/>
      <c r="BC13" s="461"/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-155</v>
      </c>
      <c r="CI13" s="401">
        <f t="shared" si="2"/>
        <v>-128</v>
      </c>
      <c r="CJ13" s="401">
        <f t="shared" si="2"/>
        <v>-87</v>
      </c>
      <c r="CK13" s="401">
        <f t="shared" si="2"/>
        <v>-44</v>
      </c>
      <c r="CL13" s="401">
        <f t="shared" si="2"/>
        <v>4</v>
      </c>
      <c r="CM13" s="401">
        <f t="shared" si="3"/>
        <v>38</v>
      </c>
      <c r="CN13" s="401">
        <f t="shared" si="3"/>
        <v>300</v>
      </c>
      <c r="CO13" s="401">
        <f t="shared" si="3"/>
        <v>298</v>
      </c>
      <c r="CP13" s="84">
        <f t="shared" si="3"/>
        <v>352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928</v>
      </c>
      <c r="AO14" s="462">
        <v>930</v>
      </c>
      <c r="AP14" s="462">
        <v>931</v>
      </c>
      <c r="AQ14" s="462">
        <v>935</v>
      </c>
      <c r="AR14" s="462">
        <v>936</v>
      </c>
      <c r="AS14" s="462">
        <v>941</v>
      </c>
      <c r="AT14" s="462">
        <v>945</v>
      </c>
      <c r="AU14" s="462">
        <v>951</v>
      </c>
      <c r="AV14" s="462">
        <v>973</v>
      </c>
      <c r="AW14" s="536">
        <v>975</v>
      </c>
      <c r="AX14" s="462">
        <v>967</v>
      </c>
      <c r="AY14" s="462"/>
      <c r="AZ14" s="462"/>
      <c r="BA14" s="462"/>
      <c r="BB14" s="462"/>
      <c r="BC14" s="462"/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19</v>
      </c>
      <c r="CI14" s="402">
        <f t="shared" si="2"/>
        <v>17</v>
      </c>
      <c r="CJ14" s="402">
        <f t="shared" si="2"/>
        <v>18</v>
      </c>
      <c r="CK14" s="402">
        <f t="shared" si="2"/>
        <v>21</v>
      </c>
      <c r="CL14" s="402">
        <f t="shared" si="2"/>
        <v>22</v>
      </c>
      <c r="CM14" s="402">
        <f t="shared" si="3"/>
        <v>29</v>
      </c>
      <c r="CN14" s="402">
        <f t="shared" si="3"/>
        <v>27</v>
      </c>
      <c r="CO14" s="402">
        <f t="shared" si="3"/>
        <v>28</v>
      </c>
      <c r="CP14" s="85">
        <f t="shared" si="3"/>
        <v>45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f t="shared" si="10"/>
        <v>338889</v>
      </c>
      <c r="AO15" s="463">
        <f t="shared" si="10"/>
        <v>342912</v>
      </c>
      <c r="AP15" s="463">
        <f t="shared" si="10"/>
        <v>348101</v>
      </c>
      <c r="AQ15" s="463">
        <f t="shared" si="10"/>
        <v>356934</v>
      </c>
      <c r="AR15" s="463">
        <f t="shared" si="10"/>
        <v>361134</v>
      </c>
      <c r="AS15" s="463">
        <f t="shared" si="10"/>
        <v>367239</v>
      </c>
      <c r="AT15" s="463">
        <f t="shared" si="10"/>
        <v>371707</v>
      </c>
      <c r="AU15" s="463">
        <v>376057</v>
      </c>
      <c r="AV15" s="463">
        <v>380906</v>
      </c>
      <c r="AW15" s="388">
        <v>382952</v>
      </c>
      <c r="AX15" s="463">
        <v>385062</v>
      </c>
      <c r="AY15" s="463"/>
      <c r="AZ15" s="463"/>
      <c r="BA15" s="463"/>
      <c r="BB15" s="463"/>
      <c r="BC15" s="463"/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5848</v>
      </c>
      <c r="CI15" s="307">
        <f t="shared" si="20"/>
        <v>10026</v>
      </c>
      <c r="CJ15" s="307">
        <f t="shared" ref="CJ15:CK15" si="21">SUM(CJ10:CJ14)</f>
        <v>15325</v>
      </c>
      <c r="CK15" s="307">
        <f t="shared" si="21"/>
        <v>24267</v>
      </c>
      <c r="CL15" s="307">
        <f t="shared" ref="CL15:CM15" si="22">SUM(CL10:CL14)</f>
        <v>28752</v>
      </c>
      <c r="CM15" s="307">
        <f t="shared" si="22"/>
        <v>34819</v>
      </c>
      <c r="CN15" s="307">
        <f t="shared" ref="CN15:CO15" si="23">SUM(CN10:CN14)</f>
        <v>38936</v>
      </c>
      <c r="CO15" s="307">
        <f t="shared" si="23"/>
        <v>42226</v>
      </c>
      <c r="CP15" s="243">
        <f t="shared" ref="CP15" si="24">SUM(CP10:CP14)</f>
        <v>46354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/>
      <c r="AZ17" s="461"/>
      <c r="BA17" s="461"/>
      <c r="BB17" s="461"/>
      <c r="BC17" s="461"/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/>
      <c r="AZ18" s="461"/>
      <c r="BA18" s="461"/>
      <c r="BB18" s="461"/>
      <c r="BC18" s="461"/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/>
      <c r="AZ19" s="461"/>
      <c r="BA19" s="461"/>
      <c r="BB19" s="461"/>
      <c r="BC19" s="461"/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/>
      <c r="AZ20" s="461"/>
      <c r="BA20" s="461"/>
      <c r="BB20" s="461"/>
      <c r="BC20" s="461"/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/>
      <c r="AZ21" s="461"/>
      <c r="BA21" s="461"/>
      <c r="BB21" s="461"/>
      <c r="BC21" s="461"/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/>
      <c r="AZ22" s="461"/>
      <c r="BA22" s="461"/>
      <c r="BB22" s="461"/>
      <c r="BC22" s="461"/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/>
      <c r="AZ24" s="461"/>
      <c r="BA24" s="461"/>
      <c r="BB24" s="461"/>
      <c r="BC24" s="461"/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/>
      <c r="AZ25" s="461"/>
      <c r="BA25" s="461"/>
      <c r="BB25" s="461"/>
      <c r="BC25" s="461"/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/>
      <c r="AZ26" s="461"/>
      <c r="BA26" s="461"/>
      <c r="BB26" s="461"/>
      <c r="BC26" s="461"/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/>
      <c r="AZ27" s="461"/>
      <c r="BA27" s="461"/>
      <c r="BB27" s="461"/>
      <c r="BC27" s="461"/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/>
      <c r="AZ28" s="462"/>
      <c r="BA28" s="462"/>
      <c r="BB28" s="462"/>
      <c r="BC28" s="462"/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/>
      <c r="AZ29" s="464"/>
      <c r="BA29" s="464"/>
      <c r="BB29" s="464"/>
      <c r="BC29" s="464"/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/>
      <c r="AZ31" s="461"/>
      <c r="BA31" s="461"/>
      <c r="BB31" s="461"/>
      <c r="BC31" s="461"/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/>
      <c r="AZ33" s="461"/>
      <c r="BA33" s="461"/>
      <c r="BB33" s="461"/>
      <c r="BC33" s="461"/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/>
      <c r="AZ34" s="461"/>
      <c r="BA34" s="461"/>
      <c r="BB34" s="461"/>
      <c r="BC34" s="461"/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/>
      <c r="AZ35" s="462"/>
      <c r="BA35" s="462"/>
      <c r="BB35" s="462"/>
      <c r="BC35" s="462"/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/>
      <c r="AZ38" s="461"/>
      <c r="BA38" s="461"/>
      <c r="BB38" s="461"/>
      <c r="BC38" s="461"/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/>
      <c r="AZ39" s="461"/>
      <c r="BA39" s="461"/>
      <c r="BB39" s="461"/>
      <c r="BC39" s="461"/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/>
      <c r="AZ40" s="461"/>
      <c r="BA40" s="461"/>
      <c r="BB40" s="461"/>
      <c r="BC40" s="461"/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/>
      <c r="AZ41" s="461"/>
      <c r="BA41" s="461"/>
      <c r="BB41" s="461"/>
      <c r="BC41" s="461"/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/>
      <c r="AZ42" s="462"/>
      <c r="BA42" s="462"/>
      <c r="BB42" s="462"/>
      <c r="BC42" s="462"/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/>
      <c r="AZ43" s="463"/>
      <c r="BA43" s="463"/>
      <c r="BB43" s="463"/>
      <c r="BC43" s="463"/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/>
      <c r="AZ45" s="465"/>
      <c r="BA45" s="465"/>
      <c r="BB45" s="465"/>
      <c r="BC45" s="465"/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/>
      <c r="AZ46" s="465"/>
      <c r="BA46" s="465"/>
      <c r="BB46" s="465"/>
      <c r="BC46" s="465"/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/>
      <c r="AZ47" s="465"/>
      <c r="BA47" s="465"/>
      <c r="BB47" s="465"/>
      <c r="BC47" s="465"/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/>
      <c r="AZ48" s="465"/>
      <c r="BA48" s="465"/>
      <c r="BB48" s="465"/>
      <c r="BC48" s="465"/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/>
      <c r="AZ49" s="466"/>
      <c r="BA49" s="466"/>
      <c r="BB49" s="466"/>
      <c r="BC49" s="466"/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/>
      <c r="AZ50" s="465"/>
      <c r="BA50" s="465"/>
      <c r="BB50" s="465"/>
      <c r="BC50" s="465"/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/>
      <c r="AZ52" s="465"/>
      <c r="BA52" s="465"/>
      <c r="BB52" s="465"/>
      <c r="BC52" s="465"/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/>
      <c r="AZ53" s="465"/>
      <c r="BA53" s="465"/>
      <c r="BB53" s="465"/>
      <c r="BC53" s="465"/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/>
      <c r="AZ54" s="465"/>
      <c r="BA54" s="465"/>
      <c r="BB54" s="465"/>
      <c r="BC54" s="465"/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/>
      <c r="AZ55" s="465"/>
      <c r="BA55" s="465"/>
      <c r="BB55" s="465"/>
      <c r="BC55" s="465"/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/>
      <c r="AZ56" s="466"/>
      <c r="BA56" s="466"/>
      <c r="BB56" s="466"/>
      <c r="BC56" s="466"/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/>
      <c r="AZ57" s="465"/>
      <c r="BA57" s="465"/>
      <c r="BB57" s="465"/>
      <c r="BC57" s="465"/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/>
      <c r="AZ59" s="465"/>
      <c r="BA59" s="465"/>
      <c r="BB59" s="465"/>
      <c r="BC59" s="465"/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/>
      <c r="AZ60" s="465"/>
      <c r="BA60" s="465"/>
      <c r="BB60" s="465"/>
      <c r="BC60" s="465"/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/>
      <c r="AZ61" s="465"/>
      <c r="BA61" s="465"/>
      <c r="BB61" s="465"/>
      <c r="BC61" s="465"/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/>
      <c r="AZ62" s="465"/>
      <c r="BA62" s="465"/>
      <c r="BB62" s="465"/>
      <c r="BC62" s="465"/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/>
      <c r="AZ63" s="466"/>
      <c r="BA63" s="466"/>
      <c r="BB63" s="466"/>
      <c r="BC63" s="466"/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/>
      <c r="AZ64" s="465"/>
      <c r="BA64" s="465"/>
      <c r="BB64" s="465"/>
      <c r="BC64" s="465"/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" si="189">AX59+AX52+AX45</f>
        <v>44909311.25</v>
      </c>
      <c r="AY66" s="465"/>
      <c r="AZ66" s="465"/>
      <c r="BA66" s="465"/>
      <c r="BB66" s="465"/>
      <c r="BC66" s="465"/>
      <c r="BD66" s="465"/>
      <c r="BE66" s="465"/>
      <c r="BF66" s="465"/>
      <c r="BG66" s="465"/>
      <c r="BH66" s="465"/>
      <c r="BI66" s="110">
        <f t="shared" ref="BI66:BR70" si="190">O66-C66</f>
        <v>974173.41000000387</v>
      </c>
      <c r="BJ66" s="55">
        <f t="shared" si="190"/>
        <v>-1063367.799999997</v>
      </c>
      <c r="BK66" s="55">
        <f t="shared" si="190"/>
        <v>1616882.1000000015</v>
      </c>
      <c r="BL66" s="55">
        <f t="shared" si="190"/>
        <v>3816903.6999999993</v>
      </c>
      <c r="BM66" s="55">
        <f t="shared" si="190"/>
        <v>4689460.9400000013</v>
      </c>
      <c r="BN66" s="55">
        <f t="shared" si="190"/>
        <v>6667600.9699999988</v>
      </c>
      <c r="BO66" s="55">
        <f t="shared" si="190"/>
        <v>8054729.3499999996</v>
      </c>
      <c r="BP66" s="55">
        <f t="shared" si="190"/>
        <v>8522891.5</v>
      </c>
      <c r="BQ66" s="55">
        <f t="shared" si="190"/>
        <v>8422401.879999999</v>
      </c>
      <c r="BR66" s="91">
        <f t="shared" si="190"/>
        <v>9944127.200000003</v>
      </c>
      <c r="BS66" s="55">
        <f t="shared" ref="BS66:CB70" si="191">Y66-M66</f>
        <v>7820733.9699999988</v>
      </c>
      <c r="BT66" s="55">
        <f t="shared" si="191"/>
        <v>10768495.27</v>
      </c>
      <c r="BU66" s="55">
        <f t="shared" si="191"/>
        <v>9863646.1199999973</v>
      </c>
      <c r="BV66" s="55">
        <f t="shared" si="191"/>
        <v>9638167.5300000012</v>
      </c>
      <c r="BW66" s="55">
        <f t="shared" si="191"/>
        <v>11306007.359999999</v>
      </c>
      <c r="BX66" s="55">
        <f t="shared" si="191"/>
        <v>9225192.629999999</v>
      </c>
      <c r="BY66" s="55">
        <f t="shared" si="191"/>
        <v>9433878.4100000001</v>
      </c>
      <c r="BZ66" s="71">
        <f t="shared" si="191"/>
        <v>8871748.9499999993</v>
      </c>
      <c r="CA66" s="412">
        <f t="shared" si="191"/>
        <v>7741513.450000003</v>
      </c>
      <c r="CB66" s="71">
        <f t="shared" si="191"/>
        <v>4380292.1900000013</v>
      </c>
      <c r="CC66" s="71">
        <f t="shared" ref="CC66:CL70" si="192">AI66-W66</f>
        <v>2787059.3200000003</v>
      </c>
      <c r="CD66" s="71">
        <f t="shared" si="192"/>
        <v>1798823.1999999993</v>
      </c>
      <c r="CE66" s="117">
        <f t="shared" si="192"/>
        <v>2976073.91</v>
      </c>
      <c r="CF66" s="71">
        <f t="shared" si="192"/>
        <v>3940133.0599999987</v>
      </c>
      <c r="CG66" s="71">
        <f t="shared" si="192"/>
        <v>6173519.0700000003</v>
      </c>
      <c r="CH66" s="71">
        <f t="shared" si="192"/>
        <v>11649276.57</v>
      </c>
      <c r="CI66" s="71">
        <f t="shared" si="192"/>
        <v>11475894.769999996</v>
      </c>
      <c r="CJ66" s="71">
        <f t="shared" si="192"/>
        <v>12067402.959999993</v>
      </c>
      <c r="CK66" s="71">
        <f t="shared" si="192"/>
        <v>8667424.6600000039</v>
      </c>
      <c r="CL66" s="71">
        <f t="shared" si="192"/>
        <v>6253790.4400000051</v>
      </c>
      <c r="CM66" s="71">
        <f t="shared" ref="CM66:CP70" si="193">AS66-AG66</f>
        <v>5206412.3399999961</v>
      </c>
      <c r="CN66" s="71">
        <f t="shared" si="193"/>
        <v>8418923.0999999978</v>
      </c>
      <c r="CO66" s="71">
        <f t="shared" si="193"/>
        <v>9312291.7100000009</v>
      </c>
      <c r="CP66" s="91">
        <f t="shared" si="193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4">C46+C53+C60</f>
        <v>16801822.649999999</v>
      </c>
      <c r="D67" s="55">
        <f t="shared" si="194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5">AN60+AN53+AN46</f>
        <v>22887026.520000003</v>
      </c>
      <c r="AO67" s="465">
        <f t="shared" si="195"/>
        <v>25798359.479999997</v>
      </c>
      <c r="AP67" s="465">
        <f t="shared" ref="AP67:AQ67" si="196">AP60+AP53+AP46</f>
        <v>27337853.84</v>
      </c>
      <c r="AQ67" s="465">
        <f t="shared" si="196"/>
        <v>29921903.66</v>
      </c>
      <c r="AR67" s="465">
        <f t="shared" ref="AR67:AS67" si="197">AR60+AR53+AR46</f>
        <v>26870683.319999997</v>
      </c>
      <c r="AS67" s="465">
        <f t="shared" si="197"/>
        <v>25685208.739999998</v>
      </c>
      <c r="AT67" s="465">
        <f t="shared" ref="AT67:AU67" si="198">AT60+AT53+AT46</f>
        <v>24341592.870000005</v>
      </c>
      <c r="AU67" s="465">
        <f t="shared" si="198"/>
        <v>24770836.249999996</v>
      </c>
      <c r="AV67" s="465">
        <f t="shared" ref="AV67:AW67" si="199">AV60+AV53+AV46</f>
        <v>26844797.979999997</v>
      </c>
      <c r="AW67" s="539">
        <f t="shared" si="199"/>
        <v>28363756.410000004</v>
      </c>
      <c r="AX67" s="465">
        <f t="shared" ref="AX67" si="200">AX60+AX53+AX46</f>
        <v>32025282.999999996</v>
      </c>
      <c r="AY67" s="465"/>
      <c r="AZ67" s="465"/>
      <c r="BA67" s="465"/>
      <c r="BB67" s="465"/>
      <c r="BC67" s="465"/>
      <c r="BD67" s="465"/>
      <c r="BE67" s="465"/>
      <c r="BF67" s="465"/>
      <c r="BG67" s="465"/>
      <c r="BH67" s="465"/>
      <c r="BI67" s="110">
        <f t="shared" si="190"/>
        <v>-2413702.1599999983</v>
      </c>
      <c r="BJ67" s="55">
        <f t="shared" si="190"/>
        <v>-2180923.1499999985</v>
      </c>
      <c r="BK67" s="55">
        <f t="shared" si="190"/>
        <v>-239078.36999999918</v>
      </c>
      <c r="BL67" s="55">
        <f t="shared" si="190"/>
        <v>156995.1799999997</v>
      </c>
      <c r="BM67" s="55">
        <f t="shared" si="190"/>
        <v>2640376.6500000004</v>
      </c>
      <c r="BN67" s="55">
        <f t="shared" si="190"/>
        <v>3008406</v>
      </c>
      <c r="BO67" s="55">
        <f t="shared" si="190"/>
        <v>4226125.4300000016</v>
      </c>
      <c r="BP67" s="55">
        <f t="shared" si="190"/>
        <v>4298961</v>
      </c>
      <c r="BQ67" s="55">
        <f t="shared" si="190"/>
        <v>-10116299.35</v>
      </c>
      <c r="BR67" s="91">
        <f t="shared" si="190"/>
        <v>-8897784.8200000003</v>
      </c>
      <c r="BS67" s="55">
        <f t="shared" si="191"/>
        <v>-8714385.5700000003</v>
      </c>
      <c r="BT67" s="55">
        <f t="shared" si="191"/>
        <v>-5564308.25</v>
      </c>
      <c r="BU67" s="55">
        <f t="shared" si="191"/>
        <v>-3875808.9299999997</v>
      </c>
      <c r="BV67" s="55">
        <f t="shared" si="191"/>
        <v>-4493019.8699999992</v>
      </c>
      <c r="BW67" s="55">
        <f t="shared" si="191"/>
        <v>-3818944.2300000004</v>
      </c>
      <c r="BX67" s="55">
        <f t="shared" si="191"/>
        <v>-2606916.33</v>
      </c>
      <c r="BY67" s="55">
        <f t="shared" si="191"/>
        <v>-5556577.629999999</v>
      </c>
      <c r="BZ67" s="71">
        <f t="shared" si="191"/>
        <v>-4539270.4499999993</v>
      </c>
      <c r="CA67" s="412">
        <f t="shared" si="191"/>
        <v>-4392547.1400000006</v>
      </c>
      <c r="CB67" s="71">
        <f t="shared" si="191"/>
        <v>-4054817.1300000008</v>
      </c>
      <c r="CC67" s="71">
        <f t="shared" si="192"/>
        <v>9659527.9500000011</v>
      </c>
      <c r="CD67" s="71">
        <f t="shared" si="192"/>
        <v>6947518.6299999999</v>
      </c>
      <c r="CE67" s="117">
        <f t="shared" si="192"/>
        <v>6808946.8500000006</v>
      </c>
      <c r="CF67" s="71">
        <f t="shared" si="192"/>
        <v>7290628.9900000002</v>
      </c>
      <c r="CG67" s="71">
        <f t="shared" si="192"/>
        <v>8753229.3899999987</v>
      </c>
      <c r="CH67" s="71">
        <f t="shared" si="192"/>
        <v>12858735.140000002</v>
      </c>
      <c r="CI67" s="71">
        <f t="shared" si="192"/>
        <v>15701402.149999997</v>
      </c>
      <c r="CJ67" s="71">
        <f t="shared" si="192"/>
        <v>17125095.399999999</v>
      </c>
      <c r="CK67" s="71">
        <f t="shared" si="192"/>
        <v>20593799.449999999</v>
      </c>
      <c r="CL67" s="71">
        <f t="shared" si="192"/>
        <v>16780351.249999996</v>
      </c>
      <c r="CM67" s="71">
        <f t="shared" si="193"/>
        <v>15219886.579999998</v>
      </c>
      <c r="CN67" s="71">
        <f t="shared" si="193"/>
        <v>13287705.270000005</v>
      </c>
      <c r="CO67" s="71">
        <f t="shared" si="193"/>
        <v>14087080.529999996</v>
      </c>
      <c r="CP67" s="91">
        <f t="shared" si="193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4"/>
        <v>1487682.48</v>
      </c>
      <c r="D68" s="55">
        <f t="shared" si="194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5"/>
        <v>2947002.54</v>
      </c>
      <c r="AO68" s="465">
        <f t="shared" si="195"/>
        <v>3107272.91</v>
      </c>
      <c r="AP68" s="465">
        <f t="shared" ref="AP68:AQ68" si="201">AP61+AP54+AP47</f>
        <v>2542748.38</v>
      </c>
      <c r="AQ68" s="465">
        <f t="shared" si="201"/>
        <v>4331746.82</v>
      </c>
      <c r="AR68" s="465">
        <f t="shared" ref="AR68:AS68" si="202">AR61+AR54+AR47</f>
        <v>3897722.51</v>
      </c>
      <c r="AS68" s="465">
        <f t="shared" si="202"/>
        <v>3568369.2699999996</v>
      </c>
      <c r="AT68" s="465">
        <f t="shared" ref="AT68:AU68" si="203">AT61+AT54+AT47</f>
        <v>3449039.8499999996</v>
      </c>
      <c r="AU68" s="465">
        <f t="shared" si="203"/>
        <v>3249008.56</v>
      </c>
      <c r="AV68" s="465">
        <f t="shared" ref="AV68:AW68" si="204">AV61+AV54+AV47</f>
        <v>3540542.6799999997</v>
      </c>
      <c r="AW68" s="539">
        <f t="shared" si="204"/>
        <v>3941406.3200000003</v>
      </c>
      <c r="AX68" s="465">
        <f t="shared" ref="AX68" si="205">AX61+AX54+AX47</f>
        <v>3561421.62</v>
      </c>
      <c r="AY68" s="465"/>
      <c r="AZ68" s="465"/>
      <c r="BA68" s="465"/>
      <c r="BB68" s="465"/>
      <c r="BC68" s="465"/>
      <c r="BD68" s="465"/>
      <c r="BE68" s="465"/>
      <c r="BF68" s="465"/>
      <c r="BG68" s="465"/>
      <c r="BH68" s="465"/>
      <c r="BI68" s="110">
        <f t="shared" si="190"/>
        <v>45512.840000000084</v>
      </c>
      <c r="BJ68" s="55">
        <f t="shared" si="190"/>
        <v>225393.49000000022</v>
      </c>
      <c r="BK68" s="55">
        <f t="shared" si="190"/>
        <v>683105.41000000015</v>
      </c>
      <c r="BL68" s="55">
        <f t="shared" si="190"/>
        <v>707221.79999999981</v>
      </c>
      <c r="BM68" s="55">
        <f t="shared" si="190"/>
        <v>835053.05</v>
      </c>
      <c r="BN68" s="55">
        <f t="shared" si="190"/>
        <v>954038.27</v>
      </c>
      <c r="BO68" s="55">
        <f t="shared" si="190"/>
        <v>900391.99</v>
      </c>
      <c r="BP68" s="55">
        <f t="shared" si="190"/>
        <v>729066.91999999993</v>
      </c>
      <c r="BQ68" s="55">
        <f t="shared" si="190"/>
        <v>696327.26</v>
      </c>
      <c r="BR68" s="91">
        <f t="shared" si="190"/>
        <v>804902.70000000007</v>
      </c>
      <c r="BS68" s="55">
        <f t="shared" si="191"/>
        <v>712696.46000000008</v>
      </c>
      <c r="BT68" s="55">
        <f t="shared" si="191"/>
        <v>849864.78</v>
      </c>
      <c r="BU68" s="55">
        <f t="shared" si="191"/>
        <v>1184763.4999999998</v>
      </c>
      <c r="BV68" s="55">
        <f t="shared" si="191"/>
        <v>583374.3899999999</v>
      </c>
      <c r="BW68" s="55">
        <f t="shared" si="191"/>
        <v>369793.41999999993</v>
      </c>
      <c r="BX68" s="55">
        <f t="shared" si="191"/>
        <v>496762.06000000006</v>
      </c>
      <c r="BY68" s="55">
        <f t="shared" si="191"/>
        <v>212780.62999999989</v>
      </c>
      <c r="BZ68" s="71">
        <f t="shared" si="191"/>
        <v>-333205.67999999993</v>
      </c>
      <c r="CA68" s="412">
        <f t="shared" si="191"/>
        <v>-473821.31999999995</v>
      </c>
      <c r="CB68" s="71">
        <f t="shared" si="191"/>
        <v>-426541.1</v>
      </c>
      <c r="CC68" s="71">
        <f t="shared" si="192"/>
        <v>-556687.5</v>
      </c>
      <c r="CD68" s="71">
        <f t="shared" si="192"/>
        <v>-618120.10000000009</v>
      </c>
      <c r="CE68" s="117">
        <f t="shared" si="192"/>
        <v>-633088.85000000009</v>
      </c>
      <c r="CF68" s="71">
        <f t="shared" si="192"/>
        <v>-636304.68999999994</v>
      </c>
      <c r="CG68" s="71">
        <f t="shared" si="192"/>
        <v>-240697.44999999972</v>
      </c>
      <c r="CH68" s="71">
        <f t="shared" si="192"/>
        <v>497326.77</v>
      </c>
      <c r="CI68" s="71">
        <f t="shared" si="192"/>
        <v>917632.45000000019</v>
      </c>
      <c r="CJ68" s="71">
        <f t="shared" si="192"/>
        <v>564250.67999999993</v>
      </c>
      <c r="CK68" s="71">
        <f t="shared" si="192"/>
        <v>2876801.8500000006</v>
      </c>
      <c r="CL68" s="71">
        <f t="shared" si="192"/>
        <v>3077126.9499999997</v>
      </c>
      <c r="CM68" s="71">
        <f t="shared" si="193"/>
        <v>3021482.3899999997</v>
      </c>
      <c r="CN68" s="71">
        <f t="shared" si="193"/>
        <v>3079066.2199999997</v>
      </c>
      <c r="CO68" s="71">
        <f t="shared" si="193"/>
        <v>2939734.88</v>
      </c>
      <c r="CP68" s="91">
        <f t="shared" si="193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4"/>
        <v>1306422.1499999999</v>
      </c>
      <c r="D69" s="55">
        <f t="shared" si="194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5"/>
        <v>2483761.3800000004</v>
      </c>
      <c r="AO69" s="465">
        <f t="shared" si="195"/>
        <v>2590928.0499999998</v>
      </c>
      <c r="AP69" s="465">
        <f t="shared" ref="AP69:AQ69" si="206">AP62+AP55+AP48</f>
        <v>2309387.5</v>
      </c>
      <c r="AQ69" s="465">
        <f t="shared" si="206"/>
        <v>1735851.15</v>
      </c>
      <c r="AR69" s="465">
        <f t="shared" ref="AR69:AS69" si="207">AR62+AR55+AR48</f>
        <v>1322826.6499999999</v>
      </c>
      <c r="AS69" s="465">
        <f t="shared" si="207"/>
        <v>1045287.8800000001</v>
      </c>
      <c r="AT69" s="465">
        <f t="shared" ref="AT69:AU69" si="208">AT62+AT55+AT48</f>
        <v>923847.25</v>
      </c>
      <c r="AU69" s="465">
        <f t="shared" si="208"/>
        <v>986733.21000000008</v>
      </c>
      <c r="AV69" s="465">
        <f t="shared" ref="AV69:AW69" si="209">AV62+AV55+AV48</f>
        <v>1250856.5</v>
      </c>
      <c r="AW69" s="539">
        <f t="shared" si="209"/>
        <v>1472524.58</v>
      </c>
      <c r="AX69" s="465">
        <f t="shared" ref="AX69" si="210">AX62+AX55+AX48</f>
        <v>1972809.55</v>
      </c>
      <c r="AY69" s="465"/>
      <c r="AZ69" s="465"/>
      <c r="BA69" s="465"/>
      <c r="BB69" s="465"/>
      <c r="BC69" s="465"/>
      <c r="BD69" s="465"/>
      <c r="BE69" s="465"/>
      <c r="BF69" s="465"/>
      <c r="BG69" s="465"/>
      <c r="BH69" s="465"/>
      <c r="BI69" s="110">
        <f t="shared" si="190"/>
        <v>109650.49000000022</v>
      </c>
      <c r="BJ69" s="55">
        <f t="shared" si="190"/>
        <v>310930.08000000007</v>
      </c>
      <c r="BK69" s="55">
        <f t="shared" si="190"/>
        <v>323310.44999999995</v>
      </c>
      <c r="BL69" s="55">
        <f t="shared" si="190"/>
        <v>418323.04999999981</v>
      </c>
      <c r="BM69" s="55">
        <f t="shared" si="190"/>
        <v>468708.05</v>
      </c>
      <c r="BN69" s="55">
        <f t="shared" si="190"/>
        <v>514449.17999999993</v>
      </c>
      <c r="BO69" s="55">
        <f t="shared" si="190"/>
        <v>432228.75</v>
      </c>
      <c r="BP69" s="55">
        <f t="shared" si="190"/>
        <v>349440.63</v>
      </c>
      <c r="BQ69" s="55">
        <f t="shared" si="190"/>
        <v>337240.04</v>
      </c>
      <c r="BR69" s="91">
        <f t="shared" si="190"/>
        <v>569593.56999999995</v>
      </c>
      <c r="BS69" s="55">
        <f t="shared" si="191"/>
        <v>484021.82000000007</v>
      </c>
      <c r="BT69" s="55">
        <f t="shared" si="191"/>
        <v>395520.79999999981</v>
      </c>
      <c r="BU69" s="55">
        <f t="shared" si="191"/>
        <v>828050.89999999991</v>
      </c>
      <c r="BV69" s="55">
        <f t="shared" si="191"/>
        <v>-89820.180000000168</v>
      </c>
      <c r="BW69" s="55">
        <f t="shared" si="191"/>
        <v>68159.050000000047</v>
      </c>
      <c r="BX69" s="55">
        <f t="shared" si="191"/>
        <v>62129.550000000047</v>
      </c>
      <c r="BY69" s="55">
        <f t="shared" si="191"/>
        <v>-114773.17999999993</v>
      </c>
      <c r="BZ69" s="71">
        <f t="shared" si="191"/>
        <v>-263317.76000000001</v>
      </c>
      <c r="CA69" s="412">
        <f t="shared" si="191"/>
        <v>-195404.97999999998</v>
      </c>
      <c r="CB69" s="71">
        <f t="shared" si="191"/>
        <v>-78535.06</v>
      </c>
      <c r="CC69" s="71">
        <f t="shared" si="192"/>
        <v>-23559.989999999991</v>
      </c>
      <c r="CD69" s="71">
        <f t="shared" si="192"/>
        <v>-372016.1</v>
      </c>
      <c r="CE69" s="117">
        <f t="shared" si="192"/>
        <v>-393153.24000000011</v>
      </c>
      <c r="CF69" s="71">
        <f t="shared" si="192"/>
        <v>-299512.03000000003</v>
      </c>
      <c r="CG69" s="71">
        <f t="shared" si="192"/>
        <v>-78117.649999999907</v>
      </c>
      <c r="CH69" s="71">
        <f t="shared" si="192"/>
        <v>772657.41000000038</v>
      </c>
      <c r="CI69" s="71">
        <f t="shared" si="192"/>
        <v>1156020.9699999997</v>
      </c>
      <c r="CJ69" s="71">
        <f t="shared" si="192"/>
        <v>1042629.27</v>
      </c>
      <c r="CK69" s="71">
        <f t="shared" si="192"/>
        <v>911399.85999999987</v>
      </c>
      <c r="CL69" s="71">
        <f t="shared" si="192"/>
        <v>769549.67999999993</v>
      </c>
      <c r="CM69" s="71">
        <f t="shared" si="193"/>
        <v>590646.99000000011</v>
      </c>
      <c r="CN69" s="71">
        <f t="shared" si="193"/>
        <v>512753.49</v>
      </c>
      <c r="CO69" s="71">
        <f t="shared" si="193"/>
        <v>438876.99000000011</v>
      </c>
      <c r="CP69" s="91">
        <f t="shared" si="193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4"/>
        <v>722557.35</v>
      </c>
      <c r="D70" s="56">
        <f t="shared" si="194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5"/>
        <v>2310994.65</v>
      </c>
      <c r="AO70" s="466">
        <f t="shared" si="195"/>
        <v>2474284.2200000002</v>
      </c>
      <c r="AP70" s="466">
        <f t="shared" ref="AP70:AQ70" si="211">AP63+AP56+AP49</f>
        <v>1833837.6799999997</v>
      </c>
      <c r="AQ70" s="466">
        <f t="shared" si="211"/>
        <v>1483983.27</v>
      </c>
      <c r="AR70" s="466">
        <f t="shared" ref="AR70:AS70" si="212">AR63+AR56+AR49</f>
        <v>1008477.8500000001</v>
      </c>
      <c r="AS70" s="466">
        <f t="shared" si="212"/>
        <v>1121532.4500000002</v>
      </c>
      <c r="AT70" s="466">
        <f t="shared" ref="AT70:AU70" si="213">AT63+AT56+AT49</f>
        <v>778454.15000000014</v>
      </c>
      <c r="AU70" s="466">
        <f t="shared" si="213"/>
        <v>772965.07000000007</v>
      </c>
      <c r="AV70" s="466">
        <f t="shared" ref="AV70:AW70" si="214">AV63+AV56+AV49</f>
        <v>1277408.18</v>
      </c>
      <c r="AW70" s="540">
        <f t="shared" si="214"/>
        <v>1259383.6300000001</v>
      </c>
      <c r="AX70" s="466">
        <f t="shared" ref="AX70" si="215">AX63+AX56+AX49</f>
        <v>1476939.0899999999</v>
      </c>
      <c r="AY70" s="466"/>
      <c r="AZ70" s="466"/>
      <c r="BA70" s="466"/>
      <c r="BB70" s="466"/>
      <c r="BC70" s="466"/>
      <c r="BD70" s="466"/>
      <c r="BE70" s="466"/>
      <c r="BF70" s="466"/>
      <c r="BG70" s="466"/>
      <c r="BH70" s="466"/>
      <c r="BI70" s="111">
        <f t="shared" si="190"/>
        <v>939648.1</v>
      </c>
      <c r="BJ70" s="56">
        <f t="shared" si="190"/>
        <v>348608.13000000012</v>
      </c>
      <c r="BK70" s="56">
        <f t="shared" si="190"/>
        <v>365484.15000000014</v>
      </c>
      <c r="BL70" s="56">
        <f t="shared" si="190"/>
        <v>883494.59000000008</v>
      </c>
      <c r="BM70" s="56">
        <f t="shared" si="190"/>
        <v>649159.98</v>
      </c>
      <c r="BN70" s="56">
        <f t="shared" si="190"/>
        <v>654134.85999999987</v>
      </c>
      <c r="BO70" s="56">
        <f t="shared" si="190"/>
        <v>680656.9</v>
      </c>
      <c r="BP70" s="56">
        <f t="shared" si="190"/>
        <v>414838.60999999987</v>
      </c>
      <c r="BQ70" s="56">
        <f t="shared" si="190"/>
        <v>469375.96000000008</v>
      </c>
      <c r="BR70" s="92">
        <f t="shared" si="190"/>
        <v>1464750.8900000001</v>
      </c>
      <c r="BS70" s="56">
        <f t="shared" si="191"/>
        <v>567016.53</v>
      </c>
      <c r="BT70" s="56">
        <f t="shared" si="191"/>
        <v>389027.41999999993</v>
      </c>
      <c r="BU70" s="56">
        <f t="shared" si="191"/>
        <v>667104.48000000021</v>
      </c>
      <c r="BV70" s="56">
        <f t="shared" si="191"/>
        <v>-713733.46000000008</v>
      </c>
      <c r="BW70" s="56">
        <f t="shared" si="191"/>
        <v>-315721.1100000001</v>
      </c>
      <c r="BX70" s="56">
        <f t="shared" si="191"/>
        <v>-300826.02</v>
      </c>
      <c r="BY70" s="56">
        <f t="shared" si="191"/>
        <v>-568841.91</v>
      </c>
      <c r="BZ70" s="310">
        <f t="shared" si="191"/>
        <v>-176644.65999999992</v>
      </c>
      <c r="CA70" s="424">
        <f t="shared" si="191"/>
        <v>-201790.03000000003</v>
      </c>
      <c r="CB70" s="310">
        <f t="shared" si="191"/>
        <v>605207.72</v>
      </c>
      <c r="CC70" s="310">
        <f t="shared" si="192"/>
        <v>-391867.61</v>
      </c>
      <c r="CD70" s="310">
        <f t="shared" si="192"/>
        <v>-1814545.55</v>
      </c>
      <c r="CE70" s="487">
        <f t="shared" si="192"/>
        <v>-911779.39999999991</v>
      </c>
      <c r="CF70" s="310">
        <f t="shared" si="192"/>
        <v>-937367.02000000014</v>
      </c>
      <c r="CG70" s="310">
        <f t="shared" si="192"/>
        <v>-988515.40000000014</v>
      </c>
      <c r="CH70" s="310">
        <f t="shared" si="192"/>
        <v>1441876.7799999998</v>
      </c>
      <c r="CI70" s="310">
        <f t="shared" si="192"/>
        <v>1204085.5100000002</v>
      </c>
      <c r="CJ70" s="310">
        <f t="shared" si="192"/>
        <v>600903.84999999963</v>
      </c>
      <c r="CK70" s="310">
        <f t="shared" si="192"/>
        <v>772208.93</v>
      </c>
      <c r="CL70" s="310">
        <f t="shared" si="192"/>
        <v>340.84000000008382</v>
      </c>
      <c r="CM70" s="310">
        <f t="shared" si="193"/>
        <v>228347.68000000017</v>
      </c>
      <c r="CN70" s="310">
        <f t="shared" si="193"/>
        <v>-770425.76999999979</v>
      </c>
      <c r="CO70" s="310">
        <f t="shared" si="193"/>
        <v>217713.27000000002</v>
      </c>
      <c r="CP70" s="92">
        <f t="shared" si="193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16">SUM(E66:E70)</f>
        <v>41516318.960000001</v>
      </c>
      <c r="F71" s="57">
        <f t="shared" si="216"/>
        <v>37277491.560000002</v>
      </c>
      <c r="G71" s="57">
        <f t="shared" si="216"/>
        <v>32246923.859999996</v>
      </c>
      <c r="H71" s="57">
        <f t="shared" si="216"/>
        <v>28070562.079999998</v>
      </c>
      <c r="I71" s="57">
        <f t="shared" si="216"/>
        <v>24532693.219999999</v>
      </c>
      <c r="J71" s="57">
        <f t="shared" si="216"/>
        <v>23195947.789999999</v>
      </c>
      <c r="K71" s="57">
        <f t="shared" si="216"/>
        <v>23629290.570000004</v>
      </c>
      <c r="L71" s="311">
        <f t="shared" si="216"/>
        <v>26938097.189999998</v>
      </c>
      <c r="M71" s="112">
        <f t="shared" si="216"/>
        <v>33499599.669999998</v>
      </c>
      <c r="N71" s="311">
        <f t="shared" si="216"/>
        <v>38181056.780000001</v>
      </c>
      <c r="O71" s="207">
        <f>SUM(O66:O70)</f>
        <v>45350239.030000009</v>
      </c>
      <c r="P71" s="207">
        <f t="shared" ref="P71:BQ71" si="217">SUM(P66:P70)</f>
        <v>46835988.539999999</v>
      </c>
      <c r="Q71" s="207">
        <f t="shared" si="217"/>
        <v>44266022.700000003</v>
      </c>
      <c r="R71" s="207">
        <f t="shared" si="217"/>
        <v>43260429.880000003</v>
      </c>
      <c r="S71" s="230">
        <f t="shared" si="217"/>
        <v>41529682.530000001</v>
      </c>
      <c r="T71" s="230">
        <f t="shared" si="217"/>
        <v>39869191.359999999</v>
      </c>
      <c r="U71" s="230">
        <f t="shared" si="217"/>
        <v>38826825.639999993</v>
      </c>
      <c r="V71" s="230">
        <f t="shared" si="217"/>
        <v>37511146.450000003</v>
      </c>
      <c r="W71" s="230">
        <f t="shared" si="217"/>
        <v>23438336.359999999</v>
      </c>
      <c r="X71" s="280">
        <f t="shared" ref="X71" si="218">SUM(X66:X70)</f>
        <v>30823686.730000004</v>
      </c>
      <c r="Y71" s="371">
        <f t="shared" ref="Y71:AE71" si="219">SUM(Y66:Y70)</f>
        <v>34369682.880000003</v>
      </c>
      <c r="Z71" s="230">
        <f t="shared" si="219"/>
        <v>45019656.800000004</v>
      </c>
      <c r="AA71" s="230">
        <f t="shared" si="219"/>
        <v>54017995.100000001</v>
      </c>
      <c r="AB71" s="230">
        <f t="shared" si="219"/>
        <v>51760956.950000003</v>
      </c>
      <c r="AC71" s="230">
        <f t="shared" si="219"/>
        <v>51875317.189999998</v>
      </c>
      <c r="AD71" s="230">
        <f t="shared" si="219"/>
        <v>50136771.769999996</v>
      </c>
      <c r="AE71" s="230">
        <f t="shared" si="219"/>
        <v>44936148.850000001</v>
      </c>
      <c r="AF71" s="230">
        <f t="shared" ref="AF71" si="220">SUM(AF66:AF70)</f>
        <v>43428501.759999998</v>
      </c>
      <c r="AG71" s="230">
        <v>41304775.619999997</v>
      </c>
      <c r="AH71" s="230">
        <f t="shared" ref="AH71" si="221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22">SUM(AK66:AK70)</f>
        <v>42216682.149999999</v>
      </c>
      <c r="AL71" s="467">
        <f t="shared" ref="AL71" si="223">SUM(AL66:AL70)</f>
        <v>54377235.109999992</v>
      </c>
      <c r="AM71" s="467">
        <f>SUM(AM66:AM70)</f>
        <v>67637413.059999987</v>
      </c>
      <c r="AN71" s="467">
        <f t="shared" si="195"/>
        <v>78980829.620000005</v>
      </c>
      <c r="AO71" s="467">
        <f t="shared" si="195"/>
        <v>82330353.040000007</v>
      </c>
      <c r="AP71" s="467">
        <f t="shared" ref="AP71:AQ71" si="224">AP64+AP57+AP50</f>
        <v>81537053.929999992</v>
      </c>
      <c r="AQ71" s="467">
        <f t="shared" si="224"/>
        <v>78757783.599999994</v>
      </c>
      <c r="AR71" s="467">
        <f t="shared" ref="AR71:AS71" si="225">AR64+AR57+AR50</f>
        <v>70309660.919999987</v>
      </c>
      <c r="AS71" s="467">
        <f t="shared" si="225"/>
        <v>65571551.600000001</v>
      </c>
      <c r="AT71" s="467">
        <f t="shared" ref="AT71:AU71" si="226">AT64+AT57+AT50</f>
        <v>62464775.380000003</v>
      </c>
      <c r="AU71" s="467">
        <f t="shared" si="226"/>
        <v>61908505.909999989</v>
      </c>
      <c r="AV71" s="467">
        <f t="shared" ref="AV71:AW71" si="227">AV64+AV57+AV50</f>
        <v>67677996.150000006</v>
      </c>
      <c r="AW71" s="542">
        <f t="shared" si="227"/>
        <v>73304759.830000013</v>
      </c>
      <c r="AX71" s="467">
        <f t="shared" ref="AX71" si="228">AX64+AX57+AX50</f>
        <v>83945764.510000005</v>
      </c>
      <c r="AY71" s="467"/>
      <c r="AZ71" s="467"/>
      <c r="BA71" s="467"/>
      <c r="BB71" s="467"/>
      <c r="BC71" s="467"/>
      <c r="BD71" s="467"/>
      <c r="BE71" s="467"/>
      <c r="BF71" s="467"/>
      <c r="BG71" s="467"/>
      <c r="BH71" s="467"/>
      <c r="BI71" s="112">
        <f t="shared" si="217"/>
        <v>-344717.31999999413</v>
      </c>
      <c r="BJ71" s="57">
        <f t="shared" si="217"/>
        <v>-2359359.2499999953</v>
      </c>
      <c r="BK71" s="57">
        <f t="shared" si="217"/>
        <v>2749703.740000003</v>
      </c>
      <c r="BL71" s="57">
        <f t="shared" si="217"/>
        <v>5982938.3199999984</v>
      </c>
      <c r="BM71" s="57">
        <f t="shared" si="217"/>
        <v>9282758.6700000018</v>
      </c>
      <c r="BN71" s="57">
        <f t="shared" si="217"/>
        <v>11798629.279999997</v>
      </c>
      <c r="BO71" s="57">
        <f t="shared" si="217"/>
        <v>14294132.420000002</v>
      </c>
      <c r="BP71" s="57">
        <f t="shared" si="217"/>
        <v>14315198.66</v>
      </c>
      <c r="BQ71" s="57">
        <f t="shared" si="217"/>
        <v>-190954.21000000054</v>
      </c>
      <c r="BR71" s="246">
        <f t="shared" ref="BR71:BS71" si="229">SUM(BR66:BR70)</f>
        <v>3885589.5400000028</v>
      </c>
      <c r="BS71" s="57">
        <f t="shared" si="229"/>
        <v>870083.20999999868</v>
      </c>
      <c r="BT71" s="57">
        <f t="shared" ref="BT71:BU71" si="230">SUM(BT66:BT70)</f>
        <v>6838600.0199999996</v>
      </c>
      <c r="BU71" s="57">
        <f t="shared" si="230"/>
        <v>8667756.0699999984</v>
      </c>
      <c r="BV71" s="57">
        <f t="shared" ref="BV71:BW71" si="231">SUM(BV66:BV70)</f>
        <v>4924968.4100000011</v>
      </c>
      <c r="BW71" s="57">
        <f t="shared" si="231"/>
        <v>7609294.4899999984</v>
      </c>
      <c r="BX71" s="57">
        <f t="shared" ref="BX71:BY71" si="232">SUM(BX66:BX70)</f>
        <v>6876341.8899999987</v>
      </c>
      <c r="BY71" s="57">
        <f t="shared" si="232"/>
        <v>3406466.3200000012</v>
      </c>
      <c r="BZ71" s="311">
        <f t="shared" ref="BZ71:CA71" si="233">SUM(BZ66:BZ70)</f>
        <v>3559310.4000000004</v>
      </c>
      <c r="CA71" s="322">
        <f t="shared" si="233"/>
        <v>2477949.9800000023</v>
      </c>
      <c r="CB71" s="311">
        <f t="shared" ref="CB71:CC71" si="234">SUM(CB66:CB70)</f>
        <v>425606.62000000052</v>
      </c>
      <c r="CC71" s="311">
        <f t="shared" si="234"/>
        <v>11474472.170000002</v>
      </c>
      <c r="CD71" s="311">
        <f t="shared" ref="CD71:CE71" si="235">SUM(CD66:CD70)</f>
        <v>5941660.0799999991</v>
      </c>
      <c r="CE71" s="488">
        <f t="shared" si="235"/>
        <v>7846999.2700000014</v>
      </c>
      <c r="CF71" s="311">
        <f t="shared" ref="CF71:CG71" si="236">SUM(CF66:CF70)</f>
        <v>9357578.3100000005</v>
      </c>
      <c r="CG71" s="311">
        <f t="shared" si="236"/>
        <v>13619417.959999999</v>
      </c>
      <c r="CH71" s="311">
        <f t="shared" ref="CH71:CI71" si="237">SUM(CH66:CH70)</f>
        <v>27219872.670000002</v>
      </c>
      <c r="CI71" s="311">
        <f t="shared" si="237"/>
        <v>30455035.849999994</v>
      </c>
      <c r="CJ71" s="311">
        <f t="shared" ref="CJ71:CK71" si="238">SUM(CJ66:CJ70)</f>
        <v>31400282.159999989</v>
      </c>
      <c r="CK71" s="311">
        <f t="shared" si="238"/>
        <v>33821634.750000007</v>
      </c>
      <c r="CL71" s="311">
        <f t="shared" ref="CL71:CM71" si="239">SUM(CL66:CL70)</f>
        <v>26881159.16</v>
      </c>
      <c r="CM71" s="311">
        <f t="shared" si="239"/>
        <v>24266775.979999993</v>
      </c>
      <c r="CN71" s="311">
        <f t="shared" ref="CN71:CO71" si="240">SUM(CN66:CN70)</f>
        <v>24528022.310000002</v>
      </c>
      <c r="CO71" s="311">
        <f t="shared" si="240"/>
        <v>26995697.379999992</v>
      </c>
      <c r="CP71" s="246">
        <f t="shared" ref="CP71" si="241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/>
      <c r="AZ73" s="461"/>
      <c r="BA73" s="461"/>
      <c r="BB73" s="461"/>
      <c r="BC73" s="461"/>
      <c r="BD73" s="461"/>
      <c r="BE73" s="461"/>
      <c r="BF73" s="461"/>
      <c r="BG73" s="461"/>
      <c r="BH73" s="461"/>
      <c r="BI73" s="105">
        <f t="shared" ref="BI73:BR77" si="242">O73-C73</f>
        <v>-8197240</v>
      </c>
      <c r="BJ73" s="48">
        <f t="shared" si="242"/>
        <v>1276654</v>
      </c>
      <c r="BK73" s="48">
        <f t="shared" si="242"/>
        <v>3538196</v>
      </c>
      <c r="BL73" s="48">
        <f t="shared" si="242"/>
        <v>187617</v>
      </c>
      <c r="BM73" s="48">
        <f t="shared" si="242"/>
        <v>238763</v>
      </c>
      <c r="BN73" s="48">
        <f t="shared" si="242"/>
        <v>109731</v>
      </c>
      <c r="BO73" s="48">
        <f t="shared" si="242"/>
        <v>142647</v>
      </c>
      <c r="BP73" s="48">
        <f t="shared" si="242"/>
        <v>-55939</v>
      </c>
      <c r="BQ73" s="48">
        <f t="shared" si="242"/>
        <v>-1522504</v>
      </c>
      <c r="BR73" s="84">
        <f t="shared" si="242"/>
        <v>-7660842</v>
      </c>
      <c r="BS73" s="48">
        <f t="shared" ref="BS73:CB77" si="243">Y73-M73</f>
        <v>2037101</v>
      </c>
      <c r="BT73" s="48">
        <f t="shared" si="243"/>
        <v>645347</v>
      </c>
      <c r="BU73" s="48">
        <f t="shared" si="243"/>
        <v>5871436</v>
      </c>
      <c r="BV73" s="48">
        <f t="shared" si="243"/>
        <v>-1610126</v>
      </c>
      <c r="BW73" s="48">
        <f t="shared" si="243"/>
        <v>-5372064</v>
      </c>
      <c r="BX73" s="48">
        <f t="shared" si="243"/>
        <v>-661739</v>
      </c>
      <c r="BY73" s="48">
        <f t="shared" si="243"/>
        <v>-322267</v>
      </c>
      <c r="BZ73" s="401">
        <f t="shared" si="243"/>
        <v>-52490</v>
      </c>
      <c r="CA73" s="300">
        <f t="shared" si="243"/>
        <v>-377151</v>
      </c>
      <c r="CB73" s="401">
        <f t="shared" si="243"/>
        <v>-1665614</v>
      </c>
      <c r="CC73" s="401">
        <f t="shared" ref="CC73:CL77" si="244">AI73-W73</f>
        <v>-1212129</v>
      </c>
      <c r="CD73" s="401">
        <f t="shared" si="244"/>
        <v>2506140</v>
      </c>
      <c r="CE73" s="481">
        <f t="shared" si="244"/>
        <v>-2687125</v>
      </c>
      <c r="CF73" s="401">
        <f t="shared" si="244"/>
        <v>2940102</v>
      </c>
      <c r="CG73" s="401">
        <f t="shared" si="244"/>
        <v>-1348988</v>
      </c>
      <c r="CH73" s="401">
        <f t="shared" si="244"/>
        <v>-1452579</v>
      </c>
      <c r="CI73" s="401">
        <f t="shared" si="244"/>
        <v>559865</v>
      </c>
      <c r="CJ73" s="401">
        <f t="shared" si="244"/>
        <v>-829174</v>
      </c>
      <c r="CK73" s="401">
        <f t="shared" si="244"/>
        <v>-237674</v>
      </c>
      <c r="CL73" s="401">
        <f t="shared" si="244"/>
        <v>-298589</v>
      </c>
      <c r="CM73" s="401">
        <f t="shared" ref="CM73:CP77" si="245">AS73-AG73</f>
        <v>-347346</v>
      </c>
      <c r="CN73" s="401">
        <f t="shared" si="245"/>
        <v>1447598</v>
      </c>
      <c r="CO73" s="401">
        <f t="shared" si="245"/>
        <v>-1520973</v>
      </c>
      <c r="CP73" s="84">
        <f t="shared" si="245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/>
      <c r="AZ74" s="461"/>
      <c r="BA74" s="461"/>
      <c r="BB74" s="461"/>
      <c r="BC74" s="461"/>
      <c r="BD74" s="461"/>
      <c r="BE74" s="461"/>
      <c r="BF74" s="461"/>
      <c r="BG74" s="461"/>
      <c r="BH74" s="461"/>
      <c r="BI74" s="105">
        <f t="shared" si="242"/>
        <v>-1401934</v>
      </c>
      <c r="BJ74" s="48">
        <f t="shared" si="242"/>
        <v>-112682</v>
      </c>
      <c r="BK74" s="48">
        <f t="shared" si="242"/>
        <v>222955</v>
      </c>
      <c r="BL74" s="48">
        <f t="shared" si="242"/>
        <v>-218665</v>
      </c>
      <c r="BM74" s="48">
        <f t="shared" si="242"/>
        <v>66699</v>
      </c>
      <c r="BN74" s="48">
        <f t="shared" si="242"/>
        <v>2130</v>
      </c>
      <c r="BO74" s="48">
        <f t="shared" si="242"/>
        <v>58357</v>
      </c>
      <c r="BP74" s="48">
        <f t="shared" si="242"/>
        <v>117642</v>
      </c>
      <c r="BQ74" s="48">
        <f t="shared" si="242"/>
        <v>-54072</v>
      </c>
      <c r="BR74" s="84">
        <f t="shared" si="242"/>
        <v>-597175</v>
      </c>
      <c r="BS74" s="48">
        <f t="shared" si="243"/>
        <v>908743</v>
      </c>
      <c r="BT74" s="48">
        <f t="shared" si="243"/>
        <v>657351</v>
      </c>
      <c r="BU74" s="48">
        <f t="shared" si="243"/>
        <v>1424240</v>
      </c>
      <c r="BV74" s="48">
        <f t="shared" si="243"/>
        <v>161590</v>
      </c>
      <c r="BW74" s="48">
        <f t="shared" si="243"/>
        <v>-484536</v>
      </c>
      <c r="BX74" s="48">
        <f t="shared" si="243"/>
        <v>85631</v>
      </c>
      <c r="BY74" s="48">
        <f t="shared" si="243"/>
        <v>195615</v>
      </c>
      <c r="BZ74" s="401">
        <f t="shared" si="243"/>
        <v>73581</v>
      </c>
      <c r="CA74" s="300">
        <f t="shared" si="243"/>
        <v>20161</v>
      </c>
      <c r="CB74" s="401">
        <f t="shared" si="243"/>
        <v>-207699</v>
      </c>
      <c r="CC74" s="401">
        <f t="shared" si="244"/>
        <v>2523</v>
      </c>
      <c r="CD74" s="401">
        <f t="shared" si="244"/>
        <v>768202</v>
      </c>
      <c r="CE74" s="481">
        <f t="shared" si="244"/>
        <v>249595</v>
      </c>
      <c r="CF74" s="401">
        <f t="shared" si="244"/>
        <v>1385716</v>
      </c>
      <c r="CG74" s="401">
        <f t="shared" si="244"/>
        <v>44578</v>
      </c>
      <c r="CH74" s="401">
        <f t="shared" si="244"/>
        <v>218249</v>
      </c>
      <c r="CI74" s="401">
        <f t="shared" si="244"/>
        <v>322933</v>
      </c>
      <c r="CJ74" s="401">
        <f t="shared" si="244"/>
        <v>-158531</v>
      </c>
      <c r="CK74" s="401">
        <f t="shared" si="244"/>
        <v>-199711</v>
      </c>
      <c r="CL74" s="401">
        <f t="shared" si="244"/>
        <v>44798</v>
      </c>
      <c r="CM74" s="401">
        <f t="shared" si="245"/>
        <v>32541</v>
      </c>
      <c r="CN74" s="401">
        <f t="shared" si="245"/>
        <v>532283</v>
      </c>
      <c r="CO74" s="401">
        <f t="shared" si="245"/>
        <v>170293</v>
      </c>
      <c r="CP74" s="84">
        <f t="shared" si="245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/>
      <c r="AZ75" s="461"/>
      <c r="BA75" s="461"/>
      <c r="BB75" s="461"/>
      <c r="BC75" s="461"/>
      <c r="BD75" s="461"/>
      <c r="BE75" s="461"/>
      <c r="BF75" s="461"/>
      <c r="BG75" s="461"/>
      <c r="BH75" s="461"/>
      <c r="BI75" s="105">
        <f t="shared" si="242"/>
        <v>-1823446</v>
      </c>
      <c r="BJ75" s="48">
        <f t="shared" si="242"/>
        <v>-316797</v>
      </c>
      <c r="BK75" s="48">
        <f t="shared" si="242"/>
        <v>210882</v>
      </c>
      <c r="BL75" s="48">
        <f t="shared" si="242"/>
        <v>-134885</v>
      </c>
      <c r="BM75" s="48">
        <f t="shared" si="242"/>
        <v>-79536</v>
      </c>
      <c r="BN75" s="48">
        <f t="shared" si="242"/>
        <v>-61733</v>
      </c>
      <c r="BO75" s="48">
        <f t="shared" si="242"/>
        <v>-67942</v>
      </c>
      <c r="BP75" s="48">
        <f t="shared" si="242"/>
        <v>-118379</v>
      </c>
      <c r="BQ75" s="48">
        <f t="shared" si="242"/>
        <v>-162133</v>
      </c>
      <c r="BR75" s="84">
        <f t="shared" si="242"/>
        <v>-896596</v>
      </c>
      <c r="BS75" s="48">
        <f t="shared" si="243"/>
        <v>255385</v>
      </c>
      <c r="BT75" s="48">
        <f t="shared" si="243"/>
        <v>919337</v>
      </c>
      <c r="BU75" s="48">
        <f t="shared" si="243"/>
        <v>1656839</v>
      </c>
      <c r="BV75" s="48">
        <f t="shared" si="243"/>
        <v>23252</v>
      </c>
      <c r="BW75" s="48">
        <f t="shared" si="243"/>
        <v>-402855</v>
      </c>
      <c r="BX75" s="48">
        <f t="shared" si="243"/>
        <v>75281</v>
      </c>
      <c r="BY75" s="48">
        <f t="shared" si="243"/>
        <v>78562</v>
      </c>
      <c r="BZ75" s="401">
        <f t="shared" si="243"/>
        <v>60886</v>
      </c>
      <c r="CA75" s="300">
        <f t="shared" si="243"/>
        <v>37717</v>
      </c>
      <c r="CB75" s="401">
        <f t="shared" si="243"/>
        <v>-55030</v>
      </c>
      <c r="CC75" s="401">
        <f t="shared" si="244"/>
        <v>-84601</v>
      </c>
      <c r="CD75" s="401">
        <f t="shared" si="244"/>
        <v>387587</v>
      </c>
      <c r="CE75" s="481">
        <f t="shared" si="244"/>
        <v>183008</v>
      </c>
      <c r="CF75" s="401">
        <f t="shared" si="244"/>
        <v>1213044</v>
      </c>
      <c r="CG75" s="401">
        <f t="shared" si="244"/>
        <v>-184659</v>
      </c>
      <c r="CH75" s="401">
        <f t="shared" si="244"/>
        <v>301499</v>
      </c>
      <c r="CI75" s="401">
        <f t="shared" si="244"/>
        <v>1780834</v>
      </c>
      <c r="CJ75" s="401">
        <f t="shared" si="244"/>
        <v>-29785</v>
      </c>
      <c r="CK75" s="401">
        <f t="shared" si="244"/>
        <v>21532</v>
      </c>
      <c r="CL75" s="401">
        <f t="shared" si="244"/>
        <v>58669</v>
      </c>
      <c r="CM75" s="401">
        <f t="shared" si="245"/>
        <v>12915</v>
      </c>
      <c r="CN75" s="401">
        <f t="shared" si="245"/>
        <v>250819</v>
      </c>
      <c r="CO75" s="401">
        <f t="shared" si="245"/>
        <v>-118426</v>
      </c>
      <c r="CP75" s="84">
        <f t="shared" si="245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/>
      <c r="AZ76" s="461"/>
      <c r="BA76" s="461"/>
      <c r="BB76" s="461"/>
      <c r="BC76" s="461"/>
      <c r="BD76" s="461"/>
      <c r="BE76" s="461"/>
      <c r="BF76" s="461"/>
      <c r="BG76" s="461"/>
      <c r="BH76" s="461"/>
      <c r="BI76" s="105">
        <f t="shared" si="242"/>
        <v>-3237485</v>
      </c>
      <c r="BJ76" s="48">
        <f t="shared" si="242"/>
        <v>-956171</v>
      </c>
      <c r="BK76" s="48">
        <f t="shared" si="242"/>
        <v>-40339</v>
      </c>
      <c r="BL76" s="48">
        <f t="shared" si="242"/>
        <v>-689120</v>
      </c>
      <c r="BM76" s="48">
        <f t="shared" si="242"/>
        <v>-302796</v>
      </c>
      <c r="BN76" s="48">
        <f t="shared" si="242"/>
        <v>-219423</v>
      </c>
      <c r="BO76" s="48">
        <f t="shared" si="242"/>
        <v>-274422</v>
      </c>
      <c r="BP76" s="48">
        <f t="shared" si="242"/>
        <v>-274973</v>
      </c>
      <c r="BQ76" s="48">
        <f t="shared" si="242"/>
        <v>-476483</v>
      </c>
      <c r="BR76" s="84">
        <f t="shared" si="242"/>
        <v>-2201342</v>
      </c>
      <c r="BS76" s="48">
        <f t="shared" si="243"/>
        <v>502590</v>
      </c>
      <c r="BT76" s="48">
        <f t="shared" si="243"/>
        <v>473991</v>
      </c>
      <c r="BU76" s="48">
        <f t="shared" si="243"/>
        <v>2379983</v>
      </c>
      <c r="BV76" s="48">
        <f t="shared" si="243"/>
        <v>555298</v>
      </c>
      <c r="BW76" s="48">
        <f t="shared" si="243"/>
        <v>-565254</v>
      </c>
      <c r="BX76" s="48">
        <f t="shared" si="243"/>
        <v>274120</v>
      </c>
      <c r="BY76" s="48">
        <f t="shared" si="243"/>
        <v>303535</v>
      </c>
      <c r="BZ76" s="401">
        <f t="shared" si="243"/>
        <v>154538</v>
      </c>
      <c r="CA76" s="300">
        <f t="shared" si="243"/>
        <v>71537</v>
      </c>
      <c r="CB76" s="401">
        <f t="shared" si="243"/>
        <v>-225956</v>
      </c>
      <c r="CC76" s="401">
        <f t="shared" si="244"/>
        <v>-348519</v>
      </c>
      <c r="CD76" s="401">
        <f t="shared" si="244"/>
        <v>747000</v>
      </c>
      <c r="CE76" s="481">
        <f t="shared" si="244"/>
        <v>-869516</v>
      </c>
      <c r="CF76" s="401">
        <f t="shared" si="244"/>
        <v>1586550</v>
      </c>
      <c r="CG76" s="401">
        <f t="shared" si="244"/>
        <v>-563702</v>
      </c>
      <c r="CH76" s="401">
        <f t="shared" si="244"/>
        <v>4504462</v>
      </c>
      <c r="CI76" s="401">
        <f t="shared" si="244"/>
        <v>3700736</v>
      </c>
      <c r="CJ76" s="401">
        <f t="shared" si="244"/>
        <v>-31217</v>
      </c>
      <c r="CK76" s="401">
        <f t="shared" si="244"/>
        <v>-56524</v>
      </c>
      <c r="CL76" s="401">
        <f t="shared" si="244"/>
        <v>-99830</v>
      </c>
      <c r="CM76" s="401">
        <f t="shared" si="245"/>
        <v>-70466</v>
      </c>
      <c r="CN76" s="401">
        <f t="shared" si="245"/>
        <v>562928</v>
      </c>
      <c r="CO76" s="401">
        <f t="shared" si="245"/>
        <v>-50822</v>
      </c>
      <c r="CP76" s="84">
        <f t="shared" si="245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/>
      <c r="AZ77" s="462"/>
      <c r="BA77" s="462"/>
      <c r="BB77" s="462"/>
      <c r="BC77" s="462"/>
      <c r="BD77" s="462"/>
      <c r="BE77" s="462"/>
      <c r="BF77" s="462"/>
      <c r="BG77" s="462"/>
      <c r="BH77" s="462"/>
      <c r="BI77" s="106">
        <f t="shared" si="242"/>
        <v>-2890399</v>
      </c>
      <c r="BJ77" s="52">
        <f t="shared" si="242"/>
        <v>-1655044</v>
      </c>
      <c r="BK77" s="52">
        <f t="shared" si="242"/>
        <v>-1722788</v>
      </c>
      <c r="BL77" s="52">
        <f t="shared" si="242"/>
        <v>-1159108.1999999993</v>
      </c>
      <c r="BM77" s="52">
        <f t="shared" si="242"/>
        <v>3565110</v>
      </c>
      <c r="BN77" s="52">
        <f t="shared" si="242"/>
        <v>-78189</v>
      </c>
      <c r="BO77" s="52">
        <f t="shared" si="242"/>
        <v>8370909</v>
      </c>
      <c r="BP77" s="52">
        <f t="shared" si="242"/>
        <v>2818404</v>
      </c>
      <c r="BQ77" s="52">
        <f t="shared" si="242"/>
        <v>1832296</v>
      </c>
      <c r="BR77" s="85">
        <f t="shared" si="242"/>
        <v>-2532565</v>
      </c>
      <c r="BS77" s="52">
        <f t="shared" si="243"/>
        <v>-1674035</v>
      </c>
      <c r="BT77" s="52">
        <f t="shared" si="243"/>
        <v>-174293</v>
      </c>
      <c r="BU77" s="52">
        <f t="shared" si="243"/>
        <v>1270179</v>
      </c>
      <c r="BV77" s="52">
        <f t="shared" si="243"/>
        <v>692605</v>
      </c>
      <c r="BW77" s="52">
        <f t="shared" si="243"/>
        <v>435220</v>
      </c>
      <c r="BX77" s="52">
        <f t="shared" si="243"/>
        <v>521690.19999999925</v>
      </c>
      <c r="BY77" s="52">
        <f t="shared" si="243"/>
        <v>1544650</v>
      </c>
      <c r="BZ77" s="402">
        <f t="shared" si="243"/>
        <v>-8924120</v>
      </c>
      <c r="CA77" s="301">
        <f t="shared" si="243"/>
        <v>160314</v>
      </c>
      <c r="CB77" s="402">
        <f t="shared" si="243"/>
        <v>-1546039</v>
      </c>
      <c r="CC77" s="402">
        <f t="shared" si="244"/>
        <v>-3435835</v>
      </c>
      <c r="CD77" s="402">
        <f t="shared" si="244"/>
        <v>-1317521</v>
      </c>
      <c r="CE77" s="482">
        <f t="shared" si="244"/>
        <v>-256341</v>
      </c>
      <c r="CF77" s="402">
        <f t="shared" si="244"/>
        <v>88373.60000000149</v>
      </c>
      <c r="CG77" s="402">
        <f t="shared" si="244"/>
        <v>1149165.1000000015</v>
      </c>
      <c r="CH77" s="402">
        <f t="shared" si="244"/>
        <v>-6977132</v>
      </c>
      <c r="CI77" s="402">
        <f t="shared" si="244"/>
        <v>-5437969</v>
      </c>
      <c r="CJ77" s="402">
        <f t="shared" si="244"/>
        <v>491112</v>
      </c>
      <c r="CK77" s="402">
        <f t="shared" si="244"/>
        <v>-6653193</v>
      </c>
      <c r="CL77" s="402">
        <f t="shared" si="244"/>
        <v>-3388562</v>
      </c>
      <c r="CM77" s="402">
        <f t="shared" si="245"/>
        <v>-9742506</v>
      </c>
      <c r="CN77" s="402">
        <f t="shared" si="245"/>
        <v>-2282380</v>
      </c>
      <c r="CO77" s="402">
        <f t="shared" si="245"/>
        <v>-4154760</v>
      </c>
      <c r="CP77" s="85">
        <f t="shared" si="245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46">SUM(E73:E77)</f>
        <v>38202243</v>
      </c>
      <c r="F78" s="36">
        <f t="shared" si="246"/>
        <v>22148400</v>
      </c>
      <c r="G78" s="36">
        <f t="shared" si="246"/>
        <v>16527181</v>
      </c>
      <c r="H78" s="36">
        <f t="shared" si="246"/>
        <v>26025791</v>
      </c>
      <c r="I78" s="36">
        <f t="shared" si="246"/>
        <v>16268031</v>
      </c>
      <c r="J78" s="36">
        <f t="shared" si="246"/>
        <v>20897103</v>
      </c>
      <c r="K78" s="36">
        <f t="shared" si="246"/>
        <v>44402489</v>
      </c>
      <c r="L78" s="306">
        <f t="shared" si="246"/>
        <v>74802349</v>
      </c>
      <c r="M78" s="108">
        <f t="shared" si="246"/>
        <v>82893100</v>
      </c>
      <c r="N78" s="306">
        <f t="shared" si="246"/>
        <v>82772557</v>
      </c>
      <c r="O78" s="202">
        <f t="shared" si="246"/>
        <v>64839389</v>
      </c>
      <c r="P78" s="202">
        <f t="shared" si="246"/>
        <v>53561949</v>
      </c>
      <c r="Q78" s="202">
        <f t="shared" si="246"/>
        <v>40411149</v>
      </c>
      <c r="R78" s="202">
        <f t="shared" si="246"/>
        <v>20134238.800000001</v>
      </c>
      <c r="S78" s="202">
        <f t="shared" si="246"/>
        <v>20015421</v>
      </c>
      <c r="T78" s="202">
        <f t="shared" si="246"/>
        <v>25778307</v>
      </c>
      <c r="U78" s="202">
        <f t="shared" si="246"/>
        <v>24497580</v>
      </c>
      <c r="V78" s="202">
        <f t="shared" si="246"/>
        <v>23383858</v>
      </c>
      <c r="W78" s="202">
        <f t="shared" si="246"/>
        <v>44019593</v>
      </c>
      <c r="X78" s="276">
        <f t="shared" ref="X78" si="247">SUM(X73:X77)</f>
        <v>60913829</v>
      </c>
      <c r="Y78" s="364">
        <f t="shared" ref="Y78:AE78" si="248">SUM(Y73:Y77)</f>
        <v>84922884</v>
      </c>
      <c r="Z78" s="240">
        <f t="shared" si="248"/>
        <v>85294290</v>
      </c>
      <c r="AA78" s="202">
        <f t="shared" si="248"/>
        <v>77442066</v>
      </c>
      <c r="AB78" s="202">
        <f t="shared" si="248"/>
        <v>53384568</v>
      </c>
      <c r="AC78" s="202">
        <f t="shared" si="248"/>
        <v>34021660</v>
      </c>
      <c r="AD78" s="202">
        <f t="shared" si="248"/>
        <v>20429222</v>
      </c>
      <c r="AE78" s="202">
        <f t="shared" si="248"/>
        <v>21815516</v>
      </c>
      <c r="AF78" s="202">
        <f t="shared" ref="AF78" si="249">SUM(AF73:AF77)</f>
        <v>17090702</v>
      </c>
      <c r="AG78" s="202">
        <v>24410158</v>
      </c>
      <c r="AH78" s="202">
        <f t="shared" ref="AH78" si="250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/>
      <c r="AZ78" s="461"/>
      <c r="BA78" s="461"/>
      <c r="BB78" s="461"/>
      <c r="BC78" s="461"/>
      <c r="BD78" s="461"/>
      <c r="BE78" s="461"/>
      <c r="BF78" s="461"/>
      <c r="BG78" s="461"/>
      <c r="BH78" s="461"/>
      <c r="BI78" s="105">
        <f t="shared" si="246"/>
        <v>-17550504</v>
      </c>
      <c r="BJ78" s="48">
        <f t="shared" si="246"/>
        <v>-1764040</v>
      </c>
      <c r="BK78" s="48">
        <f t="shared" si="246"/>
        <v>2208906</v>
      </c>
      <c r="BL78" s="48">
        <f t="shared" si="246"/>
        <v>-2014161.1999999993</v>
      </c>
      <c r="BM78" s="48">
        <f t="shared" si="246"/>
        <v>3488240</v>
      </c>
      <c r="BN78" s="48">
        <f t="shared" si="246"/>
        <v>-247484</v>
      </c>
      <c r="BO78" s="48">
        <f t="shared" si="246"/>
        <v>8229549</v>
      </c>
      <c r="BP78" s="48">
        <f t="shared" si="246"/>
        <v>2486755</v>
      </c>
      <c r="BQ78" s="48">
        <f t="shared" si="246"/>
        <v>-382896</v>
      </c>
      <c r="BR78" s="84">
        <f t="shared" ref="BR78:BS78" si="251">SUM(BR73:BR77)</f>
        <v>-13888520</v>
      </c>
      <c r="BS78" s="48">
        <f t="shared" si="251"/>
        <v>2029784</v>
      </c>
      <c r="BT78" s="48">
        <f t="shared" ref="BT78:BU78" si="252">SUM(BT73:BT77)</f>
        <v>2521733</v>
      </c>
      <c r="BU78" s="48">
        <f t="shared" si="252"/>
        <v>12602677</v>
      </c>
      <c r="BV78" s="48">
        <f t="shared" ref="BV78:BW78" si="253">SUM(BV73:BV77)</f>
        <v>-177381</v>
      </c>
      <c r="BW78" s="48">
        <f t="shared" si="253"/>
        <v>-6389489</v>
      </c>
      <c r="BX78" s="48">
        <f t="shared" ref="BX78:BY78" si="254">SUM(BX73:BX77)</f>
        <v>294983.19999999925</v>
      </c>
      <c r="BY78" s="48">
        <f t="shared" si="254"/>
        <v>1800095</v>
      </c>
      <c r="BZ78" s="401">
        <f t="shared" ref="BZ78:CA78" si="255">SUM(BZ73:BZ77)</f>
        <v>-8687605</v>
      </c>
      <c r="CA78" s="300">
        <f t="shared" si="255"/>
        <v>-87422</v>
      </c>
      <c r="CB78" s="401">
        <f t="shared" ref="CB78:CC78" si="256">SUM(CB73:CB77)</f>
        <v>-3700338</v>
      </c>
      <c r="CC78" s="401">
        <f t="shared" si="256"/>
        <v>-5078561</v>
      </c>
      <c r="CD78" s="401">
        <f t="shared" ref="CD78:CE78" si="257">SUM(CD73:CD77)</f>
        <v>3091408</v>
      </c>
      <c r="CE78" s="481">
        <f t="shared" si="257"/>
        <v>-3380379</v>
      </c>
      <c r="CF78" s="401">
        <f t="shared" ref="CF78:CG78" si="258">SUM(CF73:CF77)</f>
        <v>7213785.6000000015</v>
      </c>
      <c r="CG78" s="401">
        <f t="shared" si="258"/>
        <v>-903605.89999999851</v>
      </c>
      <c r="CH78" s="401">
        <f t="shared" ref="CH78:CI78" si="259">SUM(CH73:CH77)</f>
        <v>-3405501</v>
      </c>
      <c r="CI78" s="401">
        <f t="shared" si="259"/>
        <v>926399</v>
      </c>
      <c r="CJ78" s="401">
        <f t="shared" ref="CJ78:CK78" si="260">SUM(CJ73:CJ77)</f>
        <v>-557595</v>
      </c>
      <c r="CK78" s="401">
        <f t="shared" si="260"/>
        <v>-7125570</v>
      </c>
      <c r="CL78" s="401">
        <f t="shared" ref="CL78:CM78" si="261">SUM(CL73:CL77)</f>
        <v>-3683514</v>
      </c>
      <c r="CM78" s="401">
        <f t="shared" si="261"/>
        <v>-10114862</v>
      </c>
      <c r="CN78" s="401">
        <f t="shared" ref="CN78:CO78" si="262">SUM(CN73:CN77)</f>
        <v>511248</v>
      </c>
      <c r="CO78" s="401">
        <f t="shared" si="262"/>
        <v>-5674688</v>
      </c>
      <c r="CP78" s="84">
        <f t="shared" ref="CP78" si="263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/>
      <c r="AZ80" s="470"/>
      <c r="BA80" s="470"/>
      <c r="BB80" s="470"/>
      <c r="BC80" s="470"/>
      <c r="BD80" s="470"/>
      <c r="BE80" s="470"/>
      <c r="BF80" s="470"/>
      <c r="BG80" s="470"/>
      <c r="BH80" s="470"/>
      <c r="BI80" s="110">
        <f t="shared" ref="BI80:BR84" si="264">O80-C80</f>
        <v>-12361340.380000003</v>
      </c>
      <c r="BJ80" s="55">
        <f t="shared" si="264"/>
        <v>513029.80000000075</v>
      </c>
      <c r="BK80" s="55">
        <f t="shared" si="264"/>
        <v>3536534.7399999984</v>
      </c>
      <c r="BL80" s="55">
        <f t="shared" si="264"/>
        <v>-352318.68999999948</v>
      </c>
      <c r="BM80" s="55">
        <f t="shared" si="264"/>
        <v>-94147.529999999329</v>
      </c>
      <c r="BN80" s="55">
        <f t="shared" si="264"/>
        <v>-103692.77000000048</v>
      </c>
      <c r="BO80" s="55">
        <f t="shared" si="264"/>
        <v>-161075.0700000003</v>
      </c>
      <c r="BP80" s="55">
        <f t="shared" si="264"/>
        <v>-577107.81000000052</v>
      </c>
      <c r="BQ80" s="55">
        <f t="shared" si="264"/>
        <v>-1626391.8300000019</v>
      </c>
      <c r="BR80" s="91">
        <f t="shared" si="264"/>
        <v>-6574378.6099999994</v>
      </c>
      <c r="BS80" s="55">
        <f t="shared" ref="BS80:CB84" si="265">Y80-M80</f>
        <v>7619574.299999997</v>
      </c>
      <c r="BT80" s="55">
        <f t="shared" si="265"/>
        <v>4167207.3599999994</v>
      </c>
      <c r="BU80" s="55">
        <f t="shared" si="265"/>
        <v>8872960.200000003</v>
      </c>
      <c r="BV80" s="55">
        <f t="shared" si="265"/>
        <v>-1193477.2099999972</v>
      </c>
      <c r="BW80" s="55">
        <f t="shared" si="265"/>
        <v>-5383291.0299999975</v>
      </c>
      <c r="BX80" s="55">
        <f t="shared" si="265"/>
        <v>487423.11999999918</v>
      </c>
      <c r="BY80" s="55">
        <f t="shared" si="265"/>
        <v>568074.81000000052</v>
      </c>
      <c r="BZ80" s="71">
        <f t="shared" si="265"/>
        <v>1087052.1899999995</v>
      </c>
      <c r="CA80" s="412">
        <f t="shared" si="265"/>
        <v>979381.46</v>
      </c>
      <c r="CB80" s="71">
        <f t="shared" si="265"/>
        <v>835040.56000000052</v>
      </c>
      <c r="CC80" s="71">
        <f t="shared" ref="CC80:CL84" si="266">AI80-W80</f>
        <v>4983155.8800000027</v>
      </c>
      <c r="CD80" s="71">
        <f t="shared" si="266"/>
        <v>14196226.130000003</v>
      </c>
      <c r="CE80" s="117">
        <f t="shared" si="266"/>
        <v>6955052.5</v>
      </c>
      <c r="CF80" s="71">
        <f t="shared" si="266"/>
        <v>17706465.31000001</v>
      </c>
      <c r="CG80" s="71">
        <f t="shared" si="266"/>
        <v>14345560.140000001</v>
      </c>
      <c r="CH80" s="71">
        <f t="shared" si="266"/>
        <v>10757007.979999997</v>
      </c>
      <c r="CI80" s="71">
        <f t="shared" si="266"/>
        <v>8044187.8000000045</v>
      </c>
      <c r="CJ80" s="71">
        <f t="shared" si="266"/>
        <v>1787166.4600000028</v>
      </c>
      <c r="CK80" s="71">
        <f t="shared" si="266"/>
        <v>1749985.4399999976</v>
      </c>
      <c r="CL80" s="71">
        <f t="shared" si="266"/>
        <v>1301147.7100000009</v>
      </c>
      <c r="CM80" s="71">
        <f t="shared" ref="CM80:CP84" si="267">AS80-AG80</f>
        <v>1765015.9600000009</v>
      </c>
      <c r="CN80" s="71">
        <f t="shared" si="267"/>
        <v>6534760.75</v>
      </c>
      <c r="CO80" s="71">
        <f t="shared" si="267"/>
        <v>3544139.4599999972</v>
      </c>
      <c r="CP80" s="91">
        <f t="shared" si="267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/>
      <c r="AZ81" s="470"/>
      <c r="BA81" s="470"/>
      <c r="BB81" s="470"/>
      <c r="BC81" s="470"/>
      <c r="BD81" s="470"/>
      <c r="BE81" s="470"/>
      <c r="BF81" s="470"/>
      <c r="BG81" s="470"/>
      <c r="BH81" s="470"/>
      <c r="BI81" s="110">
        <f t="shared" si="264"/>
        <v>-1618921.79</v>
      </c>
      <c r="BJ81" s="55">
        <f t="shared" si="264"/>
        <v>-287400.95000000019</v>
      </c>
      <c r="BK81" s="55">
        <f t="shared" si="264"/>
        <v>21596.839999999851</v>
      </c>
      <c r="BL81" s="55">
        <f t="shared" si="264"/>
        <v>-335577.57000000007</v>
      </c>
      <c r="BM81" s="55">
        <f t="shared" si="264"/>
        <v>16111.110000000102</v>
      </c>
      <c r="BN81" s="55">
        <f t="shared" si="264"/>
        <v>-18682.900000000023</v>
      </c>
      <c r="BO81" s="55">
        <f t="shared" si="264"/>
        <v>41431.079999999958</v>
      </c>
      <c r="BP81" s="55">
        <f t="shared" si="264"/>
        <v>72706.139999999898</v>
      </c>
      <c r="BQ81" s="55">
        <f t="shared" si="264"/>
        <v>12479.080000000075</v>
      </c>
      <c r="BR81" s="91">
        <f t="shared" si="264"/>
        <v>-116794.91999999993</v>
      </c>
      <c r="BS81" s="55">
        <f t="shared" si="265"/>
        <v>1547101.1799999997</v>
      </c>
      <c r="BT81" s="55">
        <f t="shared" si="265"/>
        <v>1107828.46</v>
      </c>
      <c r="BU81" s="55">
        <f t="shared" si="265"/>
        <v>1595467.2400000002</v>
      </c>
      <c r="BV81" s="55">
        <f t="shared" si="265"/>
        <v>319831.81999999983</v>
      </c>
      <c r="BW81" s="55">
        <f t="shared" si="265"/>
        <v>-215433.31000000006</v>
      </c>
      <c r="BX81" s="55">
        <f t="shared" si="265"/>
        <v>319664.29000000004</v>
      </c>
      <c r="BY81" s="55">
        <f t="shared" si="265"/>
        <v>402698.27</v>
      </c>
      <c r="BZ81" s="71">
        <f t="shared" si="265"/>
        <v>245033.90999999992</v>
      </c>
      <c r="CA81" s="412">
        <f t="shared" si="265"/>
        <v>246971.87000000011</v>
      </c>
      <c r="CB81" s="71">
        <f t="shared" si="265"/>
        <v>225088.78000000003</v>
      </c>
      <c r="CC81" s="71">
        <f t="shared" si="266"/>
        <v>926988.52</v>
      </c>
      <c r="CD81" s="71">
        <f t="shared" si="266"/>
        <v>10510188.390000001</v>
      </c>
      <c r="CE81" s="117">
        <f t="shared" si="266"/>
        <v>1834056.6100000003</v>
      </c>
      <c r="CF81" s="71">
        <f t="shared" si="266"/>
        <v>3492607.6499999994</v>
      </c>
      <c r="CG81" s="71">
        <f t="shared" si="266"/>
        <v>2359806.1700000009</v>
      </c>
      <c r="CH81" s="71">
        <f t="shared" si="266"/>
        <v>2122590.7000000007</v>
      </c>
      <c r="CI81" s="71">
        <f t="shared" si="266"/>
        <v>1531499.7799999998</v>
      </c>
      <c r="CJ81" s="71">
        <f t="shared" si="266"/>
        <v>342499.97</v>
      </c>
      <c r="CK81" s="71">
        <f t="shared" si="266"/>
        <v>132659.54000000004</v>
      </c>
      <c r="CL81" s="71">
        <f t="shared" si="266"/>
        <v>414716.85000000009</v>
      </c>
      <c r="CM81" s="71">
        <f t="shared" si="267"/>
        <v>452858.5399999998</v>
      </c>
      <c r="CN81" s="71">
        <f t="shared" si="267"/>
        <v>1417351.7999999998</v>
      </c>
      <c r="CO81" s="71">
        <f t="shared" si="267"/>
        <v>1274622.7199999997</v>
      </c>
      <c r="CP81" s="91">
        <f t="shared" si="267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/>
      <c r="AZ82" s="470"/>
      <c r="BA82" s="470"/>
      <c r="BB82" s="470"/>
      <c r="BC82" s="470"/>
      <c r="BD82" s="470"/>
      <c r="BE82" s="470"/>
      <c r="BF82" s="470"/>
      <c r="BG82" s="470"/>
      <c r="BH82" s="470"/>
      <c r="BI82" s="110">
        <f t="shared" si="264"/>
        <v>-2338352.4800000004</v>
      </c>
      <c r="BJ82" s="55">
        <f t="shared" si="264"/>
        <v>-478125.25</v>
      </c>
      <c r="BK82" s="55">
        <f t="shared" si="264"/>
        <v>208430.70000000019</v>
      </c>
      <c r="BL82" s="55">
        <f t="shared" si="264"/>
        <v>-162012.58999999985</v>
      </c>
      <c r="BM82" s="55">
        <f t="shared" si="264"/>
        <v>-93640.930000000051</v>
      </c>
      <c r="BN82" s="55">
        <f t="shared" si="264"/>
        <v>-73113.910000000033</v>
      </c>
      <c r="BO82" s="55">
        <f t="shared" si="264"/>
        <v>-76622.85999999987</v>
      </c>
      <c r="BP82" s="55">
        <f t="shared" si="264"/>
        <v>-146914.5299999998</v>
      </c>
      <c r="BQ82" s="55">
        <f t="shared" si="264"/>
        <v>-168038.33000000007</v>
      </c>
      <c r="BR82" s="91">
        <f t="shared" si="264"/>
        <v>-663049.64999999944</v>
      </c>
      <c r="BS82" s="55">
        <f t="shared" si="265"/>
        <v>812544.40000000037</v>
      </c>
      <c r="BT82" s="55">
        <f t="shared" si="265"/>
        <v>1451857.959999999</v>
      </c>
      <c r="BU82" s="55">
        <f t="shared" si="265"/>
        <v>1988500.2400000002</v>
      </c>
      <c r="BV82" s="55">
        <f t="shared" si="265"/>
        <v>40383.680000000168</v>
      </c>
      <c r="BW82" s="55">
        <f t="shared" si="265"/>
        <v>-332314.4700000002</v>
      </c>
      <c r="BX82" s="55">
        <f t="shared" si="265"/>
        <v>203428.45999999973</v>
      </c>
      <c r="BY82" s="55">
        <f t="shared" si="265"/>
        <v>174575.38000000012</v>
      </c>
      <c r="BZ82" s="71">
        <f t="shared" si="265"/>
        <v>183700.63</v>
      </c>
      <c r="CA82" s="412">
        <f t="shared" si="265"/>
        <v>178890.34999999986</v>
      </c>
      <c r="CB82" s="71">
        <f t="shared" si="265"/>
        <v>229727.79000000004</v>
      </c>
      <c r="CC82" s="71">
        <f t="shared" si="266"/>
        <v>617979.89000000013</v>
      </c>
      <c r="CD82" s="71">
        <f t="shared" si="266"/>
        <v>-190370.78000000026</v>
      </c>
      <c r="CE82" s="117">
        <f t="shared" si="266"/>
        <v>1743586.3999999994</v>
      </c>
      <c r="CF82" s="71">
        <f t="shared" si="266"/>
        <v>3658373.9000000022</v>
      </c>
      <c r="CG82" s="71">
        <f t="shared" si="266"/>
        <v>2158290.1999999993</v>
      </c>
      <c r="CH82" s="71">
        <f t="shared" si="266"/>
        <v>1549673.2799999998</v>
      </c>
      <c r="CI82" s="71">
        <f t="shared" si="266"/>
        <v>2172002.8399999989</v>
      </c>
      <c r="CJ82" s="71">
        <f t="shared" si="266"/>
        <v>393548.41000000015</v>
      </c>
      <c r="CK82" s="71">
        <f t="shared" si="266"/>
        <v>449463.70999999973</v>
      </c>
      <c r="CL82" s="71">
        <f t="shared" si="266"/>
        <v>445971.79999999981</v>
      </c>
      <c r="CM82" s="71">
        <f t="shared" si="267"/>
        <v>459358.93000000017</v>
      </c>
      <c r="CN82" s="71">
        <f t="shared" si="267"/>
        <v>740566.21</v>
      </c>
      <c r="CO82" s="71">
        <f t="shared" si="267"/>
        <v>584575.48</v>
      </c>
      <c r="CP82" s="91">
        <f t="shared" si="267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/>
      <c r="AZ83" s="470"/>
      <c r="BA83" s="470"/>
      <c r="BB83" s="470"/>
      <c r="BC83" s="470"/>
      <c r="BD83" s="470"/>
      <c r="BE83" s="470"/>
      <c r="BF83" s="470"/>
      <c r="BG83" s="470"/>
      <c r="BH83" s="470"/>
      <c r="BI83" s="110">
        <f t="shared" si="264"/>
        <v>-2771957.6400000006</v>
      </c>
      <c r="BJ83" s="55">
        <f t="shared" si="264"/>
        <v>-888994</v>
      </c>
      <c r="BK83" s="55">
        <f t="shared" si="264"/>
        <v>-94694.5</v>
      </c>
      <c r="BL83" s="55">
        <f t="shared" si="264"/>
        <v>-496569.29999999981</v>
      </c>
      <c r="BM83" s="55">
        <f t="shared" si="264"/>
        <v>-252446.87000000011</v>
      </c>
      <c r="BN83" s="55">
        <f t="shared" si="264"/>
        <v>-181108.16999999993</v>
      </c>
      <c r="BO83" s="55">
        <f t="shared" si="264"/>
        <v>-221395.61999999988</v>
      </c>
      <c r="BP83" s="55">
        <f t="shared" si="264"/>
        <v>-258161.12000000034</v>
      </c>
      <c r="BQ83" s="55">
        <f t="shared" si="264"/>
        <v>-423395.20999999903</v>
      </c>
      <c r="BR83" s="91">
        <f t="shared" si="264"/>
        <v>-1327999.3900000006</v>
      </c>
      <c r="BS83" s="55">
        <f t="shared" si="265"/>
        <v>937586.44000000134</v>
      </c>
      <c r="BT83" s="55">
        <f t="shared" si="265"/>
        <v>509754.82000000216</v>
      </c>
      <c r="BU83" s="55">
        <f t="shared" si="265"/>
        <v>1672617.0999999996</v>
      </c>
      <c r="BV83" s="55">
        <f t="shared" si="265"/>
        <v>227085.8200000003</v>
      </c>
      <c r="BW83" s="55">
        <f t="shared" si="265"/>
        <v>-355374.35000000009</v>
      </c>
      <c r="BX83" s="55">
        <f t="shared" si="265"/>
        <v>361976.89000000013</v>
      </c>
      <c r="BY83" s="55">
        <f t="shared" si="265"/>
        <v>367794.99</v>
      </c>
      <c r="BZ83" s="71">
        <f t="shared" si="265"/>
        <v>367452.33000000007</v>
      </c>
      <c r="CA83" s="412">
        <f t="shared" si="265"/>
        <v>385685.64999999991</v>
      </c>
      <c r="CB83" s="71">
        <f t="shared" si="265"/>
        <v>509977.64000000036</v>
      </c>
      <c r="CC83" s="71">
        <f t="shared" si="266"/>
        <v>1151170.7999999998</v>
      </c>
      <c r="CD83" s="71">
        <f t="shared" si="266"/>
        <v>3270776.4600000009</v>
      </c>
      <c r="CE83" s="117">
        <f t="shared" si="266"/>
        <v>1432479.1099999994</v>
      </c>
      <c r="CF83" s="71">
        <f t="shared" si="266"/>
        <v>4265616.4999999981</v>
      </c>
      <c r="CG83" s="71">
        <f t="shared" si="266"/>
        <v>2954438.5700000003</v>
      </c>
      <c r="CH83" s="71">
        <f t="shared" si="266"/>
        <v>4446841.7100000018</v>
      </c>
      <c r="CI83" s="71">
        <f t="shared" si="266"/>
        <v>3087498.3899999992</v>
      </c>
      <c r="CJ83" s="71">
        <f t="shared" si="266"/>
        <v>607682.04</v>
      </c>
      <c r="CK83" s="71">
        <f t="shared" si="266"/>
        <v>438503.65999999992</v>
      </c>
      <c r="CL83" s="71">
        <f t="shared" si="266"/>
        <v>310843.12999999989</v>
      </c>
      <c r="CM83" s="71">
        <f t="shared" si="267"/>
        <v>486967.89000000036</v>
      </c>
      <c r="CN83" s="71">
        <f t="shared" si="267"/>
        <v>1460613.6099999999</v>
      </c>
      <c r="CO83" s="71">
        <f t="shared" si="267"/>
        <v>1100974.3699999992</v>
      </c>
      <c r="CP83" s="91">
        <f t="shared" si="267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/>
      <c r="AZ84" s="471"/>
      <c r="BA84" s="471"/>
      <c r="BB84" s="471"/>
      <c r="BC84" s="471"/>
      <c r="BD84" s="471"/>
      <c r="BE84" s="471"/>
      <c r="BF84" s="471"/>
      <c r="BG84" s="471"/>
      <c r="BH84" s="471"/>
      <c r="BI84" s="111">
        <f t="shared" si="264"/>
        <v>-1255420.9000000004</v>
      </c>
      <c r="BJ84" s="56">
        <f t="shared" si="264"/>
        <v>236637.16999999993</v>
      </c>
      <c r="BK84" s="56">
        <f t="shared" si="264"/>
        <v>-432634.34999999963</v>
      </c>
      <c r="BL84" s="56">
        <f t="shared" si="264"/>
        <v>-316336.0700000003</v>
      </c>
      <c r="BM84" s="56">
        <f t="shared" si="264"/>
        <v>-117229.35000000009</v>
      </c>
      <c r="BN84" s="56">
        <f t="shared" si="264"/>
        <v>-264987.5299999998</v>
      </c>
      <c r="BO84" s="56">
        <f t="shared" si="264"/>
        <v>-114341.97999999952</v>
      </c>
      <c r="BP84" s="56">
        <f t="shared" si="264"/>
        <v>204076.40999999922</v>
      </c>
      <c r="BQ84" s="56">
        <f t="shared" si="264"/>
        <v>-566161.04</v>
      </c>
      <c r="BR84" s="92">
        <f t="shared" si="264"/>
        <v>-466069.36000000034</v>
      </c>
      <c r="BS84" s="56">
        <f t="shared" si="265"/>
        <v>346632.45999999903</v>
      </c>
      <c r="BT84" s="56">
        <f t="shared" si="265"/>
        <v>357094.48000000045</v>
      </c>
      <c r="BU84" s="56">
        <f t="shared" si="265"/>
        <v>936293.76000000071</v>
      </c>
      <c r="BV84" s="56">
        <f t="shared" si="265"/>
        <v>220399.00999999978</v>
      </c>
      <c r="BW84" s="56">
        <f t="shared" si="265"/>
        <v>109817.95999999903</v>
      </c>
      <c r="BX84" s="56">
        <f t="shared" si="265"/>
        <v>390061.81000000052</v>
      </c>
      <c r="BY84" s="56">
        <f t="shared" si="265"/>
        <v>430281.75000000047</v>
      </c>
      <c r="BZ84" s="310">
        <f t="shared" si="265"/>
        <v>550282.71</v>
      </c>
      <c r="CA84" s="424">
        <f t="shared" si="265"/>
        <v>1207370.7999999998</v>
      </c>
      <c r="CB84" s="310">
        <f t="shared" si="265"/>
        <v>372021</v>
      </c>
      <c r="CC84" s="310">
        <f t="shared" si="266"/>
        <v>172595.15000000037</v>
      </c>
      <c r="CD84" s="310">
        <f t="shared" si="266"/>
        <v>9641971.7800000012</v>
      </c>
      <c r="CE84" s="487">
        <f t="shared" si="266"/>
        <v>1523369.290000001</v>
      </c>
      <c r="CF84" s="310">
        <f t="shared" si="266"/>
        <v>929892.08000000007</v>
      </c>
      <c r="CG84" s="310">
        <f t="shared" si="266"/>
        <v>3372881.4899999993</v>
      </c>
      <c r="CH84" s="310">
        <f t="shared" si="266"/>
        <v>-932349.96999999974</v>
      </c>
      <c r="CI84" s="310">
        <f t="shared" si="266"/>
        <v>46092.88000000082</v>
      </c>
      <c r="CJ84" s="310">
        <f t="shared" si="266"/>
        <v>1194847.19</v>
      </c>
      <c r="CK84" s="310">
        <f t="shared" si="266"/>
        <v>627972.57999999961</v>
      </c>
      <c r="CL84" s="310">
        <f t="shared" si="266"/>
        <v>-57723.169999999925</v>
      </c>
      <c r="CM84" s="310">
        <f t="shared" si="267"/>
        <v>-396059.89000000013</v>
      </c>
      <c r="CN84" s="310">
        <f t="shared" si="267"/>
        <v>728423.79</v>
      </c>
      <c r="CO84" s="310">
        <f t="shared" si="267"/>
        <v>1293395.379999999</v>
      </c>
      <c r="CP84" s="92">
        <f t="shared" si="267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68">SUM(E80:E84)</f>
        <v>36370230.269999996</v>
      </c>
      <c r="F85" s="232">
        <f t="shared" si="268"/>
        <v>19910856.09</v>
      </c>
      <c r="G85" s="232">
        <f t="shared" si="268"/>
        <v>14605098.199999999</v>
      </c>
      <c r="H85" s="232">
        <f t="shared" si="268"/>
        <v>13468079.780000001</v>
      </c>
      <c r="I85" s="232">
        <f t="shared" si="268"/>
        <v>14241938.1</v>
      </c>
      <c r="J85" s="232">
        <f t="shared" si="268"/>
        <v>18653783.289999999</v>
      </c>
      <c r="K85" s="232">
        <f t="shared" si="268"/>
        <v>39396589.810000002</v>
      </c>
      <c r="L85" s="232">
        <f t="shared" si="268"/>
        <v>73275216.75999999</v>
      </c>
      <c r="M85" s="232">
        <f t="shared" si="268"/>
        <v>81988063.599999994</v>
      </c>
      <c r="N85" s="232">
        <f t="shared" si="268"/>
        <v>83044078.999999985</v>
      </c>
      <c r="O85" s="232">
        <f t="shared" si="268"/>
        <v>64762729.619999997</v>
      </c>
      <c r="P85" s="232">
        <f t="shared" si="268"/>
        <v>54104253.709999993</v>
      </c>
      <c r="Q85" s="232">
        <f t="shared" si="268"/>
        <v>39609463.699999996</v>
      </c>
      <c r="R85" s="232">
        <f t="shared" si="268"/>
        <v>18248041.870000001</v>
      </c>
      <c r="S85" s="232">
        <f t="shared" si="268"/>
        <v>14063744.630000001</v>
      </c>
      <c r="T85" s="232">
        <f t="shared" si="268"/>
        <v>12826494.500000002</v>
      </c>
      <c r="U85" s="232">
        <f t="shared" si="268"/>
        <v>13709933.65</v>
      </c>
      <c r="V85" s="232">
        <f t="shared" si="268"/>
        <v>17948382.379999999</v>
      </c>
      <c r="W85" s="232">
        <f t="shared" si="268"/>
        <v>36625082.479999997</v>
      </c>
      <c r="X85" s="232">
        <f t="shared" ref="X85" si="269">SUM(X80:X84)</f>
        <v>64126924.829999998</v>
      </c>
      <c r="Y85" s="232">
        <f t="shared" ref="Y85:AE85" si="270">SUM(Y80:Y84)</f>
        <v>93251502.379999995</v>
      </c>
      <c r="Z85" s="232">
        <f t="shared" si="270"/>
        <v>90637822.079999998</v>
      </c>
      <c r="AA85" s="232">
        <f t="shared" si="270"/>
        <v>79828568.160000011</v>
      </c>
      <c r="AB85" s="232">
        <f t="shared" si="270"/>
        <v>53718476.829999998</v>
      </c>
      <c r="AC85" s="232">
        <f t="shared" si="270"/>
        <v>33432868.5</v>
      </c>
      <c r="AD85" s="232">
        <f t="shared" si="270"/>
        <v>20010596.440000001</v>
      </c>
      <c r="AE85" s="232">
        <f t="shared" si="270"/>
        <v>16007169.83</v>
      </c>
      <c r="AF85" s="232">
        <f t="shared" ref="AF85" si="271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/>
      <c r="AZ85" s="470"/>
      <c r="BA85" s="470"/>
      <c r="BB85" s="470"/>
      <c r="BC85" s="470"/>
      <c r="BD85" s="470"/>
      <c r="BE85" s="470"/>
      <c r="BF85" s="470"/>
      <c r="BG85" s="470"/>
      <c r="BH85" s="470"/>
      <c r="BI85" s="115">
        <f t="shared" si="268"/>
        <v>-20345993.190000005</v>
      </c>
      <c r="BJ85" s="66">
        <f t="shared" si="268"/>
        <v>-904853.22999999952</v>
      </c>
      <c r="BK85" s="66">
        <f t="shared" si="268"/>
        <v>3239233.4299999988</v>
      </c>
      <c r="BL85" s="66">
        <f t="shared" si="268"/>
        <v>-1662814.2199999995</v>
      </c>
      <c r="BM85" s="66">
        <f t="shared" si="268"/>
        <v>-541353.56999999948</v>
      </c>
      <c r="BN85" s="66">
        <f t="shared" si="268"/>
        <v>-641585.28000000026</v>
      </c>
      <c r="BO85" s="66">
        <f t="shared" si="268"/>
        <v>-532004.4499999996</v>
      </c>
      <c r="BP85" s="66">
        <f t="shared" si="268"/>
        <v>-705400.91000000155</v>
      </c>
      <c r="BQ85" s="66">
        <f t="shared" si="268"/>
        <v>-2771507.330000001</v>
      </c>
      <c r="BR85" s="249">
        <f t="shared" ref="BR85:BS85" si="272">SUM(BR80:BR84)</f>
        <v>-9148291.9299999997</v>
      </c>
      <c r="BS85" s="66">
        <f t="shared" si="272"/>
        <v>11263438.779999997</v>
      </c>
      <c r="BT85" s="66">
        <f t="shared" ref="BT85:BU85" si="273">SUM(BT80:BT84)</f>
        <v>7593743.080000001</v>
      </c>
      <c r="BU85" s="66">
        <f t="shared" si="273"/>
        <v>15065838.540000003</v>
      </c>
      <c r="BV85" s="66">
        <f t="shared" ref="BV85:BW85" si="274">SUM(BV80:BV84)</f>
        <v>-385776.87999999709</v>
      </c>
      <c r="BW85" s="66">
        <f t="shared" si="274"/>
        <v>-6176595.1999999993</v>
      </c>
      <c r="BX85" s="66">
        <f t="shared" ref="BX85:BY85" si="275">SUM(BX80:BX84)</f>
        <v>1762554.5699999996</v>
      </c>
      <c r="BY85" s="66">
        <f t="shared" si="275"/>
        <v>1943425.2000000011</v>
      </c>
      <c r="BZ85" s="407">
        <f t="shared" ref="BZ85:CA85" si="276">SUM(BZ80:BZ84)</f>
        <v>2433521.7699999996</v>
      </c>
      <c r="CA85" s="426">
        <f t="shared" si="276"/>
        <v>2998300.13</v>
      </c>
      <c r="CB85" s="407">
        <f t="shared" ref="CB85:CC85" si="277">SUM(CB80:CB84)</f>
        <v>2171855.7700000009</v>
      </c>
      <c r="CC85" s="407">
        <f t="shared" si="277"/>
        <v>7851890.240000003</v>
      </c>
      <c r="CD85" s="407">
        <f t="shared" ref="CD85:CE85" si="278">SUM(CD80:CD84)</f>
        <v>37428791.980000004</v>
      </c>
      <c r="CE85" s="491">
        <f t="shared" si="278"/>
        <v>13488543.909999998</v>
      </c>
      <c r="CF85" s="407">
        <f t="shared" ref="CF85:CG85" si="279">SUM(CF80:CF84)</f>
        <v>30052955.440000005</v>
      </c>
      <c r="CG85" s="407">
        <f t="shared" si="279"/>
        <v>25190976.57</v>
      </c>
      <c r="CH85" s="407">
        <f t="shared" ref="CH85:CI85" si="280">SUM(CH80:CH84)</f>
        <v>17943763.699999999</v>
      </c>
      <c r="CI85" s="407">
        <f t="shared" si="280"/>
        <v>14881281.690000001</v>
      </c>
      <c r="CJ85" s="407">
        <f t="shared" ref="CJ85:CK85" si="281">SUM(CJ80:CJ84)</f>
        <v>4325744.0700000022</v>
      </c>
      <c r="CK85" s="407">
        <f t="shared" si="281"/>
        <v>3398584.9299999974</v>
      </c>
      <c r="CL85" s="407">
        <f t="shared" ref="CL85:CM85" si="282">SUM(CL80:CL84)</f>
        <v>2414956.3200000008</v>
      </c>
      <c r="CM85" s="407">
        <f t="shared" si="282"/>
        <v>2768141.4300000011</v>
      </c>
      <c r="CN85" s="407">
        <f t="shared" ref="CN85:CO85" si="283">SUM(CN80:CN84)</f>
        <v>10881716.16</v>
      </c>
      <c r="CO85" s="407">
        <f t="shared" si="283"/>
        <v>7797707.4099999946</v>
      </c>
      <c r="CP85" s="249">
        <f t="shared" ref="CP85" si="284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/>
      <c r="AZ87" s="269"/>
      <c r="BA87" s="269"/>
      <c r="BB87" s="269"/>
      <c r="BC87" s="269"/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/>
      <c r="AZ88" s="269"/>
      <c r="BA88" s="269"/>
      <c r="BB88" s="269"/>
      <c r="BC88" s="269"/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/>
      <c r="AZ89" s="269"/>
      <c r="BA89" s="269"/>
      <c r="BB89" s="269"/>
      <c r="BC89" s="269"/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/>
      <c r="AZ90" s="269"/>
      <c r="BA90" s="269"/>
      <c r="BB90" s="269"/>
      <c r="BC90" s="269"/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/>
      <c r="AZ91" s="269"/>
      <c r="BA91" s="269"/>
      <c r="BB91" s="269"/>
      <c r="BC91" s="269"/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/>
      <c r="AZ92" s="269"/>
      <c r="BA92" s="269"/>
      <c r="BB92" s="269"/>
      <c r="BC92" s="269"/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85">IF(D87="n/a", D80,D80+D87)</f>
        <v>32757777.579999998</v>
      </c>
      <c r="E94" s="63">
        <f t="shared" si="285"/>
        <v>21115009.800000001</v>
      </c>
      <c r="F94" s="63">
        <f t="shared" si="285"/>
        <v>11451333.68</v>
      </c>
      <c r="G94" s="63">
        <f t="shared" si="285"/>
        <v>8432572.0399999991</v>
      </c>
      <c r="H94" s="63">
        <f t="shared" si="285"/>
        <v>7518855.7000000002</v>
      </c>
      <c r="I94" s="63">
        <f t="shared" si="285"/>
        <v>8154353.6100000003</v>
      </c>
      <c r="J94" s="63">
        <f t="shared" si="285"/>
        <v>11226977.550000001</v>
      </c>
      <c r="K94" s="63">
        <f t="shared" si="285"/>
        <v>24325777.57</v>
      </c>
      <c r="L94" s="326">
        <f t="shared" si="285"/>
        <v>45040653.689999998</v>
      </c>
      <c r="M94" s="351">
        <f t="shared" si="285"/>
        <v>50252174.060000002</v>
      </c>
      <c r="N94" s="320">
        <f t="shared" si="285"/>
        <v>50746854.119999997</v>
      </c>
      <c r="O94" s="187">
        <f>IF(O87="n/a", O80,O80+O87)</f>
        <v>39158946.759999998</v>
      </c>
      <c r="P94" s="187">
        <f t="shared" ref="P94:W99" si="286">IF(P87="n/a", P80,P80+P87)</f>
        <v>33270807.379999999</v>
      </c>
      <c r="Q94" s="187">
        <f t="shared" si="286"/>
        <v>24651544.539999999</v>
      </c>
      <c r="R94" s="187">
        <f t="shared" si="286"/>
        <v>11099014.99</v>
      </c>
      <c r="S94" s="187">
        <f t="shared" si="286"/>
        <v>8338424.5099999998</v>
      </c>
      <c r="T94" s="187">
        <f t="shared" si="286"/>
        <v>7415162.9299999997</v>
      </c>
      <c r="U94" s="187">
        <f t="shared" si="286"/>
        <v>7993278.54</v>
      </c>
      <c r="V94" s="187">
        <f t="shared" si="286"/>
        <v>10649869.74</v>
      </c>
      <c r="W94" s="187">
        <f t="shared" si="286"/>
        <v>22699385.739999998</v>
      </c>
      <c r="X94" s="287">
        <f t="shared" ref="X94:AA99" si="287">IF(X87="n/a", X80,X80+X87)</f>
        <v>38466275.079999998</v>
      </c>
      <c r="Y94" s="218">
        <f t="shared" si="287"/>
        <v>57871748.359999999</v>
      </c>
      <c r="Z94" s="55">
        <f t="shared" si="287"/>
        <v>54914061.479999997</v>
      </c>
      <c r="AA94" s="187">
        <f t="shared" si="287"/>
        <v>48031906.960000001</v>
      </c>
      <c r="AB94" s="187">
        <f t="shared" ref="AB94:AC94" si="288">IF(AB87="n/a", AB80,AB80+AB87)</f>
        <v>32077330.170000002</v>
      </c>
      <c r="AC94" s="187">
        <f t="shared" si="288"/>
        <v>19268253.510000002</v>
      </c>
      <c r="AD94" s="187">
        <f t="shared" ref="AD94:AE94" si="289">IF(AD87="n/a", AD80,AD80+AD87)</f>
        <v>11586438.109999999</v>
      </c>
      <c r="AE94" s="187">
        <f t="shared" si="289"/>
        <v>8906499.3200000003</v>
      </c>
      <c r="AF94" s="187">
        <f t="shared" ref="AF94" si="290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/>
      <c r="AZ94" s="470"/>
      <c r="BA94" s="470"/>
      <c r="BB94" s="470"/>
      <c r="BC94" s="470"/>
      <c r="BD94" s="470"/>
      <c r="BE94" s="470"/>
      <c r="BF94" s="470"/>
      <c r="BG94" s="470"/>
      <c r="BH94" s="470"/>
      <c r="BI94" s="110">
        <f t="shared" ref="BI94:BR98" si="291">O94-C94</f>
        <v>-12361340.380000003</v>
      </c>
      <c r="BJ94" s="55">
        <f t="shared" si="291"/>
        <v>513029.80000000075</v>
      </c>
      <c r="BK94" s="55">
        <f t="shared" si="291"/>
        <v>3536534.7399999984</v>
      </c>
      <c r="BL94" s="55">
        <f t="shared" si="291"/>
        <v>-352318.68999999948</v>
      </c>
      <c r="BM94" s="55">
        <f t="shared" si="291"/>
        <v>-94147.529999999329</v>
      </c>
      <c r="BN94" s="55">
        <f t="shared" si="291"/>
        <v>-103692.77000000048</v>
      </c>
      <c r="BO94" s="55">
        <f t="shared" si="291"/>
        <v>-161075.0700000003</v>
      </c>
      <c r="BP94" s="55">
        <f t="shared" si="291"/>
        <v>-577107.81000000052</v>
      </c>
      <c r="BQ94" s="55">
        <f t="shared" si="291"/>
        <v>-1626391.8300000019</v>
      </c>
      <c r="BR94" s="91">
        <f t="shared" si="291"/>
        <v>-6574378.6099999994</v>
      </c>
      <c r="BS94" s="55">
        <f t="shared" ref="BS94:CB98" si="292">Y94-M94</f>
        <v>7619574.299999997</v>
      </c>
      <c r="BT94" s="55">
        <f t="shared" si="292"/>
        <v>4167207.3599999994</v>
      </c>
      <c r="BU94" s="55">
        <f t="shared" si="292"/>
        <v>8872960.200000003</v>
      </c>
      <c r="BV94" s="55">
        <f t="shared" si="292"/>
        <v>-1193477.2099999972</v>
      </c>
      <c r="BW94" s="55">
        <f t="shared" si="292"/>
        <v>-5383291.0299999975</v>
      </c>
      <c r="BX94" s="55">
        <f t="shared" si="292"/>
        <v>487423.11999999918</v>
      </c>
      <c r="BY94" s="55">
        <f t="shared" si="292"/>
        <v>568074.81000000052</v>
      </c>
      <c r="BZ94" s="71">
        <f t="shared" si="292"/>
        <v>1087052.1899999995</v>
      </c>
      <c r="CA94" s="412">
        <f t="shared" si="292"/>
        <v>979381.46</v>
      </c>
      <c r="CB94" s="71">
        <f t="shared" si="292"/>
        <v>835040.56000000052</v>
      </c>
      <c r="CC94" s="71">
        <f t="shared" ref="CC94:CL98" si="293">AI94-W94</f>
        <v>4983155.8800000027</v>
      </c>
      <c r="CD94" s="71">
        <f t="shared" si="293"/>
        <v>14196226.130000003</v>
      </c>
      <c r="CE94" s="117">
        <f t="shared" si="293"/>
        <v>6955052.5</v>
      </c>
      <c r="CF94" s="71">
        <f t="shared" si="293"/>
        <v>17706465.31000001</v>
      </c>
      <c r="CG94" s="71">
        <f t="shared" si="293"/>
        <v>14345560.140000001</v>
      </c>
      <c r="CH94" s="71">
        <f t="shared" si="293"/>
        <v>10757007.979999997</v>
      </c>
      <c r="CI94" s="71">
        <f t="shared" si="293"/>
        <v>8044187.8000000045</v>
      </c>
      <c r="CJ94" s="71">
        <f t="shared" si="293"/>
        <v>1787166.4600000028</v>
      </c>
      <c r="CK94" s="71">
        <f t="shared" si="293"/>
        <v>1749985.4399999976</v>
      </c>
      <c r="CL94" s="71">
        <f t="shared" si="293"/>
        <v>1301147.7100000009</v>
      </c>
      <c r="CM94" s="71">
        <f t="shared" ref="CM94:CP98" si="294">AS94-AG94</f>
        <v>1765015.9600000009</v>
      </c>
      <c r="CN94" s="71">
        <f t="shared" si="294"/>
        <v>6534760.75</v>
      </c>
      <c r="CO94" s="71">
        <f t="shared" si="294"/>
        <v>3544139.4599999972</v>
      </c>
      <c r="CP94" s="91">
        <f t="shared" si="294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295">IF(C88="n/a", C81,C81+C88)</f>
        <v>6560695.3499999996</v>
      </c>
      <c r="D95" s="63">
        <f t="shared" si="295"/>
        <v>4148788.41</v>
      </c>
      <c r="E95" s="63">
        <f t="shared" si="295"/>
        <v>3005372.2</v>
      </c>
      <c r="F95" s="63">
        <f t="shared" si="295"/>
        <v>1764842.61</v>
      </c>
      <c r="G95" s="63">
        <f t="shared" si="295"/>
        <v>1081568.18</v>
      </c>
      <c r="H95" s="63">
        <f t="shared" si="295"/>
        <v>968966.43</v>
      </c>
      <c r="I95" s="63">
        <f t="shared" si="295"/>
        <v>954941.41</v>
      </c>
      <c r="J95" s="63">
        <f t="shared" si="295"/>
        <v>1285463.08</v>
      </c>
      <c r="K95" s="63">
        <f t="shared" si="295"/>
        <v>2841274.85</v>
      </c>
      <c r="L95" s="326">
        <f t="shared" si="295"/>
        <v>5064209.62</v>
      </c>
      <c r="M95" s="351">
        <f t="shared" si="295"/>
        <v>5867187.46</v>
      </c>
      <c r="N95" s="320">
        <f t="shared" si="295"/>
        <v>6126647.3399999999</v>
      </c>
      <c r="O95" s="187">
        <f t="shared" si="295"/>
        <v>4941773.5599999996</v>
      </c>
      <c r="P95" s="187">
        <f t="shared" si="286"/>
        <v>3861387.46</v>
      </c>
      <c r="Q95" s="187">
        <f t="shared" si="286"/>
        <v>3026969.04</v>
      </c>
      <c r="R95" s="187">
        <f t="shared" si="286"/>
        <v>1429265.04</v>
      </c>
      <c r="S95" s="187">
        <f t="shared" si="286"/>
        <v>1097679.29</v>
      </c>
      <c r="T95" s="187">
        <f t="shared" si="286"/>
        <v>950283.53</v>
      </c>
      <c r="U95" s="187">
        <f t="shared" si="286"/>
        <v>996372.49</v>
      </c>
      <c r="V95" s="187">
        <f t="shared" si="286"/>
        <v>1358169.22</v>
      </c>
      <c r="W95" s="187">
        <f t="shared" si="286"/>
        <v>2853753.93</v>
      </c>
      <c r="X95" s="287">
        <f t="shared" ref="X95" si="296">IF(X88="n/a", X81,X81+X88)</f>
        <v>4947414.7</v>
      </c>
      <c r="Y95" s="218">
        <f t="shared" si="287"/>
        <v>7414288.6399999997</v>
      </c>
      <c r="Z95" s="55">
        <f t="shared" si="287"/>
        <v>7234475.7999999998</v>
      </c>
      <c r="AA95" s="187">
        <f t="shared" si="287"/>
        <v>6537240.7999999998</v>
      </c>
      <c r="AB95" s="187">
        <f t="shared" ref="AB95:AC95" si="297">IF(AB88="n/a", AB81,AB81+AB88)</f>
        <v>4181219.28</v>
      </c>
      <c r="AC95" s="187">
        <f t="shared" si="297"/>
        <v>2811535.73</v>
      </c>
      <c r="AD95" s="187">
        <f t="shared" ref="AD95:AE95" si="298">IF(AD88="n/a", AD81,AD81+AD88)</f>
        <v>1748929.33</v>
      </c>
      <c r="AE95" s="187">
        <f t="shared" si="298"/>
        <v>1500377.56</v>
      </c>
      <c r="AF95" s="187">
        <f t="shared" ref="AF95" si="299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/>
      <c r="AZ95" s="470"/>
      <c r="BA95" s="470"/>
      <c r="BB95" s="470"/>
      <c r="BC95" s="470"/>
      <c r="BD95" s="470"/>
      <c r="BE95" s="470"/>
      <c r="BF95" s="470"/>
      <c r="BG95" s="470"/>
      <c r="BH95" s="470"/>
      <c r="BI95" s="110">
        <f t="shared" si="291"/>
        <v>-1618921.79</v>
      </c>
      <c r="BJ95" s="55">
        <f t="shared" si="291"/>
        <v>-287400.95000000019</v>
      </c>
      <c r="BK95" s="55">
        <f t="shared" si="291"/>
        <v>21596.839999999851</v>
      </c>
      <c r="BL95" s="55">
        <f t="shared" si="291"/>
        <v>-335577.57000000007</v>
      </c>
      <c r="BM95" s="55">
        <f t="shared" si="291"/>
        <v>16111.110000000102</v>
      </c>
      <c r="BN95" s="55">
        <f t="shared" si="291"/>
        <v>-18682.900000000023</v>
      </c>
      <c r="BO95" s="55">
        <f t="shared" si="291"/>
        <v>41431.079999999958</v>
      </c>
      <c r="BP95" s="55">
        <f t="shared" si="291"/>
        <v>72706.139999999898</v>
      </c>
      <c r="BQ95" s="55">
        <f t="shared" si="291"/>
        <v>12479.080000000075</v>
      </c>
      <c r="BR95" s="91">
        <f t="shared" si="291"/>
        <v>-116794.91999999993</v>
      </c>
      <c r="BS95" s="55">
        <f t="shared" si="292"/>
        <v>1547101.1799999997</v>
      </c>
      <c r="BT95" s="55">
        <f t="shared" si="292"/>
        <v>1107828.46</v>
      </c>
      <c r="BU95" s="55">
        <f t="shared" si="292"/>
        <v>1595467.2400000002</v>
      </c>
      <c r="BV95" s="55">
        <f t="shared" si="292"/>
        <v>319831.81999999983</v>
      </c>
      <c r="BW95" s="55">
        <f t="shared" si="292"/>
        <v>-215433.31000000006</v>
      </c>
      <c r="BX95" s="55">
        <f t="shared" si="292"/>
        <v>319664.29000000004</v>
      </c>
      <c r="BY95" s="55">
        <f t="shared" si="292"/>
        <v>402698.27</v>
      </c>
      <c r="BZ95" s="71">
        <f t="shared" si="292"/>
        <v>245033.90999999992</v>
      </c>
      <c r="CA95" s="412">
        <f t="shared" si="292"/>
        <v>246971.87000000011</v>
      </c>
      <c r="CB95" s="71">
        <f t="shared" si="292"/>
        <v>225088.78000000003</v>
      </c>
      <c r="CC95" s="71">
        <f t="shared" si="293"/>
        <v>926988.52</v>
      </c>
      <c r="CD95" s="71">
        <f t="shared" si="293"/>
        <v>10510188.390000001</v>
      </c>
      <c r="CE95" s="117">
        <f t="shared" si="293"/>
        <v>1834056.6100000003</v>
      </c>
      <c r="CF95" s="71">
        <f t="shared" si="293"/>
        <v>3492607.6499999994</v>
      </c>
      <c r="CG95" s="71">
        <f t="shared" si="293"/>
        <v>2359806.1700000009</v>
      </c>
      <c r="CH95" s="71">
        <f t="shared" si="293"/>
        <v>2122590.7000000007</v>
      </c>
      <c r="CI95" s="71">
        <f t="shared" si="293"/>
        <v>1531499.7799999998</v>
      </c>
      <c r="CJ95" s="71">
        <f t="shared" si="293"/>
        <v>342499.97</v>
      </c>
      <c r="CK95" s="71">
        <f t="shared" si="293"/>
        <v>132659.54000000004</v>
      </c>
      <c r="CL95" s="71">
        <f t="shared" si="293"/>
        <v>414716.85000000009</v>
      </c>
      <c r="CM95" s="71">
        <f t="shared" si="294"/>
        <v>452858.5399999998</v>
      </c>
      <c r="CN95" s="71">
        <f t="shared" si="294"/>
        <v>1417351.7999999998</v>
      </c>
      <c r="CO95" s="71">
        <f t="shared" si="294"/>
        <v>1274622.7199999997</v>
      </c>
      <c r="CP95" s="91">
        <f t="shared" si="294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295"/>
        <v>7715647.4900000002</v>
      </c>
      <c r="D96" s="63">
        <f t="shared" si="295"/>
        <v>4597306.25</v>
      </c>
      <c r="E96" s="63">
        <f t="shared" si="295"/>
        <v>2523250.02</v>
      </c>
      <c r="F96" s="63">
        <f t="shared" si="295"/>
        <v>1300518.48</v>
      </c>
      <c r="G96" s="63">
        <f t="shared" si="295"/>
        <v>979847.65</v>
      </c>
      <c r="H96" s="63">
        <f t="shared" si="295"/>
        <v>913709.08000000007</v>
      </c>
      <c r="I96" s="63">
        <f t="shared" si="295"/>
        <v>961868.64999999991</v>
      </c>
      <c r="J96" s="63">
        <f t="shared" si="295"/>
        <v>1271723.3599999999</v>
      </c>
      <c r="K96" s="63">
        <f t="shared" si="295"/>
        <v>2850415.4899999998</v>
      </c>
      <c r="L96" s="326">
        <f t="shared" si="295"/>
        <v>6144795.9399999995</v>
      </c>
      <c r="M96" s="351">
        <f t="shared" si="295"/>
        <v>7155611.1200000001</v>
      </c>
      <c r="N96" s="320">
        <f t="shared" si="295"/>
        <v>7251721.6699999999</v>
      </c>
      <c r="O96" s="187">
        <f t="shared" si="295"/>
        <v>5377295.0099999998</v>
      </c>
      <c r="P96" s="187">
        <f t="shared" si="286"/>
        <v>4119181</v>
      </c>
      <c r="Q96" s="187">
        <f t="shared" si="286"/>
        <v>2731680.72</v>
      </c>
      <c r="R96" s="187">
        <f t="shared" si="286"/>
        <v>1138505.8900000001</v>
      </c>
      <c r="S96" s="187">
        <f t="shared" si="286"/>
        <v>886206.72</v>
      </c>
      <c r="T96" s="187">
        <f t="shared" si="286"/>
        <v>840595.17</v>
      </c>
      <c r="U96" s="187">
        <f t="shared" si="286"/>
        <v>885245.79</v>
      </c>
      <c r="V96" s="187">
        <f t="shared" si="286"/>
        <v>1124808.83</v>
      </c>
      <c r="W96" s="187">
        <f t="shared" si="286"/>
        <v>2682377.1599999997</v>
      </c>
      <c r="X96" s="287">
        <f t="shared" ref="X96" si="300">IF(X89="n/a", X82,X82+X89)</f>
        <v>5481746.29</v>
      </c>
      <c r="Y96" s="218">
        <f t="shared" si="287"/>
        <v>7968155.5200000005</v>
      </c>
      <c r="Z96" s="55">
        <f t="shared" si="287"/>
        <v>8703579.629999999</v>
      </c>
      <c r="AA96" s="187">
        <f t="shared" si="287"/>
        <v>7365795.25</v>
      </c>
      <c r="AB96" s="187">
        <f t="shared" ref="AB96:AC96" si="301">IF(AB89="n/a", AB82,AB82+AB89)</f>
        <v>4159564.68</v>
      </c>
      <c r="AC96" s="187">
        <f t="shared" si="301"/>
        <v>2399366.25</v>
      </c>
      <c r="AD96" s="187">
        <f t="shared" ref="AD96:AE96" si="302">IF(AD89="n/a", AD82,AD82+AD89)</f>
        <v>1341934.3499999999</v>
      </c>
      <c r="AE96" s="187">
        <f t="shared" si="302"/>
        <v>1060782.1000000001</v>
      </c>
      <c r="AF96" s="187">
        <f t="shared" ref="AF96" si="303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/>
      <c r="AZ96" s="470"/>
      <c r="BA96" s="470"/>
      <c r="BB96" s="470"/>
      <c r="BC96" s="470"/>
      <c r="BD96" s="470"/>
      <c r="BE96" s="470"/>
      <c r="BF96" s="470"/>
      <c r="BG96" s="470"/>
      <c r="BH96" s="470"/>
      <c r="BI96" s="110">
        <f t="shared" si="291"/>
        <v>-2338352.4800000004</v>
      </c>
      <c r="BJ96" s="55">
        <f t="shared" si="291"/>
        <v>-478125.25</v>
      </c>
      <c r="BK96" s="55">
        <f t="shared" si="291"/>
        <v>208430.70000000019</v>
      </c>
      <c r="BL96" s="55">
        <f t="shared" si="291"/>
        <v>-162012.58999999985</v>
      </c>
      <c r="BM96" s="55">
        <f t="shared" si="291"/>
        <v>-93640.930000000051</v>
      </c>
      <c r="BN96" s="55">
        <f t="shared" si="291"/>
        <v>-73113.910000000033</v>
      </c>
      <c r="BO96" s="55">
        <f t="shared" si="291"/>
        <v>-76622.85999999987</v>
      </c>
      <c r="BP96" s="55">
        <f t="shared" si="291"/>
        <v>-146914.5299999998</v>
      </c>
      <c r="BQ96" s="55">
        <f t="shared" si="291"/>
        <v>-168038.33000000007</v>
      </c>
      <c r="BR96" s="91">
        <f t="shared" si="291"/>
        <v>-663049.64999999944</v>
      </c>
      <c r="BS96" s="55">
        <f t="shared" si="292"/>
        <v>812544.40000000037</v>
      </c>
      <c r="BT96" s="55">
        <f t="shared" si="292"/>
        <v>1451857.959999999</v>
      </c>
      <c r="BU96" s="55">
        <f t="shared" si="292"/>
        <v>1988500.2400000002</v>
      </c>
      <c r="BV96" s="55">
        <f t="shared" si="292"/>
        <v>40383.680000000168</v>
      </c>
      <c r="BW96" s="55">
        <f t="shared" si="292"/>
        <v>-332314.4700000002</v>
      </c>
      <c r="BX96" s="55">
        <f t="shared" si="292"/>
        <v>203428.45999999973</v>
      </c>
      <c r="BY96" s="55">
        <f t="shared" si="292"/>
        <v>174575.38000000012</v>
      </c>
      <c r="BZ96" s="71">
        <f t="shared" si="292"/>
        <v>183700.63</v>
      </c>
      <c r="CA96" s="412">
        <f t="shared" si="292"/>
        <v>178890.34999999986</v>
      </c>
      <c r="CB96" s="71">
        <f t="shared" si="292"/>
        <v>229727.79000000004</v>
      </c>
      <c r="CC96" s="71">
        <f t="shared" si="293"/>
        <v>617979.89000000013</v>
      </c>
      <c r="CD96" s="71">
        <f t="shared" si="293"/>
        <v>-190370.78000000026</v>
      </c>
      <c r="CE96" s="117">
        <f t="shared" si="293"/>
        <v>1743586.3999999994</v>
      </c>
      <c r="CF96" s="71">
        <f t="shared" si="293"/>
        <v>3658373.9000000022</v>
      </c>
      <c r="CG96" s="71">
        <f t="shared" si="293"/>
        <v>2158290.1999999993</v>
      </c>
      <c r="CH96" s="71">
        <f t="shared" si="293"/>
        <v>1549673.2799999998</v>
      </c>
      <c r="CI96" s="71">
        <f t="shared" si="293"/>
        <v>2172002.8399999989</v>
      </c>
      <c r="CJ96" s="71">
        <f t="shared" si="293"/>
        <v>393548.41000000015</v>
      </c>
      <c r="CK96" s="71">
        <f t="shared" si="293"/>
        <v>449463.70999999973</v>
      </c>
      <c r="CL96" s="71">
        <f t="shared" si="293"/>
        <v>445971.79999999981</v>
      </c>
      <c r="CM96" s="71">
        <f t="shared" si="294"/>
        <v>459358.93000000017</v>
      </c>
      <c r="CN96" s="71">
        <f t="shared" si="294"/>
        <v>740566.21</v>
      </c>
      <c r="CO96" s="71">
        <f t="shared" si="294"/>
        <v>584575.48</v>
      </c>
      <c r="CP96" s="91">
        <f t="shared" si="294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295"/>
        <v>10803327.15</v>
      </c>
      <c r="D97" s="63">
        <f t="shared" si="295"/>
        <v>6923117.1200000001</v>
      </c>
      <c r="E97" s="63">
        <f t="shared" si="295"/>
        <v>4310939.66</v>
      </c>
      <c r="F97" s="63">
        <f t="shared" si="295"/>
        <v>2386999.7599999998</v>
      </c>
      <c r="G97" s="63">
        <f t="shared" si="295"/>
        <v>1737136.8900000001</v>
      </c>
      <c r="H97" s="63">
        <f t="shared" si="295"/>
        <v>1596991.71</v>
      </c>
      <c r="I97" s="63">
        <f t="shared" si="295"/>
        <v>1708511.9</v>
      </c>
      <c r="J97" s="63">
        <f t="shared" si="295"/>
        <v>2231477.8200000003</v>
      </c>
      <c r="K97" s="63">
        <f t="shared" si="295"/>
        <v>4640643.4799999995</v>
      </c>
      <c r="L97" s="326">
        <f t="shared" si="295"/>
        <v>8869193.2200000007</v>
      </c>
      <c r="M97" s="351">
        <f t="shared" si="295"/>
        <v>10198115.959999999</v>
      </c>
      <c r="N97" s="320">
        <f t="shared" si="295"/>
        <v>10288749.379999999</v>
      </c>
      <c r="O97" s="187">
        <f t="shared" si="295"/>
        <v>8031369.5099999998</v>
      </c>
      <c r="P97" s="187">
        <f t="shared" si="286"/>
        <v>6034123.1200000001</v>
      </c>
      <c r="Q97" s="187">
        <f t="shared" si="286"/>
        <v>4216245.16</v>
      </c>
      <c r="R97" s="187">
        <f t="shared" si="286"/>
        <v>1890430.46</v>
      </c>
      <c r="S97" s="187">
        <f t="shared" si="286"/>
        <v>1484690.02</v>
      </c>
      <c r="T97" s="187">
        <f t="shared" si="286"/>
        <v>1415883.54</v>
      </c>
      <c r="U97" s="187">
        <f t="shared" si="286"/>
        <v>1487116.28</v>
      </c>
      <c r="V97" s="187">
        <f t="shared" si="286"/>
        <v>1973316.7</v>
      </c>
      <c r="W97" s="187">
        <f t="shared" si="286"/>
        <v>4217248.2700000005</v>
      </c>
      <c r="X97" s="287">
        <f t="shared" ref="X97" si="304">IF(X90="n/a", X83,X83+X90)</f>
        <v>7541193.8300000001</v>
      </c>
      <c r="Y97" s="218">
        <f t="shared" si="287"/>
        <v>11135702.4</v>
      </c>
      <c r="Z97" s="55">
        <f t="shared" si="287"/>
        <v>10798504.200000001</v>
      </c>
      <c r="AA97" s="187">
        <f t="shared" si="287"/>
        <v>9703986.6099999994</v>
      </c>
      <c r="AB97" s="187">
        <f t="shared" ref="AB97:AC97" si="305">IF(AB90="n/a", AB83,AB83+AB90)</f>
        <v>6261208.9400000004</v>
      </c>
      <c r="AC97" s="187">
        <f t="shared" si="305"/>
        <v>3860870.81</v>
      </c>
      <c r="AD97" s="187">
        <f t="shared" ref="AD97:AE97" si="306">IF(AD90="n/a", AD83,AD83+AD90)</f>
        <v>2252407.35</v>
      </c>
      <c r="AE97" s="187">
        <f t="shared" si="306"/>
        <v>1852485.01</v>
      </c>
      <c r="AF97" s="187">
        <f t="shared" ref="AF97" si="307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/>
      <c r="AZ97" s="470"/>
      <c r="BA97" s="470"/>
      <c r="BB97" s="470"/>
      <c r="BC97" s="470"/>
      <c r="BD97" s="470"/>
      <c r="BE97" s="470"/>
      <c r="BF97" s="470"/>
      <c r="BG97" s="470"/>
      <c r="BH97" s="470"/>
      <c r="BI97" s="110">
        <f t="shared" si="291"/>
        <v>-2771957.6400000006</v>
      </c>
      <c r="BJ97" s="55">
        <f t="shared" si="291"/>
        <v>-888994</v>
      </c>
      <c r="BK97" s="55">
        <f t="shared" si="291"/>
        <v>-94694.5</v>
      </c>
      <c r="BL97" s="55">
        <f t="shared" si="291"/>
        <v>-496569.29999999981</v>
      </c>
      <c r="BM97" s="55">
        <f t="shared" si="291"/>
        <v>-252446.87000000011</v>
      </c>
      <c r="BN97" s="55">
        <f t="shared" si="291"/>
        <v>-181108.16999999993</v>
      </c>
      <c r="BO97" s="55">
        <f t="shared" si="291"/>
        <v>-221395.61999999988</v>
      </c>
      <c r="BP97" s="55">
        <f t="shared" si="291"/>
        <v>-258161.12000000034</v>
      </c>
      <c r="BQ97" s="55">
        <f t="shared" si="291"/>
        <v>-423395.20999999903</v>
      </c>
      <c r="BR97" s="91">
        <f t="shared" si="291"/>
        <v>-1327999.3900000006</v>
      </c>
      <c r="BS97" s="55">
        <f t="shared" si="292"/>
        <v>937586.44000000134</v>
      </c>
      <c r="BT97" s="55">
        <f t="shared" si="292"/>
        <v>509754.82000000216</v>
      </c>
      <c r="BU97" s="55">
        <f t="shared" si="292"/>
        <v>1672617.0999999996</v>
      </c>
      <c r="BV97" s="55">
        <f t="shared" si="292"/>
        <v>227085.8200000003</v>
      </c>
      <c r="BW97" s="55">
        <f t="shared" si="292"/>
        <v>-355374.35000000009</v>
      </c>
      <c r="BX97" s="55">
        <f t="shared" si="292"/>
        <v>361976.89000000013</v>
      </c>
      <c r="BY97" s="55">
        <f t="shared" si="292"/>
        <v>367794.99</v>
      </c>
      <c r="BZ97" s="71">
        <f t="shared" si="292"/>
        <v>367452.33000000007</v>
      </c>
      <c r="CA97" s="412">
        <f t="shared" si="292"/>
        <v>385685.64999999991</v>
      </c>
      <c r="CB97" s="71">
        <f t="shared" si="292"/>
        <v>509977.64000000036</v>
      </c>
      <c r="CC97" s="71">
        <f t="shared" si="293"/>
        <v>1151170.7999999998</v>
      </c>
      <c r="CD97" s="71">
        <f t="shared" si="293"/>
        <v>3270776.4600000009</v>
      </c>
      <c r="CE97" s="117">
        <f t="shared" si="293"/>
        <v>1432479.1099999994</v>
      </c>
      <c r="CF97" s="71">
        <f t="shared" si="293"/>
        <v>4265616.4999999981</v>
      </c>
      <c r="CG97" s="71">
        <f t="shared" si="293"/>
        <v>2954438.5700000003</v>
      </c>
      <c r="CH97" s="71">
        <f t="shared" si="293"/>
        <v>4446841.7100000018</v>
      </c>
      <c r="CI97" s="71">
        <f t="shared" si="293"/>
        <v>3087498.3899999992</v>
      </c>
      <c r="CJ97" s="71">
        <f t="shared" si="293"/>
        <v>607682.04</v>
      </c>
      <c r="CK97" s="71">
        <f t="shared" si="293"/>
        <v>438503.65999999992</v>
      </c>
      <c r="CL97" s="71">
        <f t="shared" si="293"/>
        <v>310843.12999999989</v>
      </c>
      <c r="CM97" s="71">
        <f t="shared" si="294"/>
        <v>486967.89000000036</v>
      </c>
      <c r="CN97" s="71">
        <f t="shared" si="294"/>
        <v>1460613.6099999999</v>
      </c>
      <c r="CO97" s="71">
        <f t="shared" si="294"/>
        <v>1100974.3699999992</v>
      </c>
      <c r="CP97" s="91">
        <f t="shared" si="294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295"/>
        <v>8508765.6799999997</v>
      </c>
      <c r="D98" s="65">
        <f t="shared" si="295"/>
        <v>6582117.5800000001</v>
      </c>
      <c r="E98" s="65">
        <f t="shared" si="295"/>
        <v>5415658.5899999999</v>
      </c>
      <c r="F98" s="65">
        <f t="shared" si="295"/>
        <v>3007161.56</v>
      </c>
      <c r="G98" s="65">
        <f t="shared" si="295"/>
        <v>2373973.44</v>
      </c>
      <c r="H98" s="65">
        <f t="shared" si="295"/>
        <v>2469556.86</v>
      </c>
      <c r="I98" s="65">
        <f t="shared" si="295"/>
        <v>2462262.5299999998</v>
      </c>
      <c r="J98" s="65">
        <f t="shared" si="295"/>
        <v>2638141.4800000004</v>
      </c>
      <c r="K98" s="65">
        <f t="shared" si="295"/>
        <v>4738478.42</v>
      </c>
      <c r="L98" s="340">
        <f t="shared" si="295"/>
        <v>8156364.29</v>
      </c>
      <c r="M98" s="352">
        <f t="shared" si="295"/>
        <v>8514975</v>
      </c>
      <c r="N98" s="321">
        <f t="shared" si="295"/>
        <v>8630106.4900000002</v>
      </c>
      <c r="O98" s="216">
        <f t="shared" si="295"/>
        <v>7253344.7799999993</v>
      </c>
      <c r="P98" s="216">
        <f t="shared" si="286"/>
        <v>6818754.75</v>
      </c>
      <c r="Q98" s="216">
        <f t="shared" si="286"/>
        <v>4983024.24</v>
      </c>
      <c r="R98" s="216">
        <f t="shared" si="286"/>
        <v>2690825.4899999998</v>
      </c>
      <c r="S98" s="216">
        <f t="shared" si="286"/>
        <v>2256744.09</v>
      </c>
      <c r="T98" s="216">
        <f t="shared" si="286"/>
        <v>2204569.33</v>
      </c>
      <c r="U98" s="216">
        <f t="shared" si="286"/>
        <v>2347920.5500000003</v>
      </c>
      <c r="V98" s="216">
        <f t="shared" si="286"/>
        <v>2842217.8899999997</v>
      </c>
      <c r="W98" s="216">
        <f t="shared" si="286"/>
        <v>4172317.38</v>
      </c>
      <c r="X98" s="288">
        <f t="shared" ref="X98" si="308">IF(X91="n/a", X84,X84+X91)</f>
        <v>7690294.9299999997</v>
      </c>
      <c r="Y98" s="390">
        <f t="shared" si="287"/>
        <v>8861607.459999999</v>
      </c>
      <c r="Z98" s="56">
        <f t="shared" si="287"/>
        <v>8987200.9700000007</v>
      </c>
      <c r="AA98" s="216">
        <f t="shared" si="287"/>
        <v>8189638.54</v>
      </c>
      <c r="AB98" s="216">
        <f t="shared" ref="AB98:AC98" si="309">IF(AB91="n/a", AB84,AB84+AB91)</f>
        <v>7039153.7599999998</v>
      </c>
      <c r="AC98" s="216">
        <f t="shared" si="309"/>
        <v>5092842.1999999993</v>
      </c>
      <c r="AD98" s="216">
        <f t="shared" ref="AD98:AE98" si="310">IF(AD91="n/a", AD84,AD84+AD91)</f>
        <v>3080887.3000000003</v>
      </c>
      <c r="AE98" s="216">
        <f t="shared" si="310"/>
        <v>2687025.8400000003</v>
      </c>
      <c r="AF98" s="216">
        <f t="shared" ref="AF98" si="311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/>
      <c r="AZ98" s="471"/>
      <c r="BA98" s="471"/>
      <c r="BB98" s="471"/>
      <c r="BC98" s="471"/>
      <c r="BD98" s="471"/>
      <c r="BE98" s="471"/>
      <c r="BF98" s="471"/>
      <c r="BG98" s="471"/>
      <c r="BH98" s="471"/>
      <c r="BI98" s="111">
        <f t="shared" si="291"/>
        <v>-1255420.9000000004</v>
      </c>
      <c r="BJ98" s="56">
        <f t="shared" si="291"/>
        <v>236637.16999999993</v>
      </c>
      <c r="BK98" s="56">
        <f t="shared" si="291"/>
        <v>-432634.34999999963</v>
      </c>
      <c r="BL98" s="56">
        <f t="shared" si="291"/>
        <v>-316336.0700000003</v>
      </c>
      <c r="BM98" s="56">
        <f t="shared" si="291"/>
        <v>-117229.35000000009</v>
      </c>
      <c r="BN98" s="56">
        <f t="shared" si="291"/>
        <v>-264987.5299999998</v>
      </c>
      <c r="BO98" s="56">
        <f t="shared" si="291"/>
        <v>-114341.97999999952</v>
      </c>
      <c r="BP98" s="56">
        <f t="shared" si="291"/>
        <v>204076.40999999922</v>
      </c>
      <c r="BQ98" s="56">
        <f t="shared" si="291"/>
        <v>-566161.04</v>
      </c>
      <c r="BR98" s="92">
        <f t="shared" si="291"/>
        <v>-466069.36000000034</v>
      </c>
      <c r="BS98" s="56">
        <f t="shared" si="292"/>
        <v>346632.45999999903</v>
      </c>
      <c r="BT98" s="56">
        <f t="shared" si="292"/>
        <v>357094.48000000045</v>
      </c>
      <c r="BU98" s="56">
        <f t="shared" si="292"/>
        <v>936293.76000000071</v>
      </c>
      <c r="BV98" s="56">
        <f t="shared" si="292"/>
        <v>220399.00999999978</v>
      </c>
      <c r="BW98" s="56">
        <f t="shared" si="292"/>
        <v>109817.95999999903</v>
      </c>
      <c r="BX98" s="56">
        <f t="shared" si="292"/>
        <v>390061.81000000052</v>
      </c>
      <c r="BY98" s="56">
        <f t="shared" si="292"/>
        <v>430281.75000000047</v>
      </c>
      <c r="BZ98" s="310">
        <f t="shared" si="292"/>
        <v>550282.71</v>
      </c>
      <c r="CA98" s="424">
        <f t="shared" si="292"/>
        <v>1207370.7999999998</v>
      </c>
      <c r="CB98" s="310">
        <f t="shared" si="292"/>
        <v>372021</v>
      </c>
      <c r="CC98" s="310">
        <f t="shared" si="293"/>
        <v>172595.15000000037</v>
      </c>
      <c r="CD98" s="310">
        <f t="shared" si="293"/>
        <v>9641971.7800000012</v>
      </c>
      <c r="CE98" s="487">
        <f t="shared" si="293"/>
        <v>1523369.290000001</v>
      </c>
      <c r="CF98" s="310">
        <f t="shared" si="293"/>
        <v>929892.08000000007</v>
      </c>
      <c r="CG98" s="310">
        <f t="shared" si="293"/>
        <v>3372881.4899999993</v>
      </c>
      <c r="CH98" s="310">
        <f t="shared" si="293"/>
        <v>-932349.96999999974</v>
      </c>
      <c r="CI98" s="310">
        <f t="shared" si="293"/>
        <v>46092.88000000082</v>
      </c>
      <c r="CJ98" s="310">
        <f t="shared" si="293"/>
        <v>1194847.19</v>
      </c>
      <c r="CK98" s="310">
        <f t="shared" si="293"/>
        <v>627972.57999999961</v>
      </c>
      <c r="CL98" s="310">
        <f t="shared" si="293"/>
        <v>-57723.169999999925</v>
      </c>
      <c r="CM98" s="310">
        <f t="shared" si="294"/>
        <v>-396059.89000000013</v>
      </c>
      <c r="CN98" s="310">
        <f t="shared" si="294"/>
        <v>728423.79</v>
      </c>
      <c r="CO98" s="310">
        <f t="shared" si="294"/>
        <v>1293395.379999999</v>
      </c>
      <c r="CP98" s="92">
        <f t="shared" si="294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295"/>
        <v>85108722.810000002</v>
      </c>
      <c r="D99" s="57">
        <f t="shared" si="295"/>
        <v>55009106.93999999</v>
      </c>
      <c r="E99" s="57">
        <f t="shared" si="295"/>
        <v>36370230.269999996</v>
      </c>
      <c r="F99" s="57">
        <f t="shared" si="295"/>
        <v>19910856.09</v>
      </c>
      <c r="G99" s="57">
        <f t="shared" si="295"/>
        <v>14605098.199999999</v>
      </c>
      <c r="H99" s="57">
        <f t="shared" si="295"/>
        <v>13468079.780000001</v>
      </c>
      <c r="I99" s="57">
        <f t="shared" si="295"/>
        <v>14241938.1</v>
      </c>
      <c r="J99" s="57">
        <f t="shared" si="295"/>
        <v>18653783.289999999</v>
      </c>
      <c r="K99" s="57">
        <f t="shared" si="295"/>
        <v>39396589.810000002</v>
      </c>
      <c r="L99" s="311">
        <f t="shared" si="295"/>
        <v>73275216.75999999</v>
      </c>
      <c r="M99" s="112">
        <f t="shared" si="295"/>
        <v>81988063.599999994</v>
      </c>
      <c r="N99" s="322">
        <f t="shared" si="295"/>
        <v>83044078.999999985</v>
      </c>
      <c r="O99" s="207">
        <f t="shared" si="295"/>
        <v>64762729.619999997</v>
      </c>
      <c r="P99" s="207">
        <f t="shared" si="286"/>
        <v>54104253.709999993</v>
      </c>
      <c r="Q99" s="207">
        <f t="shared" si="286"/>
        <v>39609463.699999996</v>
      </c>
      <c r="R99" s="207">
        <f t="shared" si="286"/>
        <v>18248041.870000001</v>
      </c>
      <c r="S99" s="207">
        <f t="shared" si="286"/>
        <v>14063744.630000001</v>
      </c>
      <c r="T99" s="207">
        <f t="shared" si="286"/>
        <v>12826494.500000002</v>
      </c>
      <c r="U99" s="207">
        <f t="shared" si="286"/>
        <v>13709933.65</v>
      </c>
      <c r="V99" s="207">
        <f t="shared" si="286"/>
        <v>17948382.379999999</v>
      </c>
      <c r="W99" s="207">
        <f t="shared" si="286"/>
        <v>36625082.479999997</v>
      </c>
      <c r="X99" s="289">
        <f t="shared" ref="X99" si="312">IF(X92="n/a", X85,X85+X92)</f>
        <v>64126924.829999998</v>
      </c>
      <c r="Y99" s="378">
        <f>SUM(Y94:Y98)</f>
        <v>93251502.379999995</v>
      </c>
      <c r="Z99" s="57">
        <f t="shared" si="287"/>
        <v>90637822.079999998</v>
      </c>
      <c r="AA99" s="207">
        <f t="shared" si="287"/>
        <v>79828568.160000011</v>
      </c>
      <c r="AB99" s="207">
        <f t="shared" ref="AB99:AC99" si="313">IF(AB92="n/a", AB85,AB85+AB92)</f>
        <v>53718476.829999998</v>
      </c>
      <c r="AC99" s="207">
        <f t="shared" si="313"/>
        <v>33432868.5</v>
      </c>
      <c r="AD99" s="207">
        <f t="shared" ref="AD99:AE99" si="314">IF(AD92="n/a", AD85,AD85+AD92)</f>
        <v>20010596.440000001</v>
      </c>
      <c r="AE99" s="207">
        <f t="shared" si="314"/>
        <v>16007169.83</v>
      </c>
      <c r="AF99" s="207">
        <f t="shared" ref="AF99" si="315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/>
      <c r="AZ99" s="472"/>
      <c r="BA99" s="472"/>
      <c r="BB99" s="472"/>
      <c r="BC99" s="472"/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316">SUM(BK94:BK98)</f>
        <v>3239233.4299999988</v>
      </c>
      <c r="BL99" s="57">
        <f t="shared" si="316"/>
        <v>-1662814.2199999995</v>
      </c>
      <c r="BM99" s="57">
        <f t="shared" si="316"/>
        <v>-541353.56999999948</v>
      </c>
      <c r="BN99" s="57">
        <f t="shared" si="316"/>
        <v>-641585.28000000026</v>
      </c>
      <c r="BO99" s="57">
        <f t="shared" si="316"/>
        <v>-532004.4499999996</v>
      </c>
      <c r="BP99" s="57">
        <f t="shared" si="316"/>
        <v>-705400.91000000155</v>
      </c>
      <c r="BQ99" s="57">
        <f t="shared" si="316"/>
        <v>-2771507.330000001</v>
      </c>
      <c r="BR99" s="246">
        <f t="shared" ref="BR99:BS99" si="317">SUM(BR94:BR98)</f>
        <v>-9148291.9299999997</v>
      </c>
      <c r="BS99" s="57">
        <f t="shared" si="317"/>
        <v>11263438.779999997</v>
      </c>
      <c r="BT99" s="57">
        <f t="shared" ref="BT99:BU99" si="318">SUM(BT94:BT98)</f>
        <v>7593743.080000001</v>
      </c>
      <c r="BU99" s="57">
        <f t="shared" si="318"/>
        <v>15065838.540000003</v>
      </c>
      <c r="BV99" s="57">
        <f t="shared" ref="BV99:BW99" si="319">SUM(BV94:BV98)</f>
        <v>-385776.87999999709</v>
      </c>
      <c r="BW99" s="57">
        <f t="shared" si="319"/>
        <v>-6176595.1999999993</v>
      </c>
      <c r="BX99" s="57">
        <f t="shared" ref="BX99:BY99" si="320">SUM(BX94:BX98)</f>
        <v>1762554.5699999996</v>
      </c>
      <c r="BY99" s="57">
        <f t="shared" si="320"/>
        <v>1943425.2000000011</v>
      </c>
      <c r="BZ99" s="311">
        <f t="shared" ref="BZ99" si="321">SUM(BZ94:BZ98)</f>
        <v>2433521.7699999996</v>
      </c>
      <c r="CA99" s="322">
        <f t="shared" ref="CA99:CB99" si="322">SUM(CA94:CA98)</f>
        <v>2998300.13</v>
      </c>
      <c r="CB99" s="311">
        <f t="shared" si="322"/>
        <v>2171855.7700000009</v>
      </c>
      <c r="CC99" s="311">
        <f t="shared" ref="CC99" si="323">SUM(CC94:CC98)</f>
        <v>7851890.240000003</v>
      </c>
      <c r="CD99" s="311">
        <f t="shared" ref="CD99:CE99" si="324">SUM(CD94:CD98)</f>
        <v>37428791.980000004</v>
      </c>
      <c r="CE99" s="488">
        <f t="shared" si="324"/>
        <v>13488543.909999998</v>
      </c>
      <c r="CF99" s="311">
        <f t="shared" ref="CF99:CG99" si="325">SUM(CF94:CF98)</f>
        <v>30052955.440000005</v>
      </c>
      <c r="CG99" s="311">
        <f t="shared" si="325"/>
        <v>25190976.57</v>
      </c>
      <c r="CH99" s="311">
        <f t="shared" ref="CH99:CI99" si="326">SUM(CH94:CH98)</f>
        <v>17943763.699999999</v>
      </c>
      <c r="CI99" s="311">
        <f t="shared" si="326"/>
        <v>14881281.690000001</v>
      </c>
      <c r="CJ99" s="311">
        <f t="shared" ref="CJ99:CK99" si="327">SUM(CJ94:CJ98)</f>
        <v>4325744.0700000022</v>
      </c>
      <c r="CK99" s="311">
        <f t="shared" si="327"/>
        <v>3398584.9299999974</v>
      </c>
      <c r="CL99" s="311">
        <f t="shared" ref="CL99:CM99" si="328">SUM(CL94:CL98)</f>
        <v>2414956.3200000008</v>
      </c>
      <c r="CM99" s="311">
        <f t="shared" si="328"/>
        <v>2768141.4300000011</v>
      </c>
      <c r="CN99" s="311">
        <f t="shared" ref="CN99:CO99" si="329">SUM(CN94:CN98)</f>
        <v>10881716.16</v>
      </c>
      <c r="CO99" s="311">
        <f t="shared" si="329"/>
        <v>7797707.4099999946</v>
      </c>
      <c r="CP99" s="246">
        <f t="shared" ref="CP99" si="330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/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110">
        <f t="shared" ref="BI101:BR105" si="331">O101-C101</f>
        <v>-7806756.25</v>
      </c>
      <c r="BJ101" s="55">
        <f t="shared" si="331"/>
        <v>-14250973.940000001</v>
      </c>
      <c r="BK101" s="55">
        <f t="shared" si="331"/>
        <v>-2992663.2300000004</v>
      </c>
      <c r="BL101" s="55">
        <f t="shared" si="331"/>
        <v>1950449.0199999996</v>
      </c>
      <c r="BM101" s="55">
        <f t="shared" si="331"/>
        <v>-3813694.4399999976</v>
      </c>
      <c r="BN101" s="55">
        <f t="shared" si="331"/>
        <v>-2880089.7300000004</v>
      </c>
      <c r="BO101" s="55">
        <f t="shared" si="331"/>
        <v>-1484149.9399999995</v>
      </c>
      <c r="BP101" s="55">
        <f t="shared" si="331"/>
        <v>-1923095.4699999988</v>
      </c>
      <c r="BQ101" s="55">
        <f t="shared" si="331"/>
        <v>717715.41000000015</v>
      </c>
      <c r="BR101" s="91">
        <f t="shared" si="331"/>
        <v>-5750236.3599999994</v>
      </c>
      <c r="BS101" s="55">
        <f t="shared" ref="BS101:CB105" si="332">Y101-M101</f>
        <v>-5070307.1400000006</v>
      </c>
      <c r="BT101" s="55">
        <f t="shared" si="332"/>
        <v>6640828.6099999994</v>
      </c>
      <c r="BU101" s="55">
        <f t="shared" si="332"/>
        <v>5523228.1200000048</v>
      </c>
      <c r="BV101" s="55">
        <f t="shared" si="332"/>
        <v>3670209.5699999966</v>
      </c>
      <c r="BW101" s="55">
        <f t="shared" si="332"/>
        <v>-1967154.4700000025</v>
      </c>
      <c r="BX101" s="55">
        <f t="shared" si="332"/>
        <v>-2659948.6000000015</v>
      </c>
      <c r="BY101" s="55">
        <f t="shared" si="332"/>
        <v>76869.25</v>
      </c>
      <c r="BZ101" s="71">
        <f t="shared" si="332"/>
        <v>2813999.2000000011</v>
      </c>
      <c r="CA101" s="412">
        <f t="shared" si="332"/>
        <v>1491342.5499999989</v>
      </c>
      <c r="CB101" s="71">
        <f t="shared" si="332"/>
        <v>2452736.379999999</v>
      </c>
      <c r="CC101" s="71">
        <f t="shared" ref="CC101:CL105" si="333">AI101-W101</f>
        <v>4480622.2899999991</v>
      </c>
      <c r="CD101" s="71">
        <f t="shared" si="333"/>
        <v>7039718.6900000013</v>
      </c>
      <c r="CE101" s="117">
        <f t="shared" si="333"/>
        <v>7852717.3699999973</v>
      </c>
      <c r="CF101" s="71">
        <f t="shared" si="333"/>
        <v>8042389.2399999946</v>
      </c>
      <c r="CG101" s="71">
        <f t="shared" si="333"/>
        <v>9758304.0899999961</v>
      </c>
      <c r="CH101" s="71">
        <f t="shared" si="333"/>
        <v>13974788.899999999</v>
      </c>
      <c r="CI101" s="71">
        <f t="shared" si="333"/>
        <v>13670722.629999999</v>
      </c>
      <c r="CJ101" s="71">
        <f t="shared" si="333"/>
        <v>5104204.4899999984</v>
      </c>
      <c r="CK101" s="71">
        <f t="shared" si="333"/>
        <v>6170533.2100000046</v>
      </c>
      <c r="CL101" s="71">
        <f t="shared" si="333"/>
        <v>8650492.8899999987</v>
      </c>
      <c r="CM101" s="71">
        <f t="shared" ref="CM101:CP105" si="334">AS101-AG101</f>
        <v>6719767.25</v>
      </c>
      <c r="CN101" s="71">
        <f t="shared" si="334"/>
        <v>3442812.3900000006</v>
      </c>
      <c r="CO101" s="71">
        <f t="shared" si="334"/>
        <v>4030393.7500000037</v>
      </c>
      <c r="CP101" s="91">
        <f t="shared" si="334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/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110">
        <f t="shared" si="331"/>
        <v>-566114.4700000002</v>
      </c>
      <c r="BJ102" s="55">
        <f t="shared" si="331"/>
        <v>-429451.10999999987</v>
      </c>
      <c r="BK102" s="55">
        <f t="shared" si="331"/>
        <v>-428184.9700000002</v>
      </c>
      <c r="BL102" s="55">
        <f t="shared" si="331"/>
        <v>-40151.15000000014</v>
      </c>
      <c r="BM102" s="55">
        <f t="shared" si="331"/>
        <v>-539790.55000000005</v>
      </c>
      <c r="BN102" s="55">
        <f t="shared" si="331"/>
        <v>-506651.6399999999</v>
      </c>
      <c r="BO102" s="55">
        <f t="shared" si="331"/>
        <v>-388149.29000000004</v>
      </c>
      <c r="BP102" s="55">
        <f t="shared" si="331"/>
        <v>-368161.42999999993</v>
      </c>
      <c r="BQ102" s="55">
        <f t="shared" si="331"/>
        <v>-70890.440000000061</v>
      </c>
      <c r="BR102" s="91">
        <f t="shared" si="331"/>
        <v>-163053.66000000015</v>
      </c>
      <c r="BS102" s="55">
        <f t="shared" si="332"/>
        <v>246569.65999999992</v>
      </c>
      <c r="BT102" s="55">
        <f t="shared" si="332"/>
        <v>622158.05000000028</v>
      </c>
      <c r="BU102" s="55">
        <f t="shared" si="332"/>
        <v>1335830.19</v>
      </c>
      <c r="BV102" s="55">
        <f t="shared" si="332"/>
        <v>564493.27</v>
      </c>
      <c r="BW102" s="55">
        <f t="shared" si="332"/>
        <v>-50901.25</v>
      </c>
      <c r="BX102" s="55">
        <f t="shared" si="332"/>
        <v>-31307.339999999851</v>
      </c>
      <c r="BY102" s="55">
        <f t="shared" si="332"/>
        <v>79920.39000000013</v>
      </c>
      <c r="BZ102" s="71">
        <f t="shared" si="332"/>
        <v>224868.64999999991</v>
      </c>
      <c r="CA102" s="412">
        <f t="shared" si="332"/>
        <v>90366.159999999916</v>
      </c>
      <c r="CB102" s="71">
        <f t="shared" si="332"/>
        <v>216498.1100000001</v>
      </c>
      <c r="CC102" s="71">
        <f t="shared" si="333"/>
        <v>519820.34000000008</v>
      </c>
      <c r="CD102" s="71">
        <f t="shared" si="333"/>
        <v>418397.93000000017</v>
      </c>
      <c r="CE102" s="117">
        <f t="shared" si="333"/>
        <v>223363.1100000001</v>
      </c>
      <c r="CF102" s="71">
        <f t="shared" si="333"/>
        <v>476846.79999999981</v>
      </c>
      <c r="CG102" s="71">
        <f t="shared" si="333"/>
        <v>282539.06999999983</v>
      </c>
      <c r="CH102" s="71">
        <f t="shared" si="333"/>
        <v>707095.79</v>
      </c>
      <c r="CI102" s="71">
        <f t="shared" si="333"/>
        <v>1940695</v>
      </c>
      <c r="CJ102" s="71">
        <f t="shared" si="333"/>
        <v>762378.48999999976</v>
      </c>
      <c r="CK102" s="71">
        <f t="shared" si="333"/>
        <v>508687.40999999992</v>
      </c>
      <c r="CL102" s="71">
        <f t="shared" si="333"/>
        <v>3850927.37</v>
      </c>
      <c r="CM102" s="71">
        <f t="shared" si="334"/>
        <v>1919285.4599999997</v>
      </c>
      <c r="CN102" s="71">
        <f t="shared" si="334"/>
        <v>773761.44</v>
      </c>
      <c r="CO102" s="71">
        <f t="shared" si="334"/>
        <v>276118.03000000003</v>
      </c>
      <c r="CP102" s="91">
        <f t="shared" si="334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/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110">
        <f t="shared" si="331"/>
        <v>-1643056.5899999999</v>
      </c>
      <c r="BJ103" s="55">
        <f t="shared" si="331"/>
        <v>-3176239.59</v>
      </c>
      <c r="BK103" s="55">
        <f t="shared" si="331"/>
        <v>-444726.12000000011</v>
      </c>
      <c r="BL103" s="55">
        <f t="shared" si="331"/>
        <v>411698.73999999976</v>
      </c>
      <c r="BM103" s="55">
        <f t="shared" si="331"/>
        <v>-318497.4600000002</v>
      </c>
      <c r="BN103" s="55">
        <f t="shared" si="331"/>
        <v>-212588.26999999979</v>
      </c>
      <c r="BO103" s="55">
        <f t="shared" si="331"/>
        <v>-46294.25</v>
      </c>
      <c r="BP103" s="55">
        <f t="shared" si="331"/>
        <v>-170339.75</v>
      </c>
      <c r="BQ103" s="55">
        <f t="shared" si="331"/>
        <v>2905.4899999999907</v>
      </c>
      <c r="BR103" s="91">
        <f t="shared" si="331"/>
        <v>-925213.81999999983</v>
      </c>
      <c r="BS103" s="55">
        <f t="shared" si="332"/>
        <v>-940102.46000000089</v>
      </c>
      <c r="BT103" s="55">
        <f t="shared" si="332"/>
        <v>1669189.7000000002</v>
      </c>
      <c r="BU103" s="55">
        <f t="shared" si="332"/>
        <v>1458546.4499999993</v>
      </c>
      <c r="BV103" s="55">
        <f t="shared" si="332"/>
        <v>1928399.3600000003</v>
      </c>
      <c r="BW103" s="55">
        <f t="shared" si="332"/>
        <v>52725.899999999907</v>
      </c>
      <c r="BX103" s="55">
        <f t="shared" si="332"/>
        <v>-529879.52</v>
      </c>
      <c r="BY103" s="55">
        <f t="shared" si="332"/>
        <v>182267.56000000006</v>
      </c>
      <c r="BZ103" s="71">
        <f t="shared" si="332"/>
        <v>544154.34999999986</v>
      </c>
      <c r="CA103" s="412">
        <f t="shared" si="332"/>
        <v>208740.30000000005</v>
      </c>
      <c r="CB103" s="71">
        <f t="shared" si="332"/>
        <v>295732.12000000011</v>
      </c>
      <c r="CC103" s="71">
        <f t="shared" si="333"/>
        <v>530741.26</v>
      </c>
      <c r="CD103" s="71">
        <f t="shared" si="333"/>
        <v>1332337.5499999998</v>
      </c>
      <c r="CE103" s="117">
        <f t="shared" si="333"/>
        <v>1503422.79</v>
      </c>
      <c r="CF103" s="71">
        <f t="shared" si="333"/>
        <v>1589783.0300000003</v>
      </c>
      <c r="CG103" s="71">
        <f t="shared" si="333"/>
        <v>2625069.290000001</v>
      </c>
      <c r="CH103" s="71">
        <f t="shared" si="333"/>
        <v>1874626.129999998</v>
      </c>
      <c r="CI103" s="71">
        <f t="shared" si="333"/>
        <v>1255951.08</v>
      </c>
      <c r="CJ103" s="71">
        <f t="shared" si="333"/>
        <v>942464.74000000022</v>
      </c>
      <c r="CK103" s="71">
        <f t="shared" si="333"/>
        <v>739884.52999999956</v>
      </c>
      <c r="CL103" s="71">
        <f t="shared" si="333"/>
        <v>103708.73999999999</v>
      </c>
      <c r="CM103" s="71">
        <f t="shared" si="334"/>
        <v>245010.09000000008</v>
      </c>
      <c r="CN103" s="71">
        <f t="shared" si="334"/>
        <v>321225.3899999999</v>
      </c>
      <c r="CO103" s="71">
        <f t="shared" si="334"/>
        <v>776882.74999999977</v>
      </c>
      <c r="CP103" s="91">
        <f t="shared" si="334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/>
      <c r="AZ104" s="218"/>
      <c r="BA104" s="218"/>
      <c r="BB104" s="218"/>
      <c r="BC104" s="218"/>
      <c r="BD104" s="218"/>
      <c r="BE104" s="218"/>
      <c r="BF104" s="218"/>
      <c r="BG104" s="218"/>
      <c r="BH104" s="218"/>
      <c r="BI104" s="110">
        <f t="shared" si="331"/>
        <v>-1464179.1099999994</v>
      </c>
      <c r="BJ104" s="55">
        <f t="shared" si="331"/>
        <v>-4247225.71</v>
      </c>
      <c r="BK104" s="55">
        <f t="shared" si="331"/>
        <v>-461390.9299999997</v>
      </c>
      <c r="BL104" s="55">
        <f t="shared" si="331"/>
        <v>297724.89999999991</v>
      </c>
      <c r="BM104" s="55">
        <f t="shared" si="331"/>
        <v>-579395.52</v>
      </c>
      <c r="BN104" s="55">
        <f t="shared" si="331"/>
        <v>-402000.42999999993</v>
      </c>
      <c r="BO104" s="55">
        <f t="shared" si="331"/>
        <v>-94587.830000000075</v>
      </c>
      <c r="BP104" s="55">
        <f t="shared" si="331"/>
        <v>-344801.09000000008</v>
      </c>
      <c r="BQ104" s="55">
        <f t="shared" si="331"/>
        <v>281033.80999999982</v>
      </c>
      <c r="BR104" s="91">
        <f t="shared" si="331"/>
        <v>-1752092.92</v>
      </c>
      <c r="BS104" s="55">
        <f t="shared" si="332"/>
        <v>-1751485.4000000004</v>
      </c>
      <c r="BT104" s="55">
        <f t="shared" si="332"/>
        <v>2199733.4800000004</v>
      </c>
      <c r="BU104" s="55">
        <f t="shared" si="332"/>
        <v>369627.93999999948</v>
      </c>
      <c r="BV104" s="55">
        <f t="shared" si="332"/>
        <v>2486315.4300000006</v>
      </c>
      <c r="BW104" s="55">
        <f t="shared" si="332"/>
        <v>-194048.08000000007</v>
      </c>
      <c r="BX104" s="55">
        <f t="shared" si="332"/>
        <v>-226114.74000000022</v>
      </c>
      <c r="BY104" s="55">
        <f t="shared" si="332"/>
        <v>264802.77</v>
      </c>
      <c r="BZ104" s="71">
        <f t="shared" si="332"/>
        <v>734267.99</v>
      </c>
      <c r="CA104" s="412">
        <f t="shared" si="332"/>
        <v>222735.97999999998</v>
      </c>
      <c r="CB104" s="71">
        <f t="shared" si="332"/>
        <v>370122.6399999999</v>
      </c>
      <c r="CC104" s="71">
        <f t="shared" si="333"/>
        <v>668779.93000000017</v>
      </c>
      <c r="CD104" s="71">
        <f t="shared" si="333"/>
        <v>2218419.46</v>
      </c>
      <c r="CE104" s="117">
        <f t="shared" si="333"/>
        <v>1807610.6899999995</v>
      </c>
      <c r="CF104" s="71">
        <f t="shared" si="333"/>
        <v>1969067.0399999991</v>
      </c>
      <c r="CG104" s="71">
        <f t="shared" si="333"/>
        <v>3068063.4499999993</v>
      </c>
      <c r="CH104" s="71">
        <f t="shared" si="333"/>
        <v>5026382.0599999987</v>
      </c>
      <c r="CI104" s="71">
        <f t="shared" si="333"/>
        <v>4127923.6799999978</v>
      </c>
      <c r="CJ104" s="71">
        <f t="shared" si="333"/>
        <v>886376.13999999966</v>
      </c>
      <c r="CK104" s="71">
        <f t="shared" si="333"/>
        <v>743990.60000000009</v>
      </c>
      <c r="CL104" s="71">
        <f t="shared" si="333"/>
        <v>364907.87999999989</v>
      </c>
      <c r="CM104" s="71">
        <f t="shared" si="334"/>
        <v>506700.14000000013</v>
      </c>
      <c r="CN104" s="71">
        <f t="shared" si="334"/>
        <v>890018.96000000043</v>
      </c>
      <c r="CO104" s="71">
        <f t="shared" si="334"/>
        <v>1339562.96</v>
      </c>
      <c r="CP104" s="91">
        <f t="shared" si="334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/>
      <c r="AZ105" s="474"/>
      <c r="BA105" s="474"/>
      <c r="BB105" s="474"/>
      <c r="BC105" s="474"/>
      <c r="BD105" s="474"/>
      <c r="BE105" s="474"/>
      <c r="BF105" s="474"/>
      <c r="BG105" s="474"/>
      <c r="BH105" s="474"/>
      <c r="BI105" s="111">
        <f t="shared" si="331"/>
        <v>-490630.08000000007</v>
      </c>
      <c r="BJ105" s="56">
        <f t="shared" si="331"/>
        <v>-2279940.41</v>
      </c>
      <c r="BK105" s="56">
        <f t="shared" si="331"/>
        <v>416375.20000000019</v>
      </c>
      <c r="BL105" s="56">
        <f t="shared" si="331"/>
        <v>193710.66000000015</v>
      </c>
      <c r="BM105" s="56">
        <f t="shared" si="331"/>
        <v>-751801.5299999998</v>
      </c>
      <c r="BN105" s="56">
        <f t="shared" si="331"/>
        <v>-11188.790000000037</v>
      </c>
      <c r="BO105" s="56">
        <f t="shared" si="331"/>
        <v>199829.79000000004</v>
      </c>
      <c r="BP105" s="56">
        <f t="shared" si="331"/>
        <v>-259234.23999999976</v>
      </c>
      <c r="BQ105" s="56">
        <f t="shared" si="331"/>
        <v>394358.37999999989</v>
      </c>
      <c r="BR105" s="92">
        <f t="shared" si="331"/>
        <v>-1756290.88</v>
      </c>
      <c r="BS105" s="56">
        <f t="shared" si="332"/>
        <v>-965721.91999999993</v>
      </c>
      <c r="BT105" s="56">
        <f t="shared" si="332"/>
        <v>2017715.13</v>
      </c>
      <c r="BU105" s="56">
        <f t="shared" si="332"/>
        <v>558099.93999999948</v>
      </c>
      <c r="BV105" s="56">
        <f t="shared" si="332"/>
        <v>2148351.0700000003</v>
      </c>
      <c r="BW105" s="56">
        <f t="shared" si="332"/>
        <v>435114.84999999963</v>
      </c>
      <c r="BX105" s="56">
        <f t="shared" si="332"/>
        <v>-50572.810000000522</v>
      </c>
      <c r="BY105" s="56">
        <f t="shared" si="332"/>
        <v>507957.16999999993</v>
      </c>
      <c r="BZ105" s="310">
        <f t="shared" si="332"/>
        <v>109920.91999999993</v>
      </c>
      <c r="CA105" s="424">
        <f t="shared" si="332"/>
        <v>-138236.41999999993</v>
      </c>
      <c r="CB105" s="310">
        <f t="shared" si="332"/>
        <v>387047.5</v>
      </c>
      <c r="CC105" s="310">
        <f t="shared" si="333"/>
        <v>1288396.2300000004</v>
      </c>
      <c r="CD105" s="310">
        <f t="shared" si="333"/>
        <v>2081297.83</v>
      </c>
      <c r="CE105" s="487">
        <f t="shared" si="333"/>
        <v>900184.81000000052</v>
      </c>
      <c r="CF105" s="310">
        <f t="shared" si="333"/>
        <v>1003839.6699999999</v>
      </c>
      <c r="CG105" s="310">
        <f t="shared" si="333"/>
        <v>608886.13000000082</v>
      </c>
      <c r="CH105" s="310">
        <f t="shared" si="333"/>
        <v>-1335866.7699999996</v>
      </c>
      <c r="CI105" s="310">
        <f t="shared" si="333"/>
        <v>-285085.19999999925</v>
      </c>
      <c r="CJ105" s="310">
        <f t="shared" si="333"/>
        <v>1786970.1800000006</v>
      </c>
      <c r="CK105" s="310">
        <f t="shared" si="333"/>
        <v>471891.33000000007</v>
      </c>
      <c r="CL105" s="310">
        <f t="shared" si="333"/>
        <v>1411838.9700000002</v>
      </c>
      <c r="CM105" s="310">
        <f t="shared" si="334"/>
        <v>118212.45999999996</v>
      </c>
      <c r="CN105" s="310">
        <f t="shared" si="334"/>
        <v>858817.33999999985</v>
      </c>
      <c r="CO105" s="310">
        <f t="shared" si="334"/>
        <v>-488984.69999999972</v>
      </c>
      <c r="CP105" s="92">
        <f t="shared" si="334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35">SUM(D101:D105)</f>
        <v>74629389.950000003</v>
      </c>
      <c r="E106" s="71">
        <f t="shared" si="335"/>
        <v>47844788.629999995</v>
      </c>
      <c r="F106" s="71">
        <f t="shared" si="335"/>
        <v>34630138.549999997</v>
      </c>
      <c r="G106" s="55">
        <f t="shared" si="335"/>
        <v>28744005.689999998</v>
      </c>
      <c r="H106" s="71">
        <f t="shared" si="335"/>
        <v>23007579.469999999</v>
      </c>
      <c r="I106" s="71">
        <f t="shared" si="335"/>
        <v>21098383.91</v>
      </c>
      <c r="J106" s="71">
        <f t="shared" si="335"/>
        <v>22848904.84</v>
      </c>
      <c r="K106" s="71">
        <f t="shared" si="335"/>
        <v>21992436.830000006</v>
      </c>
      <c r="L106" s="71">
        <f t="shared" si="335"/>
        <v>51295495.840000004</v>
      </c>
      <c r="M106" s="110">
        <f t="shared" si="335"/>
        <v>62713759.940000005</v>
      </c>
      <c r="N106" s="326">
        <f t="shared" si="335"/>
        <v>58052472.759999998</v>
      </c>
      <c r="O106" s="218">
        <f t="shared" si="335"/>
        <v>73341179.149999991</v>
      </c>
      <c r="P106" s="218">
        <f t="shared" si="335"/>
        <v>50245559.190000005</v>
      </c>
      <c r="Q106" s="218">
        <f t="shared" si="335"/>
        <v>43934198.579999998</v>
      </c>
      <c r="R106" s="218">
        <f t="shared" si="335"/>
        <v>37443570.719999999</v>
      </c>
      <c r="S106" s="234">
        <f t="shared" si="335"/>
        <v>22740826.190000001</v>
      </c>
      <c r="T106" s="234">
        <f t="shared" si="335"/>
        <v>18995060.609999999</v>
      </c>
      <c r="U106" s="234">
        <f t="shared" si="335"/>
        <v>19285032.390000001</v>
      </c>
      <c r="V106" s="234">
        <f t="shared" si="335"/>
        <v>19783272.859999999</v>
      </c>
      <c r="W106" s="234">
        <f t="shared" si="335"/>
        <v>23317559.480000004</v>
      </c>
      <c r="X106" s="293">
        <f t="shared" ref="X106" si="336">SUM(X101:X105)</f>
        <v>40948608.199999996</v>
      </c>
      <c r="Y106" s="380">
        <f t="shared" ref="Y106:AE106" si="337">SUM(Y101:Y105)</f>
        <v>54232712.679999992</v>
      </c>
      <c r="Z106" s="234">
        <f t="shared" si="337"/>
        <v>71202097.730000004</v>
      </c>
      <c r="AA106" s="234">
        <f t="shared" si="337"/>
        <v>82586511.790000007</v>
      </c>
      <c r="AB106" s="234">
        <f t="shared" si="337"/>
        <v>61043327.890000008</v>
      </c>
      <c r="AC106" s="234">
        <f t="shared" si="337"/>
        <v>42209935.530000001</v>
      </c>
      <c r="AD106" s="234">
        <f t="shared" si="337"/>
        <v>33945747.710000001</v>
      </c>
      <c r="AE106" s="234">
        <f t="shared" si="337"/>
        <v>23852643.329999998</v>
      </c>
      <c r="AF106" s="234">
        <f t="shared" ref="AF106" si="338">SUM(AF101:AF105)</f>
        <v>23422271.719999999</v>
      </c>
      <c r="AG106" s="442">
        <v>21159980.960000001</v>
      </c>
      <c r="AH106" s="442">
        <f t="shared" ref="AH106" si="339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/>
      <c r="AZ106" s="455"/>
      <c r="BA106" s="455"/>
      <c r="BB106" s="455"/>
      <c r="BC106" s="455"/>
      <c r="BD106" s="455"/>
      <c r="BE106" s="455"/>
      <c r="BF106" s="455"/>
      <c r="BG106" s="455"/>
      <c r="BH106" s="455"/>
      <c r="BI106" s="117">
        <f t="shared" si="335"/>
        <v>-11970736.5</v>
      </c>
      <c r="BJ106" s="55">
        <f t="shared" si="335"/>
        <v>-24383830.760000002</v>
      </c>
      <c r="BK106" s="72">
        <f t="shared" si="335"/>
        <v>-3910590.05</v>
      </c>
      <c r="BL106" s="72">
        <f t="shared" si="335"/>
        <v>2813432.1699999995</v>
      </c>
      <c r="BM106" s="72">
        <f t="shared" si="335"/>
        <v>-6003179.4999999963</v>
      </c>
      <c r="BN106" s="72">
        <f t="shared" si="335"/>
        <v>-4012518.8599999994</v>
      </c>
      <c r="BO106" s="72">
        <f t="shared" si="335"/>
        <v>-1813351.5199999996</v>
      </c>
      <c r="BP106" s="72">
        <f t="shared" si="335"/>
        <v>-3065631.9799999981</v>
      </c>
      <c r="BQ106" s="72">
        <f t="shared" si="335"/>
        <v>1325122.6499999999</v>
      </c>
      <c r="BR106" s="77">
        <f t="shared" ref="BR106:BS106" si="340">SUM(BR101:BR105)</f>
        <v>-10346887.640000001</v>
      </c>
      <c r="BS106" s="55">
        <f t="shared" si="340"/>
        <v>-8481047.2600000016</v>
      </c>
      <c r="BT106" s="55">
        <f t="shared" ref="BT106:BU106" si="341">SUM(BT101:BT105)</f>
        <v>13149624.969999999</v>
      </c>
      <c r="BU106" s="72">
        <f t="shared" si="341"/>
        <v>9245332.6400000025</v>
      </c>
      <c r="BV106" s="72">
        <f t="shared" ref="BV106:BW106" si="342">SUM(BV101:BV105)</f>
        <v>10797768.699999997</v>
      </c>
      <c r="BW106" s="72">
        <f t="shared" si="342"/>
        <v>-1724263.0500000031</v>
      </c>
      <c r="BX106" s="72">
        <f t="shared" ref="BX106:BY106" si="343">SUM(BX101:BX105)</f>
        <v>-3497823.0100000021</v>
      </c>
      <c r="BY106" s="72">
        <f t="shared" si="343"/>
        <v>1111817.1400000001</v>
      </c>
      <c r="BZ106" s="412">
        <f t="shared" ref="BZ106" si="344">SUM(BZ101:BZ105)</f>
        <v>4427211.1100000013</v>
      </c>
      <c r="CA106" s="412">
        <f t="shared" ref="CA106:CB106" si="345">SUM(CA101:CA105)</f>
        <v>1874948.5699999989</v>
      </c>
      <c r="CB106" s="71">
        <f t="shared" si="345"/>
        <v>3722136.7499999991</v>
      </c>
      <c r="CC106" s="71">
        <f t="shared" ref="CC106" si="346">SUM(CC101:CC105)</f>
        <v>7488360.0499999989</v>
      </c>
      <c r="CD106" s="71">
        <f t="shared" ref="CD106:CE106" si="347">SUM(CD101:CD105)</f>
        <v>13090171.460000003</v>
      </c>
      <c r="CE106" s="117">
        <f t="shared" si="347"/>
        <v>12287298.769999998</v>
      </c>
      <c r="CF106" s="71">
        <f t="shared" ref="CF106:CG106" si="348">SUM(CF101:CF105)</f>
        <v>13081925.779999996</v>
      </c>
      <c r="CG106" s="71">
        <f t="shared" si="348"/>
        <v>16342862.029999997</v>
      </c>
      <c r="CH106" s="71">
        <f t="shared" ref="CH106:CI106" si="349">SUM(CH101:CH105)</f>
        <v>20247026.109999996</v>
      </c>
      <c r="CI106" s="71">
        <f t="shared" si="349"/>
        <v>20710207.190000001</v>
      </c>
      <c r="CJ106" s="71">
        <f t="shared" ref="CJ106:CK106" si="350">SUM(CJ101:CJ105)</f>
        <v>9482394.0399999991</v>
      </c>
      <c r="CK106" s="71">
        <f t="shared" si="350"/>
        <v>8634987.0800000038</v>
      </c>
      <c r="CL106" s="412">
        <f t="shared" ref="CL106:CM106" si="351">SUM(CL101:CL105)</f>
        <v>14381875.85</v>
      </c>
      <c r="CM106" s="412">
        <f t="shared" si="351"/>
        <v>9508975.3999999985</v>
      </c>
      <c r="CN106" s="412">
        <f t="shared" ref="CN106:CO106" si="352">SUM(CN101:CN105)</f>
        <v>6286635.5199999996</v>
      </c>
      <c r="CO106" s="412">
        <f t="shared" si="352"/>
        <v>5933972.7900000047</v>
      </c>
      <c r="CP106" s="77">
        <f t="shared" ref="CP106" si="353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/>
      <c r="AZ108" s="475"/>
      <c r="BA108" s="475"/>
      <c r="BB108" s="475"/>
      <c r="BC108" s="475"/>
      <c r="BD108" s="475"/>
      <c r="BE108" s="475"/>
      <c r="BF108" s="475"/>
      <c r="BG108" s="475"/>
      <c r="BH108" s="475"/>
      <c r="BI108" s="138">
        <f t="shared" ref="BI108:BR112" si="354">O108-C108</f>
        <v>13439</v>
      </c>
      <c r="BJ108" s="139">
        <f t="shared" si="354"/>
        <v>-28612</v>
      </c>
      <c r="BK108" s="139">
        <f t="shared" si="354"/>
        <v>-9870</v>
      </c>
      <c r="BL108" s="139">
        <f t="shared" si="354"/>
        <v>31580</v>
      </c>
      <c r="BM108" s="139">
        <f t="shared" si="354"/>
        <v>-16143</v>
      </c>
      <c r="BN108" s="139">
        <f t="shared" si="354"/>
        <v>-12780</v>
      </c>
      <c r="BO108" s="139">
        <f t="shared" si="354"/>
        <v>4403</v>
      </c>
      <c r="BP108" s="139">
        <f t="shared" si="354"/>
        <v>-10633</v>
      </c>
      <c r="BQ108" s="139">
        <f t="shared" si="354"/>
        <v>1099367.72</v>
      </c>
      <c r="BR108" s="251">
        <f t="shared" si="354"/>
        <v>-28984</v>
      </c>
      <c r="BS108" s="139">
        <f t="shared" ref="BS108:CB112" si="355">Y108-M108</f>
        <v>-30075</v>
      </c>
      <c r="BT108" s="139">
        <f t="shared" si="355"/>
        <v>12125</v>
      </c>
      <c r="BU108" s="139">
        <f t="shared" si="355"/>
        <v>1479</v>
      </c>
      <c r="BV108" s="139">
        <f t="shared" si="355"/>
        <v>-2465</v>
      </c>
      <c r="BW108" s="139">
        <f t="shared" si="355"/>
        <v>-1663</v>
      </c>
      <c r="BX108" s="139">
        <f t="shared" si="355"/>
        <v>-16056</v>
      </c>
      <c r="BY108" s="139">
        <f t="shared" si="355"/>
        <v>-15861</v>
      </c>
      <c r="BZ108" s="333">
        <f t="shared" si="355"/>
        <v>19205</v>
      </c>
      <c r="CA108" s="341">
        <f t="shared" si="355"/>
        <v>-1271</v>
      </c>
      <c r="CB108" s="333">
        <f t="shared" si="355"/>
        <v>-1236</v>
      </c>
      <c r="CC108" s="333">
        <f t="shared" ref="CC108:CL112" si="356">AI108-W108</f>
        <v>-1056480.72</v>
      </c>
      <c r="CD108" s="333">
        <f t="shared" si="356"/>
        <v>2217</v>
      </c>
      <c r="CE108" s="495">
        <f t="shared" si="356"/>
        <v>14731</v>
      </c>
      <c r="CF108" s="333">
        <f t="shared" si="356"/>
        <v>-8851</v>
      </c>
      <c r="CG108" s="333">
        <f t="shared" si="356"/>
        <v>-16205</v>
      </c>
      <c r="CH108" s="333">
        <f t="shared" si="356"/>
        <v>28159</v>
      </c>
      <c r="CI108" s="333">
        <f t="shared" si="356"/>
        <v>31202</v>
      </c>
      <c r="CJ108" s="333">
        <f t="shared" si="356"/>
        <v>1493</v>
      </c>
      <c r="CK108" s="333">
        <f t="shared" si="356"/>
        <v>15054</v>
      </c>
      <c r="CL108" s="333">
        <f t="shared" si="356"/>
        <v>29761</v>
      </c>
      <c r="CM108" s="333">
        <f t="shared" ref="CM108:CP112" si="357">AS108-AG108</f>
        <v>18362</v>
      </c>
      <c r="CN108" s="333">
        <f t="shared" si="357"/>
        <v>16545</v>
      </c>
      <c r="CO108" s="333">
        <f t="shared" si="357"/>
        <v>26</v>
      </c>
      <c r="CP108" s="251">
        <f t="shared" si="357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/>
      <c r="AZ109" s="475"/>
      <c r="BA109" s="475"/>
      <c r="BB109" s="475"/>
      <c r="BC109" s="475"/>
      <c r="BD109" s="475"/>
      <c r="BE109" s="475"/>
      <c r="BF109" s="475"/>
      <c r="BG109" s="475"/>
      <c r="BH109" s="475"/>
      <c r="BI109" s="138">
        <f t="shared" si="354"/>
        <v>-1618</v>
      </c>
      <c r="BJ109" s="139">
        <f t="shared" si="354"/>
        <v>-2018</v>
      </c>
      <c r="BK109" s="139">
        <f t="shared" si="354"/>
        <v>-2660</v>
      </c>
      <c r="BL109" s="139">
        <f t="shared" si="354"/>
        <v>-202</v>
      </c>
      <c r="BM109" s="139">
        <f t="shared" si="354"/>
        <v>-3775</v>
      </c>
      <c r="BN109" s="139">
        <f t="shared" si="354"/>
        <v>-3147</v>
      </c>
      <c r="BO109" s="139">
        <f t="shared" si="354"/>
        <v>-1894</v>
      </c>
      <c r="BP109" s="139">
        <f t="shared" si="354"/>
        <v>-2497</v>
      </c>
      <c r="BQ109" s="139">
        <f t="shared" si="354"/>
        <v>52093.259999999995</v>
      </c>
      <c r="BR109" s="251">
        <f t="shared" si="354"/>
        <v>-700</v>
      </c>
      <c r="BS109" s="139">
        <f t="shared" si="355"/>
        <v>1433</v>
      </c>
      <c r="BT109" s="139">
        <f t="shared" si="355"/>
        <v>3644</v>
      </c>
      <c r="BU109" s="139">
        <f t="shared" si="355"/>
        <v>7141</v>
      </c>
      <c r="BV109" s="139">
        <f t="shared" si="355"/>
        <v>3553</v>
      </c>
      <c r="BW109" s="139">
        <f t="shared" si="355"/>
        <v>1063</v>
      </c>
      <c r="BX109" s="139">
        <f t="shared" si="355"/>
        <v>1134</v>
      </c>
      <c r="BY109" s="139">
        <f t="shared" si="355"/>
        <v>1319</v>
      </c>
      <c r="BZ109" s="333">
        <f t="shared" si="355"/>
        <v>2506</v>
      </c>
      <c r="CA109" s="341">
        <f t="shared" si="355"/>
        <v>569</v>
      </c>
      <c r="CB109" s="333">
        <f t="shared" si="355"/>
        <v>999</v>
      </c>
      <c r="CC109" s="333">
        <f t="shared" si="356"/>
        <v>-48253.259999999995</v>
      </c>
      <c r="CD109" s="333">
        <f t="shared" si="356"/>
        <v>864</v>
      </c>
      <c r="CE109" s="495">
        <f t="shared" si="356"/>
        <v>-1010</v>
      </c>
      <c r="CF109" s="333">
        <f t="shared" si="356"/>
        <v>-502</v>
      </c>
      <c r="CG109" s="333">
        <f t="shared" si="356"/>
        <v>-2376</v>
      </c>
      <c r="CH109" s="333">
        <f t="shared" si="356"/>
        <v>-767</v>
      </c>
      <c r="CI109" s="333">
        <f t="shared" si="356"/>
        <v>5635</v>
      </c>
      <c r="CJ109" s="333">
        <f t="shared" si="356"/>
        <v>1673</v>
      </c>
      <c r="CK109" s="333">
        <f t="shared" si="356"/>
        <v>1765</v>
      </c>
      <c r="CL109" s="333">
        <f t="shared" si="356"/>
        <v>9360</v>
      </c>
      <c r="CM109" s="333">
        <f t="shared" si="357"/>
        <v>3225</v>
      </c>
      <c r="CN109" s="333">
        <f t="shared" si="357"/>
        <v>1993</v>
      </c>
      <c r="CO109" s="333">
        <f t="shared" si="357"/>
        <v>164</v>
      </c>
      <c r="CP109" s="251">
        <f t="shared" si="357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/>
      <c r="AZ110" s="475"/>
      <c r="BA110" s="475"/>
      <c r="BB110" s="475"/>
      <c r="BC110" s="475"/>
      <c r="BD110" s="475"/>
      <c r="BE110" s="475"/>
      <c r="BF110" s="475"/>
      <c r="BG110" s="475"/>
      <c r="BH110" s="475"/>
      <c r="BI110" s="138">
        <f t="shared" si="354"/>
        <v>1313</v>
      </c>
      <c r="BJ110" s="139">
        <f t="shared" si="354"/>
        <v>-5347</v>
      </c>
      <c r="BK110" s="139">
        <f t="shared" si="354"/>
        <v>-2269</v>
      </c>
      <c r="BL110" s="139">
        <f t="shared" si="354"/>
        <v>2461</v>
      </c>
      <c r="BM110" s="139">
        <f t="shared" si="354"/>
        <v>-2201</v>
      </c>
      <c r="BN110" s="139">
        <f t="shared" si="354"/>
        <v>-1938</v>
      </c>
      <c r="BO110" s="139">
        <f t="shared" si="354"/>
        <v>-432</v>
      </c>
      <c r="BP110" s="139">
        <f t="shared" si="354"/>
        <v>-1864</v>
      </c>
      <c r="BQ110" s="139">
        <f t="shared" si="354"/>
        <v>88920.04</v>
      </c>
      <c r="BR110" s="251">
        <f t="shared" si="354"/>
        <v>-4244</v>
      </c>
      <c r="BS110" s="139">
        <f t="shared" si="355"/>
        <v>-2378</v>
      </c>
      <c r="BT110" s="139">
        <f t="shared" si="355"/>
        <v>2787</v>
      </c>
      <c r="BU110" s="139">
        <f t="shared" si="355"/>
        <v>541</v>
      </c>
      <c r="BV110" s="139">
        <f t="shared" si="355"/>
        <v>3064</v>
      </c>
      <c r="BW110" s="139">
        <f t="shared" si="355"/>
        <v>1230</v>
      </c>
      <c r="BX110" s="139">
        <f t="shared" si="355"/>
        <v>-610</v>
      </c>
      <c r="BY110" s="139">
        <f t="shared" si="355"/>
        <v>-160</v>
      </c>
      <c r="BZ110" s="333">
        <f t="shared" si="355"/>
        <v>2910</v>
      </c>
      <c r="CA110" s="341">
        <f t="shared" si="355"/>
        <v>605</v>
      </c>
      <c r="CB110" s="333">
        <f t="shared" si="355"/>
        <v>817</v>
      </c>
      <c r="CC110" s="333">
        <f t="shared" si="356"/>
        <v>-84334.04</v>
      </c>
      <c r="CD110" s="333">
        <f t="shared" si="356"/>
        <v>1958</v>
      </c>
      <c r="CE110" s="495">
        <f t="shared" si="356"/>
        <v>1510</v>
      </c>
      <c r="CF110" s="333">
        <f t="shared" si="356"/>
        <v>-928</v>
      </c>
      <c r="CG110" s="333">
        <f t="shared" si="356"/>
        <v>-1290</v>
      </c>
      <c r="CH110" s="333">
        <f t="shared" si="356"/>
        <v>483</v>
      </c>
      <c r="CI110" s="333">
        <f t="shared" si="356"/>
        <v>653</v>
      </c>
      <c r="CJ110" s="333">
        <f t="shared" si="356"/>
        <v>-1350</v>
      </c>
      <c r="CK110" s="333">
        <f t="shared" si="356"/>
        <v>-209</v>
      </c>
      <c r="CL110" s="333">
        <f t="shared" si="356"/>
        <v>-177</v>
      </c>
      <c r="CM110" s="333">
        <f t="shared" si="357"/>
        <v>204</v>
      </c>
      <c r="CN110" s="333">
        <f t="shared" si="357"/>
        <v>-435</v>
      </c>
      <c r="CO110" s="333">
        <f t="shared" si="357"/>
        <v>-1042</v>
      </c>
      <c r="CP110" s="251">
        <f t="shared" si="357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/>
      <c r="AZ111" s="475"/>
      <c r="BA111" s="475"/>
      <c r="BB111" s="475"/>
      <c r="BC111" s="475"/>
      <c r="BD111" s="475"/>
      <c r="BE111" s="475"/>
      <c r="BF111" s="475"/>
      <c r="BG111" s="475"/>
      <c r="BH111" s="475"/>
      <c r="BI111" s="138">
        <f t="shared" si="354"/>
        <v>930</v>
      </c>
      <c r="BJ111" s="139">
        <f t="shared" si="354"/>
        <v>-1644</v>
      </c>
      <c r="BK111" s="139">
        <f t="shared" si="354"/>
        <v>-445</v>
      </c>
      <c r="BL111" s="139">
        <f t="shared" si="354"/>
        <v>903</v>
      </c>
      <c r="BM111" s="139">
        <f t="shared" si="354"/>
        <v>-522</v>
      </c>
      <c r="BN111" s="139">
        <f t="shared" si="354"/>
        <v>-553</v>
      </c>
      <c r="BO111" s="139">
        <f t="shared" si="354"/>
        <v>55</v>
      </c>
      <c r="BP111" s="139">
        <f t="shared" si="354"/>
        <v>-494</v>
      </c>
      <c r="BQ111" s="139">
        <f t="shared" si="354"/>
        <v>152874.25</v>
      </c>
      <c r="BR111" s="251">
        <f t="shared" si="354"/>
        <v>-1848</v>
      </c>
      <c r="BS111" s="139">
        <f t="shared" si="355"/>
        <v>-1081</v>
      </c>
      <c r="BT111" s="139">
        <f t="shared" si="355"/>
        <v>551</v>
      </c>
      <c r="BU111" s="139">
        <f t="shared" si="355"/>
        <v>-763</v>
      </c>
      <c r="BV111" s="139">
        <f t="shared" si="355"/>
        <v>784</v>
      </c>
      <c r="BW111" s="139">
        <f t="shared" si="355"/>
        <v>-72</v>
      </c>
      <c r="BX111" s="139">
        <f t="shared" si="355"/>
        <v>-375</v>
      </c>
      <c r="BY111" s="139">
        <f t="shared" si="355"/>
        <v>-657</v>
      </c>
      <c r="BZ111" s="333">
        <f t="shared" si="355"/>
        <v>532</v>
      </c>
      <c r="CA111" s="341">
        <f t="shared" si="355"/>
        <v>-404</v>
      </c>
      <c r="CB111" s="333">
        <f t="shared" si="355"/>
        <v>-211</v>
      </c>
      <c r="CC111" s="333">
        <f t="shared" si="356"/>
        <v>-151769.25</v>
      </c>
      <c r="CD111" s="333">
        <f t="shared" si="356"/>
        <v>630</v>
      </c>
      <c r="CE111" s="495">
        <f t="shared" si="356"/>
        <v>146</v>
      </c>
      <c r="CF111" s="333">
        <f t="shared" si="356"/>
        <v>-376</v>
      </c>
      <c r="CG111" s="333">
        <f t="shared" si="356"/>
        <v>-560</v>
      </c>
      <c r="CH111" s="333">
        <f t="shared" si="356"/>
        <v>329</v>
      </c>
      <c r="CI111" s="333">
        <f t="shared" si="356"/>
        <v>429</v>
      </c>
      <c r="CJ111" s="333">
        <f t="shared" si="356"/>
        <v>-757</v>
      </c>
      <c r="CK111" s="333">
        <f t="shared" si="356"/>
        <v>-243</v>
      </c>
      <c r="CL111" s="333">
        <f t="shared" si="356"/>
        <v>-403</v>
      </c>
      <c r="CM111" s="333">
        <f t="shared" si="357"/>
        <v>-113</v>
      </c>
      <c r="CN111" s="333">
        <f t="shared" si="357"/>
        <v>-299</v>
      </c>
      <c r="CO111" s="333">
        <f t="shared" si="357"/>
        <v>-352</v>
      </c>
      <c r="CP111" s="251">
        <f t="shared" si="357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/>
      <c r="AZ112" s="476"/>
      <c r="BA112" s="476"/>
      <c r="BB112" s="476"/>
      <c r="BC112" s="476"/>
      <c r="BD112" s="476"/>
      <c r="BE112" s="476"/>
      <c r="BF112" s="476"/>
      <c r="BG112" s="476"/>
      <c r="BH112" s="476"/>
      <c r="BI112" s="140">
        <f t="shared" si="354"/>
        <v>217</v>
      </c>
      <c r="BJ112" s="141">
        <f t="shared" si="354"/>
        <v>-231</v>
      </c>
      <c r="BK112" s="141">
        <f t="shared" si="354"/>
        <v>-54</v>
      </c>
      <c r="BL112" s="141">
        <f t="shared" si="354"/>
        <v>192</v>
      </c>
      <c r="BM112" s="141">
        <f t="shared" si="354"/>
        <v>-115</v>
      </c>
      <c r="BN112" s="141">
        <f t="shared" si="354"/>
        <v>-41</v>
      </c>
      <c r="BO112" s="141">
        <f t="shared" si="354"/>
        <v>34</v>
      </c>
      <c r="BP112" s="141">
        <f t="shared" si="354"/>
        <v>-57</v>
      </c>
      <c r="BQ112" s="141">
        <f t="shared" si="354"/>
        <v>324122.8</v>
      </c>
      <c r="BR112" s="252">
        <f t="shared" si="354"/>
        <v>-319</v>
      </c>
      <c r="BS112" s="141">
        <f t="shared" si="355"/>
        <v>-225</v>
      </c>
      <c r="BT112" s="141">
        <f t="shared" si="355"/>
        <v>83</v>
      </c>
      <c r="BU112" s="141">
        <f t="shared" si="355"/>
        <v>-229</v>
      </c>
      <c r="BV112" s="141">
        <f t="shared" si="355"/>
        <v>106</v>
      </c>
      <c r="BW112" s="141">
        <f t="shared" si="355"/>
        <v>-13</v>
      </c>
      <c r="BX112" s="141">
        <f t="shared" si="355"/>
        <v>-130</v>
      </c>
      <c r="BY112" s="141">
        <f t="shared" si="355"/>
        <v>-88</v>
      </c>
      <c r="BZ112" s="414">
        <f t="shared" si="355"/>
        <v>10</v>
      </c>
      <c r="CA112" s="428">
        <f t="shared" si="355"/>
        <v>-158</v>
      </c>
      <c r="CB112" s="414">
        <f t="shared" si="355"/>
        <v>-64</v>
      </c>
      <c r="CC112" s="414">
        <f t="shared" si="356"/>
        <v>-323957.8</v>
      </c>
      <c r="CD112" s="414">
        <f t="shared" si="356"/>
        <v>74</v>
      </c>
      <c r="CE112" s="496">
        <f t="shared" si="356"/>
        <v>61</v>
      </c>
      <c r="CF112" s="414">
        <f t="shared" si="356"/>
        <v>-14</v>
      </c>
      <c r="CG112" s="414">
        <f t="shared" si="356"/>
        <v>-103</v>
      </c>
      <c r="CH112" s="414">
        <f t="shared" si="356"/>
        <v>-598</v>
      </c>
      <c r="CI112" s="414">
        <f t="shared" si="356"/>
        <v>-587</v>
      </c>
      <c r="CJ112" s="414">
        <f t="shared" si="356"/>
        <v>-55</v>
      </c>
      <c r="CK112" s="414">
        <f t="shared" si="356"/>
        <v>-72</v>
      </c>
      <c r="CL112" s="414">
        <f t="shared" si="356"/>
        <v>-27</v>
      </c>
      <c r="CM112" s="414">
        <f t="shared" si="357"/>
        <v>18</v>
      </c>
      <c r="CN112" s="414">
        <f t="shared" si="357"/>
        <v>-58</v>
      </c>
      <c r="CO112" s="414">
        <f t="shared" si="357"/>
        <v>-84</v>
      </c>
      <c r="CP112" s="252">
        <f t="shared" si="357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58">SUM(E108:E112)</f>
        <v>259929</v>
      </c>
      <c r="F113" s="149">
        <f t="shared" si="358"/>
        <v>251147</v>
      </c>
      <c r="G113" s="149">
        <f t="shared" si="358"/>
        <v>279617</v>
      </c>
      <c r="H113" s="149">
        <f t="shared" si="358"/>
        <v>262379</v>
      </c>
      <c r="I113" s="149">
        <f t="shared" si="358"/>
        <v>248842</v>
      </c>
      <c r="J113" s="149">
        <f t="shared" si="358"/>
        <v>270436</v>
      </c>
      <c r="K113" s="149">
        <f t="shared" si="358"/>
        <v>218178</v>
      </c>
      <c r="L113" s="330">
        <f t="shared" si="358"/>
        <v>309578</v>
      </c>
      <c r="M113" s="150">
        <f t="shared" si="358"/>
        <v>271808</v>
      </c>
      <c r="N113" s="330">
        <f t="shared" si="358"/>
        <v>243780</v>
      </c>
      <c r="O113" s="171">
        <f t="shared" si="358"/>
        <v>294660</v>
      </c>
      <c r="P113" s="171">
        <f t="shared" si="358"/>
        <v>257018</v>
      </c>
      <c r="Q113" s="171">
        <f t="shared" si="358"/>
        <v>244631</v>
      </c>
      <c r="R113" s="171">
        <f t="shared" si="358"/>
        <v>286081</v>
      </c>
      <c r="S113" s="171">
        <f t="shared" si="358"/>
        <v>256861</v>
      </c>
      <c r="T113" s="171">
        <f t="shared" si="358"/>
        <v>243920</v>
      </c>
      <c r="U113" s="171">
        <f t="shared" si="358"/>
        <v>251008</v>
      </c>
      <c r="V113" s="171">
        <f t="shared" si="358"/>
        <v>254891</v>
      </c>
      <c r="W113" s="171">
        <f t="shared" si="358"/>
        <v>1935556.07</v>
      </c>
      <c r="X113" s="295">
        <f t="shared" ref="X113" si="359">SUM(X108:X112)</f>
        <v>273483</v>
      </c>
      <c r="Y113" s="149">
        <f t="shared" ref="Y113:AE113" si="360">SUM(Y108:Y112)</f>
        <v>239482</v>
      </c>
      <c r="Z113" s="171">
        <f t="shared" si="360"/>
        <v>262970</v>
      </c>
      <c r="AA113" s="171">
        <f t="shared" si="360"/>
        <v>302829</v>
      </c>
      <c r="AB113" s="171">
        <f t="shared" si="360"/>
        <v>262060</v>
      </c>
      <c r="AC113" s="171">
        <f t="shared" si="360"/>
        <v>245176</v>
      </c>
      <c r="AD113" s="171">
        <f t="shared" si="360"/>
        <v>270044</v>
      </c>
      <c r="AE113" s="171">
        <f t="shared" si="360"/>
        <v>241414</v>
      </c>
      <c r="AF113" s="171">
        <f t="shared" ref="AF113" si="361">SUM(AF108:AF112)</f>
        <v>269083</v>
      </c>
      <c r="AG113" s="171">
        <v>250349</v>
      </c>
      <c r="AH113" s="171">
        <f t="shared" ref="AH113" si="362">SUM(AH108:AH112)</f>
        <v>255196</v>
      </c>
      <c r="AI113" s="171">
        <f>SUM(AI108:AI112)</f>
        <v>270761</v>
      </c>
      <c r="AJ113" s="477">
        <v>279226</v>
      </c>
      <c r="AK113" s="556">
        <f t="shared" ref="AK113" si="363">SUM(AK108:AK112)</f>
        <v>254920</v>
      </c>
      <c r="AL113" s="477">
        <f t="shared" ref="AL113" si="364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/>
      <c r="AZ113" s="477"/>
      <c r="BA113" s="477"/>
      <c r="BB113" s="477"/>
      <c r="BC113" s="477"/>
      <c r="BD113" s="477"/>
      <c r="BE113" s="477"/>
      <c r="BF113" s="477"/>
      <c r="BG113" s="477"/>
      <c r="BH113" s="477"/>
      <c r="BI113" s="150">
        <f t="shared" si="358"/>
        <v>14281</v>
      </c>
      <c r="BJ113" s="149">
        <f t="shared" si="358"/>
        <v>-37852</v>
      </c>
      <c r="BK113" s="149">
        <f t="shared" si="358"/>
        <v>-15298</v>
      </c>
      <c r="BL113" s="149">
        <f t="shared" si="358"/>
        <v>34934</v>
      </c>
      <c r="BM113" s="149">
        <f t="shared" si="358"/>
        <v>-22756</v>
      </c>
      <c r="BN113" s="149">
        <f t="shared" si="358"/>
        <v>-18459</v>
      </c>
      <c r="BO113" s="149">
        <f t="shared" si="358"/>
        <v>2166</v>
      </c>
      <c r="BP113" s="149">
        <f t="shared" si="358"/>
        <v>-15545</v>
      </c>
      <c r="BQ113" s="149">
        <f t="shared" si="358"/>
        <v>1717378.07</v>
      </c>
      <c r="BR113" s="253">
        <f t="shared" ref="BR113:BS113" si="365">SUM(BR108:BR112)</f>
        <v>-36095</v>
      </c>
      <c r="BS113" s="149">
        <f t="shared" si="365"/>
        <v>-32326</v>
      </c>
      <c r="BT113" s="149">
        <f t="shared" ref="BT113:BU113" si="366">SUM(BT108:BT112)</f>
        <v>19190</v>
      </c>
      <c r="BU113" s="149">
        <f t="shared" si="366"/>
        <v>8169</v>
      </c>
      <c r="BV113" s="149">
        <f t="shared" ref="BV113:BW113" si="367">SUM(BV108:BV112)</f>
        <v>5042</v>
      </c>
      <c r="BW113" s="149">
        <f t="shared" si="367"/>
        <v>545</v>
      </c>
      <c r="BX113" s="149">
        <f t="shared" ref="BX113:BY113" si="368">SUM(BX108:BX112)</f>
        <v>-16037</v>
      </c>
      <c r="BY113" s="149">
        <f t="shared" si="368"/>
        <v>-15447</v>
      </c>
      <c r="BZ113" s="330">
        <f t="shared" ref="BZ113" si="369">SUM(BZ108:BZ112)</f>
        <v>25163</v>
      </c>
      <c r="CA113" s="429">
        <f t="shared" ref="CA113:CB113" si="370">SUM(CA108:CA112)</f>
        <v>-659</v>
      </c>
      <c r="CB113" s="330">
        <f t="shared" si="370"/>
        <v>305</v>
      </c>
      <c r="CC113" s="330">
        <f t="shared" ref="CC113" si="371">SUM(CC108:CC112)</f>
        <v>-1664795.07</v>
      </c>
      <c r="CD113" s="330">
        <f t="shared" ref="CD113:CE113" si="372">SUM(CD108:CD112)</f>
        <v>5743</v>
      </c>
      <c r="CE113" s="497">
        <f t="shared" si="372"/>
        <v>15438</v>
      </c>
      <c r="CF113" s="330">
        <f t="shared" ref="CF113:CG113" si="373">SUM(CF108:CF112)</f>
        <v>-10671</v>
      </c>
      <c r="CG113" s="330">
        <f t="shared" si="373"/>
        <v>-20534</v>
      </c>
      <c r="CH113" s="330">
        <f t="shared" ref="CH113:CI113" si="374">SUM(CH108:CH112)</f>
        <v>27606</v>
      </c>
      <c r="CI113" s="330">
        <f t="shared" si="374"/>
        <v>37332</v>
      </c>
      <c r="CJ113" s="330">
        <f t="shared" ref="CJ113:CK113" si="375">SUM(CJ108:CJ112)</f>
        <v>1004</v>
      </c>
      <c r="CK113" s="330">
        <f t="shared" si="375"/>
        <v>16295</v>
      </c>
      <c r="CL113" s="330">
        <f t="shared" ref="CL113:CM113" si="376">SUM(CL108:CL112)</f>
        <v>38514</v>
      </c>
      <c r="CM113" s="330">
        <f t="shared" si="376"/>
        <v>21696</v>
      </c>
      <c r="CN113" s="330">
        <f t="shared" ref="CN113:CO113" si="377">SUM(CN108:CN112)</f>
        <v>17746</v>
      </c>
      <c r="CO113" s="330">
        <f t="shared" si="377"/>
        <v>-1288</v>
      </c>
      <c r="CP113" s="253">
        <f t="shared" ref="CP113" si="378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79">E94-E101</f>
        <v>-8457232.3900000006</v>
      </c>
      <c r="F115" s="63">
        <f t="shared" si="379"/>
        <v>-10611698.890000001</v>
      </c>
      <c r="G115" s="63">
        <f t="shared" si="379"/>
        <v>-10871110.199999999</v>
      </c>
      <c r="H115" s="63">
        <f t="shared" si="379"/>
        <v>-8271509.71</v>
      </c>
      <c r="I115" s="63">
        <f t="shared" si="379"/>
        <v>-6065818.0699999994</v>
      </c>
      <c r="J115" s="63">
        <f t="shared" si="379"/>
        <v>-4228537.379999999</v>
      </c>
      <c r="K115" s="63">
        <f t="shared" si="379"/>
        <v>9412239.0700000003</v>
      </c>
      <c r="L115" s="326">
        <f t="shared" si="379"/>
        <v>12487686.209999997</v>
      </c>
      <c r="M115" s="351">
        <f t="shared" si="379"/>
        <v>11863950.57</v>
      </c>
      <c r="N115" s="320">
        <f t="shared" si="379"/>
        <v>14178996.169999994</v>
      </c>
      <c r="O115" s="187">
        <f t="shared" si="379"/>
        <v>-3910278.1799999997</v>
      </c>
      <c r="P115" s="187">
        <f t="shared" si="379"/>
        <v>1775085.3699999973</v>
      </c>
      <c r="Q115" s="187">
        <f t="shared" si="379"/>
        <v>-1928034.4200000018</v>
      </c>
      <c r="R115" s="187">
        <f t="shared" si="379"/>
        <v>-12914466.6</v>
      </c>
      <c r="S115" s="187">
        <f t="shared" si="379"/>
        <v>-7151563.290000001</v>
      </c>
      <c r="T115" s="187">
        <f t="shared" si="379"/>
        <v>-5495112.75</v>
      </c>
      <c r="U115" s="187">
        <f t="shared" si="379"/>
        <v>-4742743.2</v>
      </c>
      <c r="V115" s="187">
        <f t="shared" si="379"/>
        <v>-2882549.7200000007</v>
      </c>
      <c r="W115" s="187">
        <f t="shared" si="379"/>
        <v>7068131.8299999982</v>
      </c>
      <c r="X115" s="287">
        <f t="shared" ref="X115:AA119" si="380">X94-X101</f>
        <v>11663543.959999997</v>
      </c>
      <c r="Y115" s="110">
        <f t="shared" si="380"/>
        <v>24553832.009999998</v>
      </c>
      <c r="Z115" s="187">
        <f t="shared" si="380"/>
        <v>11705374.919999994</v>
      </c>
      <c r="AA115" s="187">
        <f t="shared" si="380"/>
        <v>-560546.10000000149</v>
      </c>
      <c r="AB115" s="187">
        <f t="shared" ref="AB115:AC115" si="381">AB94-AB101</f>
        <v>-3088601.4099999964</v>
      </c>
      <c r="AC115" s="187">
        <f t="shared" si="381"/>
        <v>-5344170.9799999967</v>
      </c>
      <c r="AD115" s="187">
        <f t="shared" ref="AD115:AE115" si="382">AD94-AD101</f>
        <v>-9767094.879999999</v>
      </c>
      <c r="AE115" s="187">
        <f t="shared" si="382"/>
        <v>-6660357.7300000004</v>
      </c>
      <c r="AF115" s="187">
        <f t="shared" ref="AF115" si="383">AF94-AF101</f>
        <v>-7222059.7600000016</v>
      </c>
      <c r="AG115" s="130">
        <v>-5254704.66</v>
      </c>
      <c r="AH115" s="130">
        <f t="shared" ref="AH115:AI119" si="384">AH94-AH101</f>
        <v>-4500245.5399999991</v>
      </c>
      <c r="AI115" s="130">
        <f t="shared" si="384"/>
        <v>7570665.4200000018</v>
      </c>
      <c r="AJ115" s="318">
        <v>16524410.689999999</v>
      </c>
      <c r="AK115" s="133">
        <f t="shared" ref="AK115:AM119" si="385">AK94-AK101</f>
        <v>23656167.140000001</v>
      </c>
      <c r="AL115" s="318">
        <f t="shared" si="385"/>
        <v>21369450.99000001</v>
      </c>
      <c r="AM115" s="512">
        <f t="shared" si="385"/>
        <v>4026709.950000003</v>
      </c>
      <c r="AN115" s="530">
        <f t="shared" ref="AN115:AO115" si="386">AN94-AN101</f>
        <v>-6306382.3299999982</v>
      </c>
      <c r="AO115" s="530">
        <f t="shared" si="386"/>
        <v>-10970705.809999991</v>
      </c>
      <c r="AP115" s="530">
        <f t="shared" ref="AP115:AQ115" si="387">AP94-AP101</f>
        <v>-13084132.909999995</v>
      </c>
      <c r="AQ115" s="530">
        <f t="shared" si="387"/>
        <v>-11080905.500000007</v>
      </c>
      <c r="AR115" s="530">
        <f t="shared" ref="AR115:AS115" si="388">AR94-AR101</f>
        <v>-14571404.939999999</v>
      </c>
      <c r="AS115" s="530">
        <f t="shared" si="388"/>
        <v>-10209455.579999998</v>
      </c>
      <c r="AT115" s="530">
        <f t="shared" ref="AT115:AU115" si="389">AT94-AT101</f>
        <v>-1408297.1799999997</v>
      </c>
      <c r="AU115" s="530">
        <f t="shared" si="389"/>
        <v>7084411.1299999952</v>
      </c>
      <c r="AV115" s="567">
        <f t="shared" ref="AV115:AW115" si="390">AV94-AV101</f>
        <v>17656585.550000004</v>
      </c>
      <c r="AW115" s="573">
        <f t="shared" si="390"/>
        <v>21142035.439999998</v>
      </c>
      <c r="AX115" s="530">
        <f t="shared" ref="AX115" si="391">AX94-AX101</f>
        <v>8662520.0700000003</v>
      </c>
      <c r="AY115" s="530"/>
      <c r="AZ115" s="530"/>
      <c r="BA115" s="530"/>
      <c r="BB115" s="530"/>
      <c r="BC115" s="530"/>
      <c r="BD115" s="530"/>
      <c r="BE115" s="530"/>
      <c r="BF115" s="530"/>
      <c r="BG115" s="530"/>
      <c r="BH115" s="530"/>
      <c r="BI115" s="110">
        <f t="shared" ref="BI115:BR119" si="392">O115-C115</f>
        <v>-4554584.1300000027</v>
      </c>
      <c r="BJ115" s="55">
        <f t="shared" si="392"/>
        <v>14764003.740000002</v>
      </c>
      <c r="BK115" s="55">
        <f t="shared" si="392"/>
        <v>6529197.9699999988</v>
      </c>
      <c r="BL115" s="55">
        <f t="shared" si="392"/>
        <v>-2302767.709999999</v>
      </c>
      <c r="BM115" s="55">
        <f t="shared" si="392"/>
        <v>3719546.9099999983</v>
      </c>
      <c r="BN115" s="55">
        <f t="shared" si="392"/>
        <v>2776396.96</v>
      </c>
      <c r="BO115" s="55">
        <f t="shared" si="392"/>
        <v>1323074.8699999992</v>
      </c>
      <c r="BP115" s="55">
        <f t="shared" si="392"/>
        <v>1345987.6599999983</v>
      </c>
      <c r="BQ115" s="55">
        <f t="shared" si="392"/>
        <v>-2344107.2400000021</v>
      </c>
      <c r="BR115" s="91">
        <f t="shared" si="392"/>
        <v>-824142.25</v>
      </c>
      <c r="BS115" s="55">
        <f t="shared" ref="BS115:CB119" si="393">Y115-M115</f>
        <v>12689881.439999998</v>
      </c>
      <c r="BT115" s="55">
        <f t="shared" si="393"/>
        <v>-2473621.25</v>
      </c>
      <c r="BU115" s="55">
        <f t="shared" si="393"/>
        <v>3349732.0799999982</v>
      </c>
      <c r="BV115" s="55">
        <f t="shared" si="393"/>
        <v>-4863686.7799999937</v>
      </c>
      <c r="BW115" s="55">
        <f t="shared" si="393"/>
        <v>-3416136.5599999949</v>
      </c>
      <c r="BX115" s="55">
        <f t="shared" si="393"/>
        <v>3147371.7200000007</v>
      </c>
      <c r="BY115" s="55">
        <f t="shared" si="393"/>
        <v>491205.56000000052</v>
      </c>
      <c r="BZ115" s="71">
        <f t="shared" si="393"/>
        <v>-1726947.0100000016</v>
      </c>
      <c r="CA115" s="412">
        <f t="shared" si="393"/>
        <v>-511961.45999999996</v>
      </c>
      <c r="CB115" s="71">
        <f t="shared" si="393"/>
        <v>-1617695.8199999984</v>
      </c>
      <c r="CC115" s="71">
        <f t="shared" ref="CC115:CL119" si="394">AI115-W115</f>
        <v>502533.59000000358</v>
      </c>
      <c r="CD115" s="71">
        <f t="shared" si="394"/>
        <v>4860866.7300000023</v>
      </c>
      <c r="CE115" s="117">
        <f t="shared" si="394"/>
        <v>-897664.86999999732</v>
      </c>
      <c r="CF115" s="71">
        <f t="shared" si="394"/>
        <v>9664076.0700000152</v>
      </c>
      <c r="CG115" s="71">
        <f t="shared" si="394"/>
        <v>4587256.0500000045</v>
      </c>
      <c r="CH115" s="71">
        <f t="shared" si="394"/>
        <v>-3217780.9200000018</v>
      </c>
      <c r="CI115" s="71">
        <f t="shared" si="394"/>
        <v>-5626534.8299999945</v>
      </c>
      <c r="CJ115" s="71">
        <f t="shared" si="394"/>
        <v>-3317038.0299999956</v>
      </c>
      <c r="CK115" s="71">
        <f t="shared" si="394"/>
        <v>-4420547.770000007</v>
      </c>
      <c r="CL115" s="71">
        <f t="shared" si="394"/>
        <v>-7349345.1799999978</v>
      </c>
      <c r="CM115" s="71">
        <f t="shared" ref="CM115:CP119" si="395">AS115-AG115</f>
        <v>-4954750.9199999981</v>
      </c>
      <c r="CN115" s="71">
        <f t="shared" si="395"/>
        <v>3091948.3599999994</v>
      </c>
      <c r="CO115" s="71">
        <f t="shared" si="395"/>
        <v>-486254.29000000656</v>
      </c>
      <c r="CP115" s="91">
        <f t="shared" si="395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396">C95-C102</f>
        <v>4020028.1299999994</v>
      </c>
      <c r="D116" s="63">
        <f t="shared" si="396"/>
        <v>1861134.3000000003</v>
      </c>
      <c r="E116" s="63">
        <f t="shared" si="379"/>
        <v>829263</v>
      </c>
      <c r="F116" s="63">
        <f t="shared" si="379"/>
        <v>161749.06000000006</v>
      </c>
      <c r="G116" s="63">
        <f t="shared" si="379"/>
        <v>-566277.32000000007</v>
      </c>
      <c r="H116" s="63">
        <f t="shared" si="379"/>
        <v>-461552.69999999984</v>
      </c>
      <c r="I116" s="63">
        <f t="shared" si="379"/>
        <v>-396996.88</v>
      </c>
      <c r="J116" s="63">
        <f t="shared" si="379"/>
        <v>-5758.089999999851</v>
      </c>
      <c r="K116" s="63">
        <f t="shared" si="379"/>
        <v>1805928.2000000002</v>
      </c>
      <c r="L116" s="326">
        <f t="shared" si="379"/>
        <v>3545058.58</v>
      </c>
      <c r="M116" s="351">
        <f t="shared" si="379"/>
        <v>4107107.36</v>
      </c>
      <c r="N116" s="320">
        <f t="shared" si="379"/>
        <v>4361526.17</v>
      </c>
      <c r="O116" s="187">
        <f t="shared" si="379"/>
        <v>2967220.8099999996</v>
      </c>
      <c r="P116" s="187">
        <f t="shared" si="379"/>
        <v>2003184.46</v>
      </c>
      <c r="Q116" s="187">
        <f t="shared" si="379"/>
        <v>1279044.81</v>
      </c>
      <c r="R116" s="187">
        <f t="shared" si="379"/>
        <v>-133677.35999999987</v>
      </c>
      <c r="S116" s="187">
        <f t="shared" si="379"/>
        <v>-10375.659999999916</v>
      </c>
      <c r="T116" s="187">
        <f t="shared" si="379"/>
        <v>26416.040000000037</v>
      </c>
      <c r="U116" s="187">
        <f t="shared" si="379"/>
        <v>32583.489999999991</v>
      </c>
      <c r="V116" s="187">
        <f t="shared" si="379"/>
        <v>435109.48</v>
      </c>
      <c r="W116" s="187">
        <f t="shared" si="379"/>
        <v>1889297.7200000002</v>
      </c>
      <c r="X116" s="287">
        <f t="shared" ref="X116" si="397">X95-X102</f>
        <v>3591317.3200000003</v>
      </c>
      <c r="Y116" s="110">
        <f t="shared" si="380"/>
        <v>5407638.8799999999</v>
      </c>
      <c r="Z116" s="187">
        <f t="shared" si="380"/>
        <v>4847196.58</v>
      </c>
      <c r="AA116" s="187">
        <f t="shared" si="380"/>
        <v>3226857.86</v>
      </c>
      <c r="AB116" s="187">
        <f t="shared" ref="AB116:AC116" si="398">AB95-AB102</f>
        <v>1758523.0099999998</v>
      </c>
      <c r="AC116" s="187">
        <f t="shared" si="398"/>
        <v>1114512.75</v>
      </c>
      <c r="AD116" s="187">
        <f t="shared" ref="AD116:AE116" si="399">AD95-AD102</f>
        <v>217294.27000000002</v>
      </c>
      <c r="AE116" s="187">
        <f t="shared" si="399"/>
        <v>312402.21999999997</v>
      </c>
      <c r="AF116" s="187">
        <f t="shared" ref="AF116" si="400">AF95-AF102</f>
        <v>46581.300000000047</v>
      </c>
      <c r="AG116" s="130">
        <v>189189.2</v>
      </c>
      <c r="AH116" s="130">
        <f t="shared" si="384"/>
        <v>443700.14999999991</v>
      </c>
      <c r="AI116" s="130">
        <f t="shared" si="384"/>
        <v>2296465.9000000004</v>
      </c>
      <c r="AJ116" s="318">
        <v>5171711.59</v>
      </c>
      <c r="AK116" s="133">
        <f t="shared" si="385"/>
        <v>7018332.3799999999</v>
      </c>
      <c r="AL116" s="318">
        <f t="shared" si="385"/>
        <v>7862957.4299999997</v>
      </c>
      <c r="AM116" s="512">
        <f t="shared" si="385"/>
        <v>5304124.9600000009</v>
      </c>
      <c r="AN116" s="530">
        <f t="shared" ref="AN116:AO116" si="401">AN95-AN102</f>
        <v>3174017.9200000004</v>
      </c>
      <c r="AO116" s="530">
        <f t="shared" si="401"/>
        <v>705317.5299999998</v>
      </c>
      <c r="AP116" s="530">
        <f t="shared" ref="AP116:AQ116" si="402">AP95-AP102</f>
        <v>-202584.24999999977</v>
      </c>
      <c r="AQ116" s="530">
        <f t="shared" si="402"/>
        <v>-63625.649999999907</v>
      </c>
      <c r="AR116" s="530">
        <f t="shared" ref="AR116:AS116" si="403">AR95-AR102</f>
        <v>-3389629.2199999997</v>
      </c>
      <c r="AS116" s="530">
        <f t="shared" si="403"/>
        <v>-1277237.7199999997</v>
      </c>
      <c r="AT116" s="530">
        <f t="shared" ref="AT116:AU116" si="404">AT95-AT102</f>
        <v>1087290.5099999998</v>
      </c>
      <c r="AU116" s="530">
        <f t="shared" si="404"/>
        <v>3294970.59</v>
      </c>
      <c r="AV116" s="567">
        <f t="shared" ref="AV116:AW116" si="405">AV95-AV102</f>
        <v>6853713.4099999992</v>
      </c>
      <c r="AW116" s="573">
        <f t="shared" si="405"/>
        <v>6607990.0700000022</v>
      </c>
      <c r="AX116" s="530">
        <f t="shared" ref="AX116" si="406">AX95-AX102</f>
        <v>6324074.7600000007</v>
      </c>
      <c r="AY116" s="530"/>
      <c r="AZ116" s="530"/>
      <c r="BA116" s="530"/>
      <c r="BB116" s="530"/>
      <c r="BC116" s="530"/>
      <c r="BD116" s="530"/>
      <c r="BE116" s="530"/>
      <c r="BF116" s="530"/>
      <c r="BG116" s="530"/>
      <c r="BH116" s="530"/>
      <c r="BI116" s="110">
        <f t="shared" si="392"/>
        <v>-1052807.3199999998</v>
      </c>
      <c r="BJ116" s="55">
        <f t="shared" si="392"/>
        <v>142050.15999999968</v>
      </c>
      <c r="BK116" s="55">
        <f t="shared" si="392"/>
        <v>449781.81000000006</v>
      </c>
      <c r="BL116" s="55">
        <f t="shared" si="392"/>
        <v>-295426.41999999993</v>
      </c>
      <c r="BM116" s="55">
        <f t="shared" si="392"/>
        <v>555901.66000000015</v>
      </c>
      <c r="BN116" s="55">
        <f t="shared" si="392"/>
        <v>487968.73999999987</v>
      </c>
      <c r="BO116" s="55">
        <f t="shared" si="392"/>
        <v>429580.37</v>
      </c>
      <c r="BP116" s="55">
        <f t="shared" si="392"/>
        <v>440867.56999999983</v>
      </c>
      <c r="BQ116" s="55">
        <f t="shared" si="392"/>
        <v>83369.520000000019</v>
      </c>
      <c r="BR116" s="91">
        <f t="shared" si="392"/>
        <v>46258.740000000224</v>
      </c>
      <c r="BS116" s="55">
        <f t="shared" si="393"/>
        <v>1300531.52</v>
      </c>
      <c r="BT116" s="55">
        <f t="shared" si="393"/>
        <v>485670.41000000015</v>
      </c>
      <c r="BU116" s="55">
        <f t="shared" si="393"/>
        <v>259637.05000000028</v>
      </c>
      <c r="BV116" s="55">
        <f t="shared" si="393"/>
        <v>-244661.45000000019</v>
      </c>
      <c r="BW116" s="55">
        <f t="shared" si="393"/>
        <v>-164532.06000000006</v>
      </c>
      <c r="BX116" s="55">
        <f t="shared" si="393"/>
        <v>350971.62999999989</v>
      </c>
      <c r="BY116" s="55">
        <f t="shared" si="393"/>
        <v>322777.87999999989</v>
      </c>
      <c r="BZ116" s="71">
        <f t="shared" si="393"/>
        <v>20165.260000000009</v>
      </c>
      <c r="CA116" s="412">
        <f t="shared" si="393"/>
        <v>156605.71000000002</v>
      </c>
      <c r="CB116" s="71">
        <f t="shared" si="393"/>
        <v>8590.6699999999255</v>
      </c>
      <c r="CC116" s="71">
        <f t="shared" si="394"/>
        <v>407168.18000000017</v>
      </c>
      <c r="CD116" s="71">
        <f t="shared" si="394"/>
        <v>1580394.2699999996</v>
      </c>
      <c r="CE116" s="117">
        <f t="shared" si="394"/>
        <v>1610693.5</v>
      </c>
      <c r="CF116" s="71">
        <f t="shared" si="394"/>
        <v>3015760.8499999996</v>
      </c>
      <c r="CG116" s="71">
        <f t="shared" si="394"/>
        <v>2077267.100000001</v>
      </c>
      <c r="CH116" s="71">
        <f t="shared" si="394"/>
        <v>1415494.9100000006</v>
      </c>
      <c r="CI116" s="71">
        <f t="shared" si="394"/>
        <v>-409195.2200000002</v>
      </c>
      <c r="CJ116" s="71">
        <f t="shared" si="394"/>
        <v>-419878.51999999979</v>
      </c>
      <c r="CK116" s="71">
        <f t="shared" si="394"/>
        <v>-376027.86999999988</v>
      </c>
      <c r="CL116" s="71">
        <f t="shared" si="394"/>
        <v>-3436210.5199999996</v>
      </c>
      <c r="CM116" s="71">
        <f t="shared" si="395"/>
        <v>-1466426.9199999997</v>
      </c>
      <c r="CN116" s="71">
        <f t="shared" si="395"/>
        <v>643590.35999999987</v>
      </c>
      <c r="CO116" s="71">
        <f t="shared" si="395"/>
        <v>998504.68999999948</v>
      </c>
      <c r="CP116" s="91">
        <f t="shared" si="395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396"/>
        <v>-2753739.1399999997</v>
      </c>
      <c r="E117" s="63">
        <f t="shared" si="379"/>
        <v>-1553827.08</v>
      </c>
      <c r="F117" s="63">
        <f>F96-F103</f>
        <v>-1264883.2400000002</v>
      </c>
      <c r="G117" s="63">
        <f t="shared" si="379"/>
        <v>-736841.22000000009</v>
      </c>
      <c r="H117" s="63">
        <f t="shared" si="379"/>
        <v>-362728.55999999982</v>
      </c>
      <c r="I117" s="63">
        <f t="shared" si="379"/>
        <v>-161976.97999999998</v>
      </c>
      <c r="J117" s="63">
        <f t="shared" si="379"/>
        <v>-5678.1100000001024</v>
      </c>
      <c r="K117" s="63">
        <f t="shared" si="379"/>
        <v>1410580.3999999997</v>
      </c>
      <c r="L117" s="326">
        <f t="shared" si="379"/>
        <v>2025273.5799999996</v>
      </c>
      <c r="M117" s="351">
        <f t="shared" si="379"/>
        <v>1328003.6399999997</v>
      </c>
      <c r="N117" s="320">
        <f t="shared" si="379"/>
        <v>1707854.67</v>
      </c>
      <c r="O117" s="187">
        <f t="shared" si="379"/>
        <v>-1930598.7400000002</v>
      </c>
      <c r="P117" s="187">
        <f t="shared" si="379"/>
        <v>-55624.799999999814</v>
      </c>
      <c r="Q117" s="187">
        <f t="shared" si="379"/>
        <v>-900670.25999999978</v>
      </c>
      <c r="R117" s="187">
        <f t="shared" si="379"/>
        <v>-1838594.5699999998</v>
      </c>
      <c r="S117" s="187">
        <f t="shared" si="379"/>
        <v>-511984.68999999994</v>
      </c>
      <c r="T117" s="187">
        <f t="shared" si="379"/>
        <v>-223254.20000000007</v>
      </c>
      <c r="U117" s="187">
        <f t="shared" si="379"/>
        <v>-192305.58999999985</v>
      </c>
      <c r="V117" s="187">
        <f t="shared" si="379"/>
        <v>17747.110000000102</v>
      </c>
      <c r="W117" s="187">
        <f t="shared" si="379"/>
        <v>1239636.5799999996</v>
      </c>
      <c r="X117" s="287">
        <f t="shared" ref="X117" si="407">X96-X103</f>
        <v>2287437.75</v>
      </c>
      <c r="Y117" s="110">
        <f t="shared" si="380"/>
        <v>3080650.5000000009</v>
      </c>
      <c r="Z117" s="187">
        <f t="shared" si="380"/>
        <v>1490522.9299999988</v>
      </c>
      <c r="AA117" s="187">
        <f t="shared" si="380"/>
        <v>-1400644.9499999993</v>
      </c>
      <c r="AB117" s="187">
        <f t="shared" ref="AB117:AC117" si="408">AB96-AB103</f>
        <v>-1943640.48</v>
      </c>
      <c r="AC117" s="187">
        <f t="shared" si="408"/>
        <v>-1285710.6299999999</v>
      </c>
      <c r="AD117" s="187">
        <f t="shared" ref="AD117:AE117" si="409">AD96-AD103</f>
        <v>-1105286.5900000001</v>
      </c>
      <c r="AE117" s="187">
        <f t="shared" si="409"/>
        <v>-519676.86999999988</v>
      </c>
      <c r="AF117" s="187">
        <f t="shared" ref="AF117" si="410">AF96-AF103</f>
        <v>-583707.91999999993</v>
      </c>
      <c r="AG117" s="130">
        <v>-222155.54</v>
      </c>
      <c r="AH117" s="130">
        <f t="shared" si="384"/>
        <v>-48257.219999999972</v>
      </c>
      <c r="AI117" s="130">
        <f t="shared" si="384"/>
        <v>1326875.2099999997</v>
      </c>
      <c r="AJ117" s="318">
        <v>2495354.0299999998</v>
      </c>
      <c r="AK117" s="133">
        <f t="shared" si="385"/>
        <v>3320814.1100000003</v>
      </c>
      <c r="AL117" s="318">
        <f t="shared" si="385"/>
        <v>3559113.8000000007</v>
      </c>
      <c r="AM117" s="512">
        <f t="shared" si="385"/>
        <v>-1867424.040000001</v>
      </c>
      <c r="AN117" s="530">
        <f t="shared" ref="AN117:AO117" si="411">AN96-AN103</f>
        <v>-2268593.3299999982</v>
      </c>
      <c r="AO117" s="530">
        <f t="shared" si="411"/>
        <v>-369658.87000000104</v>
      </c>
      <c r="AP117" s="530">
        <f t="shared" ref="AP117:AQ117" si="412">AP96-AP103</f>
        <v>-1654202.9200000002</v>
      </c>
      <c r="AQ117" s="530">
        <f t="shared" si="412"/>
        <v>-810097.68999999971</v>
      </c>
      <c r="AR117" s="530">
        <f t="shared" ref="AR117:AS117" si="413">AR96-AR103</f>
        <v>-241444.8600000001</v>
      </c>
      <c r="AS117" s="530">
        <f t="shared" si="413"/>
        <v>-7806.6999999999534</v>
      </c>
      <c r="AT117" s="530">
        <f t="shared" ref="AT117:AU117" si="414">AT96-AT103</f>
        <v>371083.60000000009</v>
      </c>
      <c r="AU117" s="530">
        <f t="shared" si="414"/>
        <v>1134567.94</v>
      </c>
      <c r="AV117" s="567">
        <f t="shared" ref="AV117:AW117" si="415">AV96-AV103</f>
        <v>3685230.6600000011</v>
      </c>
      <c r="AW117" s="573">
        <f t="shared" si="415"/>
        <v>3689030.6300000008</v>
      </c>
      <c r="AX117" s="530">
        <f t="shared" ref="AX117" si="416">AX96-AX103</f>
        <v>523701.03999999911</v>
      </c>
      <c r="AY117" s="530"/>
      <c r="AZ117" s="530"/>
      <c r="BA117" s="530"/>
      <c r="BB117" s="530"/>
      <c r="BC117" s="530"/>
      <c r="BD117" s="530"/>
      <c r="BE117" s="530"/>
      <c r="BF117" s="530"/>
      <c r="BG117" s="530"/>
      <c r="BH117" s="530"/>
      <c r="BI117" s="110">
        <f t="shared" si="392"/>
        <v>-695295.8900000006</v>
      </c>
      <c r="BJ117" s="55">
        <f t="shared" si="392"/>
        <v>2698114.34</v>
      </c>
      <c r="BK117" s="55">
        <f t="shared" si="392"/>
        <v>653156.8200000003</v>
      </c>
      <c r="BL117" s="55">
        <f t="shared" si="392"/>
        <v>-573711.32999999961</v>
      </c>
      <c r="BM117" s="55">
        <f t="shared" si="392"/>
        <v>224856.53000000014</v>
      </c>
      <c r="BN117" s="55">
        <f t="shared" si="392"/>
        <v>139474.35999999975</v>
      </c>
      <c r="BO117" s="55">
        <f t="shared" si="392"/>
        <v>-30328.60999999987</v>
      </c>
      <c r="BP117" s="55">
        <f t="shared" si="392"/>
        <v>23425.220000000205</v>
      </c>
      <c r="BQ117" s="55">
        <f t="shared" si="392"/>
        <v>-170943.82000000007</v>
      </c>
      <c r="BR117" s="91">
        <f t="shared" si="392"/>
        <v>262164.17000000039</v>
      </c>
      <c r="BS117" s="55">
        <f t="shared" si="393"/>
        <v>1752646.8600000013</v>
      </c>
      <c r="BT117" s="55">
        <f t="shared" si="393"/>
        <v>-217331.74000000115</v>
      </c>
      <c r="BU117" s="55">
        <f t="shared" si="393"/>
        <v>529953.79000000097</v>
      </c>
      <c r="BV117" s="55">
        <f t="shared" si="393"/>
        <v>-1888015.6800000002</v>
      </c>
      <c r="BW117" s="55">
        <f t="shared" si="393"/>
        <v>-385040.37000000011</v>
      </c>
      <c r="BX117" s="55">
        <f t="shared" si="393"/>
        <v>733307.97999999975</v>
      </c>
      <c r="BY117" s="55">
        <f t="shared" si="393"/>
        <v>-7692.1799999999348</v>
      </c>
      <c r="BZ117" s="71">
        <f t="shared" si="393"/>
        <v>-360453.71999999986</v>
      </c>
      <c r="CA117" s="412">
        <f t="shared" si="393"/>
        <v>-29849.950000000157</v>
      </c>
      <c r="CB117" s="71">
        <f t="shared" si="393"/>
        <v>-66004.330000000075</v>
      </c>
      <c r="CC117" s="71">
        <f t="shared" si="394"/>
        <v>87238.630000000121</v>
      </c>
      <c r="CD117" s="71">
        <f t="shared" si="394"/>
        <v>207916.2799999998</v>
      </c>
      <c r="CE117" s="117">
        <f t="shared" si="394"/>
        <v>240163.6099999994</v>
      </c>
      <c r="CF117" s="71">
        <f t="shared" si="394"/>
        <v>2068590.870000002</v>
      </c>
      <c r="CG117" s="71">
        <f t="shared" si="394"/>
        <v>-466779.09000000171</v>
      </c>
      <c r="CH117" s="71">
        <f t="shared" si="394"/>
        <v>-324952.84999999823</v>
      </c>
      <c r="CI117" s="71">
        <f t="shared" si="394"/>
        <v>916051.75999999885</v>
      </c>
      <c r="CJ117" s="71">
        <f t="shared" si="394"/>
        <v>-548916.33000000007</v>
      </c>
      <c r="CK117" s="71">
        <f t="shared" si="394"/>
        <v>-290420.81999999983</v>
      </c>
      <c r="CL117" s="71">
        <f t="shared" si="394"/>
        <v>342263.05999999982</v>
      </c>
      <c r="CM117" s="71">
        <f t="shared" si="395"/>
        <v>214348.84000000005</v>
      </c>
      <c r="CN117" s="71">
        <f t="shared" si="395"/>
        <v>419340.82000000007</v>
      </c>
      <c r="CO117" s="71">
        <f t="shared" si="395"/>
        <v>-192307.26999999979</v>
      </c>
      <c r="CP117" s="91">
        <f t="shared" si="395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396"/>
        <v>-1799602.6099999994</v>
      </c>
      <c r="D118" s="63">
        <f t="shared" si="396"/>
        <v>-3777011.37</v>
      </c>
      <c r="E118" s="63">
        <f t="shared" si="379"/>
        <v>-1945740.9299999997</v>
      </c>
      <c r="F118" s="63">
        <f t="shared" si="379"/>
        <v>-1497716.1300000004</v>
      </c>
      <c r="G118" s="63">
        <f t="shared" si="379"/>
        <v>-1047616.31</v>
      </c>
      <c r="H118" s="63">
        <f t="shared" si="379"/>
        <v>-509330</v>
      </c>
      <c r="I118" s="63">
        <f t="shared" si="379"/>
        <v>-108522.2200000002</v>
      </c>
      <c r="J118" s="63">
        <f t="shared" si="379"/>
        <v>156853.74000000022</v>
      </c>
      <c r="K118" s="63">
        <f t="shared" si="379"/>
        <v>2559217.4699999997</v>
      </c>
      <c r="L118" s="326">
        <f t="shared" si="379"/>
        <v>2278419.7600000007</v>
      </c>
      <c r="M118" s="351">
        <f t="shared" si="379"/>
        <v>1399954.5599999987</v>
      </c>
      <c r="N118" s="320">
        <f t="shared" si="379"/>
        <v>2590386.3599999994</v>
      </c>
      <c r="O118" s="187">
        <f t="shared" si="379"/>
        <v>-3107381.1400000006</v>
      </c>
      <c r="P118" s="187">
        <f t="shared" si="379"/>
        <v>-418779.66000000015</v>
      </c>
      <c r="Q118" s="187">
        <f t="shared" si="379"/>
        <v>-1579044.5</v>
      </c>
      <c r="R118" s="187">
        <f t="shared" si="379"/>
        <v>-2292010.33</v>
      </c>
      <c r="S118" s="187">
        <f t="shared" si="379"/>
        <v>-720667.66000000015</v>
      </c>
      <c r="T118" s="187">
        <f t="shared" si="379"/>
        <v>-288437.74</v>
      </c>
      <c r="U118" s="187">
        <f t="shared" si="379"/>
        <v>-235330.01</v>
      </c>
      <c r="V118" s="187">
        <f t="shared" si="379"/>
        <v>243493.70999999996</v>
      </c>
      <c r="W118" s="187">
        <f t="shared" si="379"/>
        <v>1854788.4500000007</v>
      </c>
      <c r="X118" s="287">
        <f t="shared" ref="X118" si="417">X97-X104</f>
        <v>2702513.29</v>
      </c>
      <c r="Y118" s="110">
        <f t="shared" si="380"/>
        <v>4089026.4000000004</v>
      </c>
      <c r="Z118" s="187">
        <f t="shared" si="380"/>
        <v>900407.70000000112</v>
      </c>
      <c r="AA118" s="187">
        <f t="shared" si="380"/>
        <v>-1804391.9800000004</v>
      </c>
      <c r="AB118" s="187">
        <f t="shared" ref="AB118:AC118" si="418">AB97-AB104</f>
        <v>-2678009.2700000005</v>
      </c>
      <c r="AC118" s="187">
        <f t="shared" si="418"/>
        <v>-1740370.77</v>
      </c>
      <c r="AD118" s="187">
        <f t="shared" ref="AD118:AE118" si="419">AD97-AD104</f>
        <v>-1703918.6999999997</v>
      </c>
      <c r="AE118" s="187">
        <f t="shared" si="419"/>
        <v>-617675.44000000018</v>
      </c>
      <c r="AF118" s="187">
        <f t="shared" ref="AF118" si="420">AF97-AF104</f>
        <v>-655253.39999999991</v>
      </c>
      <c r="AG118" s="130">
        <v>-72380.34</v>
      </c>
      <c r="AH118" s="130">
        <f t="shared" si="384"/>
        <v>383348.71000000043</v>
      </c>
      <c r="AI118" s="130">
        <f t="shared" si="384"/>
        <v>2337179.3200000003</v>
      </c>
      <c r="AJ118" s="318">
        <v>2842743.44</v>
      </c>
      <c r="AK118" s="133">
        <f t="shared" si="385"/>
        <v>3713894.8200000003</v>
      </c>
      <c r="AL118" s="318">
        <f t="shared" si="385"/>
        <v>3196957.16</v>
      </c>
      <c r="AM118" s="512">
        <f t="shared" si="385"/>
        <v>-1918016.8599999994</v>
      </c>
      <c r="AN118" s="530">
        <f t="shared" ref="AN118:AO118" si="421">AN97-AN104</f>
        <v>-3257549.6199999973</v>
      </c>
      <c r="AO118" s="530">
        <f t="shared" si="421"/>
        <v>-2780796.0599999987</v>
      </c>
      <c r="AP118" s="530">
        <f t="shared" ref="AP118:AQ118" si="422">AP97-AP104</f>
        <v>-1982612.7999999993</v>
      </c>
      <c r="AQ118" s="530">
        <f t="shared" si="422"/>
        <v>-923162.38000000035</v>
      </c>
      <c r="AR118" s="530">
        <f t="shared" ref="AR118:AS118" si="423">AR97-AR104</f>
        <v>-709318.14999999991</v>
      </c>
      <c r="AS118" s="530">
        <f t="shared" si="423"/>
        <v>-92112.589999999851</v>
      </c>
      <c r="AT118" s="530">
        <f t="shared" ref="AT118:AU118" si="424">AT97-AT104</f>
        <v>953943.35999999987</v>
      </c>
      <c r="AU118" s="530">
        <f t="shared" si="424"/>
        <v>2098590.7299999995</v>
      </c>
      <c r="AV118" s="567">
        <f t="shared" ref="AV118:AW118" si="425">AV97-AV104</f>
        <v>4124428.4400000004</v>
      </c>
      <c r="AW118" s="573">
        <f t="shared" si="425"/>
        <v>1404941.2600000016</v>
      </c>
      <c r="AX118" s="530">
        <f t="shared" ref="AX118" si="426">AX97-AX104</f>
        <v>964876.30000000075</v>
      </c>
      <c r="AY118" s="530"/>
      <c r="AZ118" s="530"/>
      <c r="BA118" s="530"/>
      <c r="BB118" s="530"/>
      <c r="BC118" s="530"/>
      <c r="BD118" s="530"/>
      <c r="BE118" s="530"/>
      <c r="BF118" s="530"/>
      <c r="BG118" s="530"/>
      <c r="BH118" s="530"/>
      <c r="BI118" s="110">
        <f t="shared" si="392"/>
        <v>-1307778.5300000012</v>
      </c>
      <c r="BJ118" s="55">
        <f t="shared" si="392"/>
        <v>3358231.71</v>
      </c>
      <c r="BK118" s="55">
        <f t="shared" si="392"/>
        <v>366696.4299999997</v>
      </c>
      <c r="BL118" s="55">
        <f t="shared" si="392"/>
        <v>-794294.19999999972</v>
      </c>
      <c r="BM118" s="55">
        <f t="shared" si="392"/>
        <v>326948.64999999991</v>
      </c>
      <c r="BN118" s="55">
        <f t="shared" si="392"/>
        <v>220892.26</v>
      </c>
      <c r="BO118" s="55">
        <f t="shared" si="392"/>
        <v>-126807.7899999998</v>
      </c>
      <c r="BP118" s="55">
        <f t="shared" si="392"/>
        <v>86639.969999999739</v>
      </c>
      <c r="BQ118" s="55">
        <f t="shared" si="392"/>
        <v>-704429.01999999909</v>
      </c>
      <c r="BR118" s="91">
        <f t="shared" si="392"/>
        <v>424093.52999999933</v>
      </c>
      <c r="BS118" s="55">
        <f t="shared" si="393"/>
        <v>2689071.8400000017</v>
      </c>
      <c r="BT118" s="55">
        <f t="shared" si="393"/>
        <v>-1689978.6599999983</v>
      </c>
      <c r="BU118" s="55">
        <f t="shared" si="393"/>
        <v>1302989.1600000001</v>
      </c>
      <c r="BV118" s="55">
        <f t="shared" si="393"/>
        <v>-2259229.6100000003</v>
      </c>
      <c r="BW118" s="55">
        <f t="shared" si="393"/>
        <v>-161326.27000000002</v>
      </c>
      <c r="BX118" s="55">
        <f t="shared" si="393"/>
        <v>588091.63000000035</v>
      </c>
      <c r="BY118" s="55">
        <f t="shared" si="393"/>
        <v>102992.21999999997</v>
      </c>
      <c r="BZ118" s="71">
        <f t="shared" si="393"/>
        <v>-366815.65999999992</v>
      </c>
      <c r="CA118" s="412">
        <f t="shared" si="393"/>
        <v>162949.67000000001</v>
      </c>
      <c r="CB118" s="71">
        <f t="shared" si="393"/>
        <v>139855.00000000047</v>
      </c>
      <c r="CC118" s="71">
        <f t="shared" si="394"/>
        <v>482390.86999999965</v>
      </c>
      <c r="CD118" s="71">
        <f t="shared" si="394"/>
        <v>140230.14999999991</v>
      </c>
      <c r="CE118" s="117">
        <f t="shared" si="394"/>
        <v>-375131.58000000007</v>
      </c>
      <c r="CF118" s="71">
        <f t="shared" si="394"/>
        <v>2296549.459999999</v>
      </c>
      <c r="CG118" s="71">
        <f t="shared" si="394"/>
        <v>-113624.87999999896</v>
      </c>
      <c r="CH118" s="71">
        <f t="shared" si="394"/>
        <v>-579540.34999999683</v>
      </c>
      <c r="CI118" s="71">
        <f t="shared" si="394"/>
        <v>-1040425.2899999986</v>
      </c>
      <c r="CJ118" s="71">
        <f t="shared" si="394"/>
        <v>-278694.09999999963</v>
      </c>
      <c r="CK118" s="71">
        <f t="shared" si="394"/>
        <v>-305486.94000000018</v>
      </c>
      <c r="CL118" s="71">
        <f t="shared" si="394"/>
        <v>-54064.75</v>
      </c>
      <c r="CM118" s="71">
        <f t="shared" si="395"/>
        <v>-19732.249999999854</v>
      </c>
      <c r="CN118" s="71">
        <f t="shared" si="395"/>
        <v>570594.64999999944</v>
      </c>
      <c r="CO118" s="71">
        <f t="shared" si="395"/>
        <v>-238588.59000000078</v>
      </c>
      <c r="CP118" s="91">
        <f t="shared" si="395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396"/>
        <v>-1832621.4600000009</v>
      </c>
      <c r="D119" s="65">
        <f t="shared" si="396"/>
        <v>-1961748.4299999997</v>
      </c>
      <c r="E119" s="65">
        <f t="shared" si="379"/>
        <v>-347020.95999999996</v>
      </c>
      <c r="F119" s="65">
        <f t="shared" si="379"/>
        <v>-1506733.2600000002</v>
      </c>
      <c r="G119" s="65">
        <f t="shared" si="379"/>
        <v>-917062.44</v>
      </c>
      <c r="H119" s="65">
        <f t="shared" si="379"/>
        <v>65621.279999999795</v>
      </c>
      <c r="I119" s="65">
        <f t="shared" si="379"/>
        <v>-123131.66000000015</v>
      </c>
      <c r="J119" s="65">
        <f t="shared" si="379"/>
        <v>-112001.7099999995</v>
      </c>
      <c r="K119" s="65">
        <f t="shared" si="379"/>
        <v>2216187.84</v>
      </c>
      <c r="L119" s="340">
        <f t="shared" si="379"/>
        <v>1643282.79</v>
      </c>
      <c r="M119" s="352">
        <f t="shared" si="379"/>
        <v>575287.53000000026</v>
      </c>
      <c r="N119" s="321">
        <f t="shared" si="379"/>
        <v>2152842.87</v>
      </c>
      <c r="O119" s="189">
        <f t="shared" si="379"/>
        <v>-2597412.2800000012</v>
      </c>
      <c r="P119" s="189">
        <f t="shared" si="379"/>
        <v>554829.15000000037</v>
      </c>
      <c r="Q119" s="189">
        <f t="shared" si="379"/>
        <v>-1196030.5099999998</v>
      </c>
      <c r="R119" s="189">
        <f t="shared" si="379"/>
        <v>-2016779.9900000007</v>
      </c>
      <c r="S119" s="189">
        <f t="shared" si="379"/>
        <v>-282490.26000000024</v>
      </c>
      <c r="T119" s="189">
        <f t="shared" si="379"/>
        <v>-188177.45999999996</v>
      </c>
      <c r="U119" s="189">
        <f t="shared" si="379"/>
        <v>-437303.4299999997</v>
      </c>
      <c r="V119" s="189">
        <f t="shared" si="379"/>
        <v>351308.93999999948</v>
      </c>
      <c r="W119" s="189">
        <f t="shared" si="379"/>
        <v>1255668.42</v>
      </c>
      <c r="X119" s="292">
        <f t="shared" ref="X119" si="427">X98-X105</f>
        <v>2933504.3099999996</v>
      </c>
      <c r="Y119" s="111">
        <f t="shared" si="380"/>
        <v>1887641.9099999992</v>
      </c>
      <c r="Z119" s="189">
        <f t="shared" si="380"/>
        <v>492222.22000000067</v>
      </c>
      <c r="AA119" s="189">
        <f t="shared" si="380"/>
        <v>-2219218.46</v>
      </c>
      <c r="AB119" s="189">
        <f t="shared" ref="AB119:AC119" si="428">AB98-AB105</f>
        <v>-1373122.9100000001</v>
      </c>
      <c r="AC119" s="189">
        <f t="shared" si="428"/>
        <v>-1521327.4000000004</v>
      </c>
      <c r="AD119" s="189">
        <f t="shared" ref="AD119:AE119" si="429">AD98-AD105</f>
        <v>-1576145.3699999996</v>
      </c>
      <c r="AE119" s="189">
        <f t="shared" si="429"/>
        <v>-360165.6799999997</v>
      </c>
      <c r="AF119" s="189">
        <f t="shared" ref="AF119" si="430">AF98-AF105</f>
        <v>252184.33000000007</v>
      </c>
      <c r="AG119" s="130">
        <v>908303.79</v>
      </c>
      <c r="AH119" s="130">
        <f t="shared" si="384"/>
        <v>336282.43999999948</v>
      </c>
      <c r="AI119" s="130">
        <f t="shared" si="384"/>
        <v>139867.33999999985</v>
      </c>
      <c r="AJ119" s="318">
        <v>2915076.95</v>
      </c>
      <c r="AK119" s="133">
        <f t="shared" si="385"/>
        <v>2510826.3899999997</v>
      </c>
      <c r="AL119" s="318">
        <f t="shared" si="385"/>
        <v>418274.63000000082</v>
      </c>
      <c r="AM119" s="512">
        <f t="shared" si="385"/>
        <v>544776.89999999851</v>
      </c>
      <c r="AN119" s="530">
        <f t="shared" ref="AN119:AO119" si="431">AN98-AN105</f>
        <v>-969606.11000000034</v>
      </c>
      <c r="AO119" s="530">
        <f t="shared" si="431"/>
        <v>-1190149.3200000003</v>
      </c>
      <c r="AP119" s="530">
        <f t="shared" ref="AP119:AQ119" si="432">AP98-AP105</f>
        <v>-2168268.3600000003</v>
      </c>
      <c r="AQ119" s="530">
        <f t="shared" si="432"/>
        <v>-204084.43000000017</v>
      </c>
      <c r="AR119" s="530">
        <f t="shared" ref="AR119:AS119" si="433">AR98-AR105</f>
        <v>-1217377.81</v>
      </c>
      <c r="AS119" s="530">
        <f t="shared" si="433"/>
        <v>394031.43999999994</v>
      </c>
      <c r="AT119" s="530">
        <f t="shared" ref="AT119:AU119" si="434">AT98-AT105</f>
        <v>205888.88999999966</v>
      </c>
      <c r="AU119" s="530">
        <f t="shared" si="434"/>
        <v>1922247.4199999985</v>
      </c>
      <c r="AV119" s="567">
        <f t="shared" ref="AV119:AW119" si="435">AV98-AV105</f>
        <v>2900637.8899999997</v>
      </c>
      <c r="AW119" s="573">
        <f t="shared" si="435"/>
        <v>1690803.5099999998</v>
      </c>
      <c r="AX119" s="530">
        <f t="shared" ref="AX119" si="436">AX98-AX105</f>
        <v>1203366.3999999985</v>
      </c>
      <c r="AY119" s="530"/>
      <c r="AZ119" s="530"/>
      <c r="BA119" s="530"/>
      <c r="BB119" s="530"/>
      <c r="BC119" s="530"/>
      <c r="BD119" s="530"/>
      <c r="BE119" s="530"/>
      <c r="BF119" s="530"/>
      <c r="BG119" s="530"/>
      <c r="BH119" s="530"/>
      <c r="BI119" s="111">
        <f t="shared" si="392"/>
        <v>-764790.8200000003</v>
      </c>
      <c r="BJ119" s="56">
        <f t="shared" si="392"/>
        <v>2516577.58</v>
      </c>
      <c r="BK119" s="56">
        <f t="shared" si="392"/>
        <v>-849009.54999999981</v>
      </c>
      <c r="BL119" s="56">
        <f t="shared" si="392"/>
        <v>-510046.73000000045</v>
      </c>
      <c r="BM119" s="56">
        <f t="shared" si="392"/>
        <v>634572.1799999997</v>
      </c>
      <c r="BN119" s="56">
        <f t="shared" si="392"/>
        <v>-253798.73999999976</v>
      </c>
      <c r="BO119" s="56">
        <f t="shared" si="392"/>
        <v>-314171.76999999955</v>
      </c>
      <c r="BP119" s="56">
        <f t="shared" si="392"/>
        <v>463310.64999999898</v>
      </c>
      <c r="BQ119" s="56">
        <f t="shared" si="392"/>
        <v>-960519.41999999993</v>
      </c>
      <c r="BR119" s="92">
        <f t="shared" si="392"/>
        <v>1290221.5199999996</v>
      </c>
      <c r="BS119" s="56">
        <f t="shared" si="393"/>
        <v>1312354.379999999</v>
      </c>
      <c r="BT119" s="56">
        <f t="shared" si="393"/>
        <v>-1660620.6499999994</v>
      </c>
      <c r="BU119" s="56">
        <f t="shared" si="393"/>
        <v>378193.82000000123</v>
      </c>
      <c r="BV119" s="56">
        <f t="shared" si="393"/>
        <v>-1927952.0600000005</v>
      </c>
      <c r="BW119" s="56">
        <f t="shared" si="393"/>
        <v>-325296.8900000006</v>
      </c>
      <c r="BX119" s="56">
        <f t="shared" si="393"/>
        <v>440634.62000000104</v>
      </c>
      <c r="BY119" s="56">
        <f t="shared" si="393"/>
        <v>-77675.41999999946</v>
      </c>
      <c r="BZ119" s="310">
        <f t="shared" si="393"/>
        <v>440361.79000000004</v>
      </c>
      <c r="CA119" s="424">
        <f t="shared" si="393"/>
        <v>1345607.2199999997</v>
      </c>
      <c r="CB119" s="310">
        <f t="shared" si="393"/>
        <v>-15026.5</v>
      </c>
      <c r="CC119" s="310">
        <f t="shared" si="394"/>
        <v>-1115801.08</v>
      </c>
      <c r="CD119" s="310">
        <f t="shared" si="394"/>
        <v>-18427.359999999404</v>
      </c>
      <c r="CE119" s="487">
        <f t="shared" si="394"/>
        <v>623184.48000000045</v>
      </c>
      <c r="CF119" s="310">
        <f t="shared" si="394"/>
        <v>-73947.589999999851</v>
      </c>
      <c r="CG119" s="310">
        <f t="shared" si="394"/>
        <v>2763995.3599999985</v>
      </c>
      <c r="CH119" s="310">
        <f t="shared" si="394"/>
        <v>403516.79999999981</v>
      </c>
      <c r="CI119" s="310">
        <f t="shared" si="394"/>
        <v>331178.08000000007</v>
      </c>
      <c r="CJ119" s="310">
        <f t="shared" si="394"/>
        <v>-592122.99000000069</v>
      </c>
      <c r="CK119" s="310">
        <f t="shared" si="394"/>
        <v>156081.24999999953</v>
      </c>
      <c r="CL119" s="310">
        <f t="shared" si="394"/>
        <v>-1469562.1400000001</v>
      </c>
      <c r="CM119" s="310">
        <f t="shared" si="395"/>
        <v>-514272.35000000009</v>
      </c>
      <c r="CN119" s="310">
        <f t="shared" si="395"/>
        <v>-130393.54999999981</v>
      </c>
      <c r="CO119" s="310">
        <f t="shared" si="395"/>
        <v>1782380.0799999987</v>
      </c>
      <c r="CP119" s="92">
        <f t="shared" si="395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37">SUM(E115:E119)</f>
        <v>-11474558.359999999</v>
      </c>
      <c r="F120" s="57">
        <f t="shared" si="437"/>
        <v>-14719282.460000001</v>
      </c>
      <c r="G120" s="57">
        <f t="shared" si="437"/>
        <v>-14138907.49</v>
      </c>
      <c r="H120" s="57">
        <f t="shared" si="437"/>
        <v>-9539499.6900000013</v>
      </c>
      <c r="I120" s="57">
        <f t="shared" si="437"/>
        <v>-6856445.8100000005</v>
      </c>
      <c r="J120" s="57">
        <f t="shared" si="437"/>
        <v>-4195121.5499999989</v>
      </c>
      <c r="K120" s="57">
        <f t="shared" si="437"/>
        <v>17404152.98</v>
      </c>
      <c r="L120" s="311">
        <f t="shared" si="437"/>
        <v>21979720.919999998</v>
      </c>
      <c r="M120" s="112">
        <f t="shared" si="437"/>
        <v>19274303.66</v>
      </c>
      <c r="N120" s="322">
        <f t="shared" si="437"/>
        <v>24991606.239999998</v>
      </c>
      <c r="O120" s="207">
        <f t="shared" si="437"/>
        <v>-8578449.5300000012</v>
      </c>
      <c r="P120" s="207">
        <f t="shared" si="437"/>
        <v>3858694.5199999977</v>
      </c>
      <c r="Q120" s="207">
        <f t="shared" si="437"/>
        <v>-4324734.8800000008</v>
      </c>
      <c r="R120" s="207">
        <f t="shared" si="437"/>
        <v>-19195528.850000001</v>
      </c>
      <c r="S120" s="207">
        <f t="shared" si="437"/>
        <v>-8677081.5600000005</v>
      </c>
      <c r="T120" s="207">
        <f t="shared" si="437"/>
        <v>-6168566.1100000003</v>
      </c>
      <c r="U120" s="207">
        <f t="shared" si="437"/>
        <v>-5575098.7399999993</v>
      </c>
      <c r="V120" s="207">
        <f t="shared" si="437"/>
        <v>-1834890.4800000014</v>
      </c>
      <c r="W120" s="207">
        <f t="shared" si="437"/>
        <v>13307523</v>
      </c>
      <c r="X120" s="289">
        <f t="shared" ref="X120" si="438">SUM(X115:X119)</f>
        <v>23178316.629999995</v>
      </c>
      <c r="Y120" s="112">
        <f t="shared" ref="Y120:BI120" si="439">SUM(Y115:Y119)</f>
        <v>39018789.699999996</v>
      </c>
      <c r="Z120" s="207">
        <f t="shared" si="439"/>
        <v>19435724.349999994</v>
      </c>
      <c r="AA120" s="207">
        <f t="shared" si="439"/>
        <v>-2757943.6300000013</v>
      </c>
      <c r="AB120" s="207">
        <f t="shared" si="439"/>
        <v>-7324851.0599999968</v>
      </c>
      <c r="AC120" s="207">
        <f t="shared" si="439"/>
        <v>-8777067.0299999975</v>
      </c>
      <c r="AD120" s="207">
        <f t="shared" si="439"/>
        <v>-13935151.269999998</v>
      </c>
      <c r="AE120" s="207">
        <f t="shared" ref="AE120:AF120" si="440">SUM(AE115:AE119)</f>
        <v>-7845473.5000000009</v>
      </c>
      <c r="AF120" s="207">
        <f t="shared" si="440"/>
        <v>-8162255.4500000011</v>
      </c>
      <c r="AG120" s="502">
        <v>-4451747.55</v>
      </c>
      <c r="AH120" s="502">
        <f t="shared" ref="AH120" si="441">SUM(AH115:AH119)</f>
        <v>-3385171.4599999995</v>
      </c>
      <c r="AI120" s="502">
        <f t="shared" ref="AI120" si="442">SUM(AI115:AI119)</f>
        <v>13671053.190000001</v>
      </c>
      <c r="AJ120" s="503">
        <v>29949296.699999999</v>
      </c>
      <c r="AK120" s="558">
        <f t="shared" ref="AK120" si="443">SUM(AK115:AK119)</f>
        <v>40220034.840000004</v>
      </c>
      <c r="AL120" s="503">
        <f t="shared" ref="AL120" si="444">SUM(AL115:AL119)</f>
        <v>36406754.010000013</v>
      </c>
      <c r="AM120" s="513">
        <f t="shared" ref="AM120:AN120" si="445">SUM(AM115:AM119)</f>
        <v>6090170.910000002</v>
      </c>
      <c r="AN120" s="531">
        <f t="shared" si="445"/>
        <v>-9628113.4699999951</v>
      </c>
      <c r="AO120" s="531">
        <f t="shared" ref="AO120:AP120" si="446">SUM(AO115:AO119)</f>
        <v>-14605992.529999992</v>
      </c>
      <c r="AP120" s="531">
        <f t="shared" si="446"/>
        <v>-19091801.239999995</v>
      </c>
      <c r="AQ120" s="531">
        <f t="shared" ref="AQ120:AR120" si="447">SUM(AQ115:AQ119)</f>
        <v>-13081875.650000008</v>
      </c>
      <c r="AR120" s="531">
        <f t="shared" si="447"/>
        <v>-20129174.979999997</v>
      </c>
      <c r="AS120" s="531">
        <f t="shared" ref="AS120:AT120" si="448">SUM(AS115:AS119)</f>
        <v>-11192581.149999997</v>
      </c>
      <c r="AT120" s="531">
        <f t="shared" si="448"/>
        <v>1209909.1799999997</v>
      </c>
      <c r="AU120" s="531">
        <f t="shared" ref="AU120:AV120" si="449">SUM(AU115:AU119)</f>
        <v>15534787.809999991</v>
      </c>
      <c r="AV120" s="568">
        <f t="shared" si="449"/>
        <v>35220595.950000003</v>
      </c>
      <c r="AW120" s="574">
        <f t="shared" ref="AW120:AX120" si="450">SUM(AW115:AW119)</f>
        <v>34534800.910000004</v>
      </c>
      <c r="AX120" s="531">
        <f t="shared" si="450"/>
        <v>17678538.57</v>
      </c>
      <c r="AY120" s="531"/>
      <c r="AZ120" s="531"/>
      <c r="BA120" s="531"/>
      <c r="BB120" s="531"/>
      <c r="BC120" s="531"/>
      <c r="BD120" s="531"/>
      <c r="BE120" s="531"/>
      <c r="BF120" s="531"/>
      <c r="BG120" s="531"/>
      <c r="BH120" s="531"/>
      <c r="BI120" s="112">
        <f t="shared" si="439"/>
        <v>-8375256.6900000051</v>
      </c>
      <c r="BJ120" s="57">
        <f t="shared" ref="BJ120:BQ120" si="451">SUM(BJ115:BJ119)</f>
        <v>23478977.530000001</v>
      </c>
      <c r="BK120" s="57">
        <f t="shared" si="451"/>
        <v>7149823.4799999995</v>
      </c>
      <c r="BL120" s="57">
        <f t="shared" si="451"/>
        <v>-4476246.3899999987</v>
      </c>
      <c r="BM120" s="57">
        <f t="shared" si="451"/>
        <v>5461825.9299999978</v>
      </c>
      <c r="BN120" s="57">
        <f t="shared" si="451"/>
        <v>3370933.5799999996</v>
      </c>
      <c r="BO120" s="57">
        <f t="shared" si="451"/>
        <v>1281347.07</v>
      </c>
      <c r="BP120" s="57">
        <f t="shared" si="451"/>
        <v>2360231.069999997</v>
      </c>
      <c r="BQ120" s="57">
        <f t="shared" si="451"/>
        <v>-4096629.9800000009</v>
      </c>
      <c r="BR120" s="246">
        <f t="shared" ref="BR120:BS120" si="452">SUM(BR115:BR119)</f>
        <v>1198595.7099999995</v>
      </c>
      <c r="BS120" s="57">
        <f t="shared" si="452"/>
        <v>19744486.039999999</v>
      </c>
      <c r="BT120" s="57">
        <f t="shared" ref="BT120:BU120" si="453">SUM(BT115:BT119)</f>
        <v>-5555881.8899999987</v>
      </c>
      <c r="BU120" s="57">
        <f t="shared" si="453"/>
        <v>5820505.9000000013</v>
      </c>
      <c r="BV120" s="57">
        <f t="shared" ref="BV120:BW120" si="454">SUM(BV115:BV119)</f>
        <v>-11183545.579999996</v>
      </c>
      <c r="BW120" s="57">
        <f t="shared" si="454"/>
        <v>-4452332.1499999957</v>
      </c>
      <c r="BX120" s="57">
        <f t="shared" ref="BX120:BY120" si="455">SUM(BX115:BX119)</f>
        <v>5260377.5800000019</v>
      </c>
      <c r="BY120" s="57">
        <f t="shared" si="455"/>
        <v>831608.06000000099</v>
      </c>
      <c r="BZ120" s="311">
        <f t="shared" ref="BZ120" si="456">SUM(BZ115:BZ119)</f>
        <v>-1993689.3400000017</v>
      </c>
      <c r="CA120" s="322">
        <f t="shared" ref="CA120:CB120" si="457">SUM(CA115:CA119)</f>
        <v>1123351.1899999997</v>
      </c>
      <c r="CB120" s="311">
        <f t="shared" si="457"/>
        <v>-1550280.9799999981</v>
      </c>
      <c r="CC120" s="311">
        <f t="shared" ref="CC120" si="458">SUM(CC115:CC119)</f>
        <v>363530.19000000344</v>
      </c>
      <c r="CD120" s="311">
        <f t="shared" ref="CD120:CE120" si="459">SUM(CD115:CD119)</f>
        <v>6770980.0700000022</v>
      </c>
      <c r="CE120" s="488">
        <f t="shared" si="459"/>
        <v>1201245.1400000025</v>
      </c>
      <c r="CF120" s="311">
        <f t="shared" ref="CF120:CG120" si="460">SUM(CF115:CF119)</f>
        <v>16971029.660000015</v>
      </c>
      <c r="CG120" s="311">
        <f t="shared" si="460"/>
        <v>8848114.5400000028</v>
      </c>
      <c r="CH120" s="311">
        <f t="shared" ref="CH120:CI120" si="461">SUM(CH115:CH119)</f>
        <v>-2303262.4099999964</v>
      </c>
      <c r="CI120" s="311">
        <f t="shared" si="461"/>
        <v>-5828925.4999999944</v>
      </c>
      <c r="CJ120" s="311">
        <f t="shared" ref="CJ120:CK120" si="462">SUM(CJ115:CJ119)</f>
        <v>-5156649.9699999951</v>
      </c>
      <c r="CK120" s="311">
        <f t="shared" si="462"/>
        <v>-5236402.1500000078</v>
      </c>
      <c r="CL120" s="311">
        <f t="shared" ref="CL120:CM120" si="463">SUM(CL115:CL119)</f>
        <v>-11966919.529999997</v>
      </c>
      <c r="CM120" s="311">
        <f t="shared" si="463"/>
        <v>-6740833.5999999978</v>
      </c>
      <c r="CN120" s="311">
        <f t="shared" ref="CN120:CO120" si="464">SUM(CN115:CN119)</f>
        <v>4595080.6399999987</v>
      </c>
      <c r="CO120" s="311">
        <f t="shared" si="464"/>
        <v>1863734.619999991</v>
      </c>
      <c r="CP120" s="246">
        <f t="shared" ref="CP120" si="465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/>
      <c r="AZ122" s="478"/>
      <c r="BA122" s="478"/>
      <c r="BB122" s="478"/>
      <c r="BC122" s="478"/>
      <c r="BD122" s="478"/>
      <c r="BE122" s="478"/>
      <c r="BF122" s="478"/>
      <c r="BG122" s="478"/>
      <c r="BH122" s="478"/>
      <c r="BI122" s="138">
        <f t="shared" ref="BI122:BR126" si="466">O122-C122</f>
        <v>1</v>
      </c>
      <c r="BJ122" s="139">
        <f t="shared" si="466"/>
        <v>-5</v>
      </c>
      <c r="BK122" s="139">
        <f t="shared" si="466"/>
        <v>-5</v>
      </c>
      <c r="BL122" s="139">
        <f t="shared" si="466"/>
        <v>-14</v>
      </c>
      <c r="BM122" s="139">
        <f t="shared" si="466"/>
        <v>-3</v>
      </c>
      <c r="BN122" s="139">
        <f t="shared" si="466"/>
        <v>-19</v>
      </c>
      <c r="BO122" s="139">
        <f t="shared" si="466"/>
        <v>-19</v>
      </c>
      <c r="BP122" s="139">
        <f t="shared" si="466"/>
        <v>-24</v>
      </c>
      <c r="BQ122" s="139">
        <f t="shared" si="466"/>
        <v>-40</v>
      </c>
      <c r="BR122" s="251">
        <f t="shared" si="466"/>
        <v>-38</v>
      </c>
      <c r="BS122" s="139">
        <f t="shared" ref="BS122:CB126" si="467">Y122-M122</f>
        <v>-22</v>
      </c>
      <c r="BT122" s="139">
        <f t="shared" si="467"/>
        <v>-16</v>
      </c>
      <c r="BU122" s="139">
        <f t="shared" si="467"/>
        <v>-14</v>
      </c>
      <c r="BV122" s="139">
        <f t="shared" si="467"/>
        <v>-9</v>
      </c>
      <c r="BW122" s="139">
        <f t="shared" si="467"/>
        <v>-13</v>
      </c>
      <c r="BX122" s="139">
        <f t="shared" si="467"/>
        <v>5</v>
      </c>
      <c r="BY122" s="139">
        <f t="shared" si="467"/>
        <v>5</v>
      </c>
      <c r="BZ122" s="333">
        <f t="shared" si="467"/>
        <v>12</v>
      </c>
      <c r="CA122" s="341">
        <f t="shared" si="467"/>
        <v>14</v>
      </c>
      <c r="CB122" s="333">
        <f t="shared" si="467"/>
        <v>61</v>
      </c>
      <c r="CC122" s="333">
        <f t="shared" ref="CC122:CL126" si="468">AI122-W122</f>
        <v>100</v>
      </c>
      <c r="CD122" s="333">
        <f t="shared" si="468"/>
        <v>89</v>
      </c>
      <c r="CE122" s="495">
        <f t="shared" si="468"/>
        <v>75</v>
      </c>
      <c r="CF122" s="333">
        <f t="shared" si="468"/>
        <v>61</v>
      </c>
      <c r="CG122" s="333">
        <f t="shared" si="468"/>
        <v>59</v>
      </c>
      <c r="CH122" s="333">
        <f t="shared" si="468"/>
        <v>13</v>
      </c>
      <c r="CI122" s="333">
        <f t="shared" si="468"/>
        <v>18</v>
      </c>
      <c r="CJ122" s="333">
        <f t="shared" si="468"/>
        <v>38</v>
      </c>
      <c r="CK122" s="333">
        <f t="shared" si="468"/>
        <v>37</v>
      </c>
      <c r="CL122" s="333">
        <f t="shared" si="468"/>
        <v>43</v>
      </c>
      <c r="CM122" s="333">
        <f t="shared" ref="CM122:CP126" si="469">AS122-AG122</f>
        <v>67</v>
      </c>
      <c r="CN122" s="333">
        <f t="shared" si="469"/>
        <v>109</v>
      </c>
      <c r="CO122" s="333">
        <f t="shared" si="469"/>
        <v>53</v>
      </c>
      <c r="CP122" s="251">
        <f t="shared" si="469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/>
      <c r="AZ123" s="478"/>
      <c r="BA123" s="478"/>
      <c r="BB123" s="478"/>
      <c r="BC123" s="478"/>
      <c r="BD123" s="478"/>
      <c r="BE123" s="478"/>
      <c r="BF123" s="478"/>
      <c r="BG123" s="478"/>
      <c r="BH123" s="478"/>
      <c r="BI123" s="138">
        <f t="shared" si="466"/>
        <v>-274</v>
      </c>
      <c r="BJ123" s="139">
        <f t="shared" si="466"/>
        <v>-431</v>
      </c>
      <c r="BK123" s="139">
        <f t="shared" si="466"/>
        <v>-886</v>
      </c>
      <c r="BL123" s="139">
        <f t="shared" si="466"/>
        <v>-928</v>
      </c>
      <c r="BM123" s="139">
        <f t="shared" si="466"/>
        <v>-721</v>
      </c>
      <c r="BN123" s="139">
        <f t="shared" si="466"/>
        <v>-798</v>
      </c>
      <c r="BO123" s="139">
        <f t="shared" si="466"/>
        <v>-787</v>
      </c>
      <c r="BP123" s="139">
        <f t="shared" si="466"/>
        <v>-651</v>
      </c>
      <c r="BQ123" s="139">
        <f t="shared" si="466"/>
        <v>-1070</v>
      </c>
      <c r="BR123" s="251">
        <f t="shared" si="466"/>
        <v>-924</v>
      </c>
      <c r="BS123" s="139">
        <f t="shared" si="467"/>
        <v>-768</v>
      </c>
      <c r="BT123" s="139">
        <f t="shared" si="467"/>
        <v>-657</v>
      </c>
      <c r="BU123" s="139">
        <f t="shared" si="467"/>
        <v>-442</v>
      </c>
      <c r="BV123" s="139">
        <f t="shared" si="467"/>
        <v>-258</v>
      </c>
      <c r="BW123" s="139">
        <f t="shared" si="467"/>
        <v>-108</v>
      </c>
      <c r="BX123" s="139">
        <f t="shared" si="467"/>
        <v>123</v>
      </c>
      <c r="BY123" s="139">
        <f t="shared" si="467"/>
        <v>272</v>
      </c>
      <c r="BZ123" s="333">
        <f t="shared" si="467"/>
        <v>333</v>
      </c>
      <c r="CA123" s="341">
        <f t="shared" si="467"/>
        <v>580</v>
      </c>
      <c r="CB123" s="333">
        <f t="shared" si="467"/>
        <v>1211</v>
      </c>
      <c r="CC123" s="333">
        <f t="shared" si="468"/>
        <v>1921</v>
      </c>
      <c r="CD123" s="333">
        <f t="shared" si="468"/>
        <v>1504</v>
      </c>
      <c r="CE123" s="495">
        <f t="shared" si="468"/>
        <v>1207</v>
      </c>
      <c r="CF123" s="333">
        <f t="shared" si="468"/>
        <v>1145</v>
      </c>
      <c r="CG123" s="333">
        <f t="shared" si="468"/>
        <v>1024</v>
      </c>
      <c r="CH123" s="333">
        <f t="shared" si="468"/>
        <v>937</v>
      </c>
      <c r="CI123" s="333">
        <f t="shared" si="468"/>
        <v>1024</v>
      </c>
      <c r="CJ123" s="333">
        <f t="shared" si="468"/>
        <v>991</v>
      </c>
      <c r="CK123" s="333">
        <f t="shared" si="468"/>
        <v>962</v>
      </c>
      <c r="CL123" s="333">
        <f t="shared" si="468"/>
        <v>1236</v>
      </c>
      <c r="CM123" s="333">
        <f t="shared" si="469"/>
        <v>1658</v>
      </c>
      <c r="CN123" s="333">
        <f t="shared" si="469"/>
        <v>3465</v>
      </c>
      <c r="CO123" s="333">
        <f t="shared" si="469"/>
        <v>2343</v>
      </c>
      <c r="CP123" s="251">
        <f t="shared" si="469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66"/>
        <v>0</v>
      </c>
      <c r="BJ124" s="139">
        <f t="shared" si="466"/>
        <v>0</v>
      </c>
      <c r="BK124" s="139">
        <f t="shared" si="466"/>
        <v>0</v>
      </c>
      <c r="BL124" s="139">
        <f t="shared" si="466"/>
        <v>0</v>
      </c>
      <c r="BM124" s="139">
        <f t="shared" si="466"/>
        <v>0</v>
      </c>
      <c r="BN124" s="139">
        <f t="shared" si="466"/>
        <v>0</v>
      </c>
      <c r="BO124" s="139">
        <f t="shared" si="466"/>
        <v>-1</v>
      </c>
      <c r="BP124" s="139">
        <f t="shared" si="466"/>
        <v>0</v>
      </c>
      <c r="BQ124" s="139">
        <f t="shared" si="466"/>
        <v>0</v>
      </c>
      <c r="BR124" s="251">
        <f t="shared" si="466"/>
        <v>0</v>
      </c>
      <c r="BS124" s="139">
        <f t="shared" si="467"/>
        <v>0</v>
      </c>
      <c r="BT124" s="139">
        <f t="shared" si="467"/>
        <v>1</v>
      </c>
      <c r="BU124" s="139">
        <f t="shared" si="467"/>
        <v>0</v>
      </c>
      <c r="BV124" s="139">
        <f t="shared" si="467"/>
        <v>0</v>
      </c>
      <c r="BW124" s="139">
        <f t="shared" si="467"/>
        <v>0</v>
      </c>
      <c r="BX124" s="139">
        <f t="shared" si="467"/>
        <v>0</v>
      </c>
      <c r="BY124" s="139">
        <f t="shared" si="467"/>
        <v>0</v>
      </c>
      <c r="BZ124" s="333">
        <f t="shared" si="467"/>
        <v>0</v>
      </c>
      <c r="CA124" s="341">
        <f t="shared" si="467"/>
        <v>0</v>
      </c>
      <c r="CB124" s="333">
        <f t="shared" si="467"/>
        <v>0</v>
      </c>
      <c r="CC124" s="333">
        <f t="shared" si="468"/>
        <v>0</v>
      </c>
      <c r="CD124" s="333">
        <f t="shared" si="468"/>
        <v>0</v>
      </c>
      <c r="CE124" s="495">
        <f t="shared" si="468"/>
        <v>0</v>
      </c>
      <c r="CF124" s="333">
        <f t="shared" si="468"/>
        <v>-1</v>
      </c>
      <c r="CG124" s="333">
        <f t="shared" si="468"/>
        <v>0</v>
      </c>
      <c r="CH124" s="333">
        <f t="shared" si="468"/>
        <v>0</v>
      </c>
      <c r="CI124" s="333">
        <f t="shared" si="468"/>
        <v>0</v>
      </c>
      <c r="CJ124" s="333">
        <f t="shared" si="468"/>
        <v>0</v>
      </c>
      <c r="CK124" s="333">
        <f t="shared" si="468"/>
        <v>0</v>
      </c>
      <c r="CL124" s="333">
        <f t="shared" si="468"/>
        <v>0</v>
      </c>
      <c r="CM124" s="333">
        <f t="shared" si="469"/>
        <v>0</v>
      </c>
      <c r="CN124" s="333">
        <f t="shared" si="469"/>
        <v>0</v>
      </c>
      <c r="CO124" s="333">
        <f t="shared" si="469"/>
        <v>0</v>
      </c>
      <c r="CP124" s="251">
        <f t="shared" si="469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66"/>
        <v>0</v>
      </c>
      <c r="BJ125" s="139">
        <f t="shared" si="466"/>
        <v>0</v>
      </c>
      <c r="BK125" s="139">
        <f t="shared" si="466"/>
        <v>0</v>
      </c>
      <c r="BL125" s="139">
        <f t="shared" si="466"/>
        <v>0</v>
      </c>
      <c r="BM125" s="139">
        <f t="shared" si="466"/>
        <v>0</v>
      </c>
      <c r="BN125" s="139">
        <f t="shared" si="466"/>
        <v>0</v>
      </c>
      <c r="BO125" s="139">
        <f t="shared" si="466"/>
        <v>0</v>
      </c>
      <c r="BP125" s="139">
        <f t="shared" si="466"/>
        <v>0</v>
      </c>
      <c r="BQ125" s="139">
        <f t="shared" si="466"/>
        <v>0</v>
      </c>
      <c r="BR125" s="251">
        <f t="shared" si="466"/>
        <v>0</v>
      </c>
      <c r="BS125" s="139">
        <f t="shared" si="467"/>
        <v>0</v>
      </c>
      <c r="BT125" s="139">
        <f t="shared" si="467"/>
        <v>0</v>
      </c>
      <c r="BU125" s="139">
        <f t="shared" si="467"/>
        <v>0</v>
      </c>
      <c r="BV125" s="139">
        <f t="shared" si="467"/>
        <v>0</v>
      </c>
      <c r="BW125" s="139">
        <f t="shared" si="467"/>
        <v>0</v>
      </c>
      <c r="BX125" s="139">
        <f t="shared" si="467"/>
        <v>0</v>
      </c>
      <c r="BY125" s="139">
        <f t="shared" si="467"/>
        <v>0</v>
      </c>
      <c r="BZ125" s="333">
        <f t="shared" si="467"/>
        <v>0</v>
      </c>
      <c r="CA125" s="341">
        <f t="shared" si="467"/>
        <v>0</v>
      </c>
      <c r="CB125" s="333">
        <f t="shared" si="467"/>
        <v>0</v>
      </c>
      <c r="CC125" s="333">
        <f t="shared" si="468"/>
        <v>0</v>
      </c>
      <c r="CD125" s="333">
        <f t="shared" si="468"/>
        <v>0</v>
      </c>
      <c r="CE125" s="495">
        <f t="shared" si="468"/>
        <v>0</v>
      </c>
      <c r="CF125" s="333">
        <f t="shared" si="468"/>
        <v>0</v>
      </c>
      <c r="CG125" s="333">
        <f t="shared" si="468"/>
        <v>0</v>
      </c>
      <c r="CH125" s="333">
        <f t="shared" si="468"/>
        <v>0</v>
      </c>
      <c r="CI125" s="333">
        <f t="shared" si="468"/>
        <v>0</v>
      </c>
      <c r="CJ125" s="333">
        <f t="shared" si="468"/>
        <v>0</v>
      </c>
      <c r="CK125" s="333">
        <f t="shared" si="468"/>
        <v>0</v>
      </c>
      <c r="CL125" s="333">
        <f t="shared" si="468"/>
        <v>0</v>
      </c>
      <c r="CM125" s="333">
        <f t="shared" si="469"/>
        <v>0</v>
      </c>
      <c r="CN125" s="333">
        <f t="shared" si="469"/>
        <v>0</v>
      </c>
      <c r="CO125" s="333">
        <f t="shared" si="469"/>
        <v>0</v>
      </c>
      <c r="CP125" s="251">
        <f t="shared" si="469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66"/>
        <v>0</v>
      </c>
      <c r="BJ126" s="153">
        <f t="shared" si="466"/>
        <v>0</v>
      </c>
      <c r="BK126" s="153">
        <f t="shared" si="466"/>
        <v>0</v>
      </c>
      <c r="BL126" s="153">
        <f t="shared" si="466"/>
        <v>0</v>
      </c>
      <c r="BM126" s="153">
        <f t="shared" si="466"/>
        <v>0</v>
      </c>
      <c r="BN126" s="153">
        <f t="shared" si="466"/>
        <v>0</v>
      </c>
      <c r="BO126" s="153">
        <f t="shared" si="466"/>
        <v>0</v>
      </c>
      <c r="BP126" s="153">
        <f t="shared" si="466"/>
        <v>0</v>
      </c>
      <c r="BQ126" s="153">
        <f t="shared" si="466"/>
        <v>0</v>
      </c>
      <c r="BR126" s="255">
        <f t="shared" si="466"/>
        <v>0</v>
      </c>
      <c r="BS126" s="153">
        <f t="shared" si="467"/>
        <v>0</v>
      </c>
      <c r="BT126" s="153">
        <f t="shared" si="467"/>
        <v>0</v>
      </c>
      <c r="BU126" s="153">
        <f t="shared" si="467"/>
        <v>0</v>
      </c>
      <c r="BV126" s="153">
        <f t="shared" si="467"/>
        <v>0</v>
      </c>
      <c r="BW126" s="153">
        <f t="shared" si="467"/>
        <v>0</v>
      </c>
      <c r="BX126" s="153">
        <f t="shared" si="467"/>
        <v>0</v>
      </c>
      <c r="BY126" s="153">
        <f t="shared" si="467"/>
        <v>0</v>
      </c>
      <c r="BZ126" s="334">
        <f t="shared" si="467"/>
        <v>0</v>
      </c>
      <c r="CA126" s="342">
        <f t="shared" si="467"/>
        <v>0</v>
      </c>
      <c r="CB126" s="334">
        <f t="shared" si="467"/>
        <v>0</v>
      </c>
      <c r="CC126" s="334">
        <f t="shared" si="468"/>
        <v>0</v>
      </c>
      <c r="CD126" s="334">
        <f t="shared" si="468"/>
        <v>0</v>
      </c>
      <c r="CE126" s="500">
        <f t="shared" si="468"/>
        <v>0</v>
      </c>
      <c r="CF126" s="334">
        <f t="shared" si="468"/>
        <v>0</v>
      </c>
      <c r="CG126" s="334">
        <f t="shared" si="468"/>
        <v>0</v>
      </c>
      <c r="CH126" s="334">
        <f t="shared" si="468"/>
        <v>0</v>
      </c>
      <c r="CI126" s="334">
        <f t="shared" si="468"/>
        <v>0</v>
      </c>
      <c r="CJ126" s="334">
        <f t="shared" si="468"/>
        <v>0</v>
      </c>
      <c r="CK126" s="334">
        <f t="shared" si="468"/>
        <v>0</v>
      </c>
      <c r="CL126" s="334">
        <f t="shared" si="468"/>
        <v>0</v>
      </c>
      <c r="CM126" s="334">
        <f t="shared" si="469"/>
        <v>0</v>
      </c>
      <c r="CN126" s="334">
        <f t="shared" si="469"/>
        <v>0</v>
      </c>
      <c r="CO126" s="334">
        <f t="shared" si="469"/>
        <v>0</v>
      </c>
      <c r="CP126" s="255">
        <f t="shared" si="469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70">SUM(E122:E126)</f>
        <v>1565</v>
      </c>
      <c r="F127" s="144">
        <f t="shared" si="470"/>
        <v>1593</v>
      </c>
      <c r="G127" s="143">
        <f t="shared" si="470"/>
        <v>1410</v>
      </c>
      <c r="H127" s="143">
        <f t="shared" si="470"/>
        <v>1525</v>
      </c>
      <c r="I127" s="143">
        <f t="shared" si="470"/>
        <v>1528</v>
      </c>
      <c r="J127" s="143">
        <f t="shared" si="470"/>
        <v>1411</v>
      </c>
      <c r="K127" s="143">
        <f t="shared" si="470"/>
        <v>1251</v>
      </c>
      <c r="L127" s="328">
        <f t="shared" si="470"/>
        <v>1098</v>
      </c>
      <c r="M127" s="355">
        <f t="shared" si="470"/>
        <v>937</v>
      </c>
      <c r="N127" s="328">
        <f t="shared" si="470"/>
        <v>860</v>
      </c>
      <c r="O127" s="222">
        <f t="shared" si="470"/>
        <v>767</v>
      </c>
      <c r="P127" s="222">
        <f t="shared" si="470"/>
        <v>694</v>
      </c>
      <c r="Q127" s="222">
        <f t="shared" si="470"/>
        <v>674</v>
      </c>
      <c r="R127" s="222">
        <f t="shared" si="470"/>
        <v>651</v>
      </c>
      <c r="S127" s="222">
        <f t="shared" si="470"/>
        <v>686</v>
      </c>
      <c r="T127" s="222">
        <f t="shared" si="470"/>
        <v>708</v>
      </c>
      <c r="U127" s="222">
        <f t="shared" si="470"/>
        <v>721</v>
      </c>
      <c r="V127" s="222">
        <f t="shared" si="470"/>
        <v>736</v>
      </c>
      <c r="W127" s="222">
        <f t="shared" si="470"/>
        <v>141</v>
      </c>
      <c r="X127" s="297">
        <f t="shared" ref="X127" si="471">SUM(X122:X126)</f>
        <v>136</v>
      </c>
      <c r="Y127" s="383">
        <f t="shared" ref="Y127:AE127" si="472">SUM(Y122:Y126)</f>
        <v>147</v>
      </c>
      <c r="Z127" s="222">
        <f t="shared" si="472"/>
        <v>188</v>
      </c>
      <c r="AA127" s="222">
        <f t="shared" si="472"/>
        <v>311</v>
      </c>
      <c r="AB127" s="222">
        <f t="shared" si="472"/>
        <v>427</v>
      </c>
      <c r="AC127" s="222">
        <f t="shared" si="472"/>
        <v>553</v>
      </c>
      <c r="AD127" s="222">
        <f t="shared" si="472"/>
        <v>779</v>
      </c>
      <c r="AE127" s="222">
        <f t="shared" si="472"/>
        <v>963</v>
      </c>
      <c r="AF127" s="222">
        <f t="shared" ref="AF127" si="473">SUM(AF122:AF126)</f>
        <v>1053</v>
      </c>
      <c r="AG127" s="222">
        <v>1315</v>
      </c>
      <c r="AH127" s="222">
        <f t="shared" ref="AH127" si="474">SUM(AH122:AH126)</f>
        <v>2008</v>
      </c>
      <c r="AI127" s="222">
        <f t="shared" ref="AI127" si="475">SUM(AI122:AI126)</f>
        <v>2162</v>
      </c>
      <c r="AJ127" s="478">
        <v>1729</v>
      </c>
      <c r="AK127" s="559">
        <f t="shared" ref="AK127" si="476">SUM(AK122:AK126)</f>
        <v>1429</v>
      </c>
      <c r="AL127" s="478">
        <f t="shared" ref="AL127" si="477">SUM(AL122:AL126)</f>
        <v>1393</v>
      </c>
      <c r="AM127" s="520">
        <f t="shared" ref="AM127" si="478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/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138">
        <f t="shared" si="470"/>
        <v>-273</v>
      </c>
      <c r="BJ127" s="139">
        <f t="shared" si="470"/>
        <v>-436</v>
      </c>
      <c r="BK127" s="139">
        <f t="shared" si="470"/>
        <v>-891</v>
      </c>
      <c r="BL127" s="139">
        <f t="shared" si="470"/>
        <v>-942</v>
      </c>
      <c r="BM127" s="139">
        <f t="shared" si="470"/>
        <v>-724</v>
      </c>
      <c r="BN127" s="139">
        <f t="shared" si="470"/>
        <v>-817</v>
      </c>
      <c r="BO127" s="139">
        <f t="shared" si="470"/>
        <v>-807</v>
      </c>
      <c r="BP127" s="139">
        <f t="shared" si="470"/>
        <v>-675</v>
      </c>
      <c r="BQ127" s="139">
        <f t="shared" si="470"/>
        <v>-1110</v>
      </c>
      <c r="BR127" s="251">
        <f t="shared" ref="BR127:BS127" si="479">SUM(BR122:BR126)</f>
        <v>-962</v>
      </c>
      <c r="BS127" s="139">
        <f t="shared" si="479"/>
        <v>-790</v>
      </c>
      <c r="BT127" s="139">
        <f t="shared" ref="BT127:BU127" si="480">SUM(BT122:BT126)</f>
        <v>-672</v>
      </c>
      <c r="BU127" s="139">
        <f t="shared" si="480"/>
        <v>-456</v>
      </c>
      <c r="BV127" s="139">
        <f t="shared" ref="BV127:BW127" si="481">SUM(BV122:BV126)</f>
        <v>-267</v>
      </c>
      <c r="BW127" s="139">
        <f t="shared" si="481"/>
        <v>-121</v>
      </c>
      <c r="BX127" s="139">
        <f t="shared" ref="BX127:BY127" si="482">SUM(BX122:BX126)</f>
        <v>128</v>
      </c>
      <c r="BY127" s="139">
        <f t="shared" si="482"/>
        <v>277</v>
      </c>
      <c r="BZ127" s="333">
        <f t="shared" ref="BZ127" si="483">SUM(BZ122:BZ126)</f>
        <v>345</v>
      </c>
      <c r="CA127" s="341">
        <f t="shared" ref="CA127:CB127" si="484">SUM(CA122:CA126)</f>
        <v>594</v>
      </c>
      <c r="CB127" s="333">
        <f t="shared" si="484"/>
        <v>1272</v>
      </c>
      <c r="CC127" s="333">
        <f t="shared" ref="CC127" si="485">SUM(CC122:CC126)</f>
        <v>2021</v>
      </c>
      <c r="CD127" s="333">
        <f t="shared" ref="CD127:CE127" si="486">SUM(CD122:CD126)</f>
        <v>1593</v>
      </c>
      <c r="CE127" s="495">
        <f t="shared" si="486"/>
        <v>1282</v>
      </c>
      <c r="CF127" s="333">
        <f t="shared" ref="CF127:CG127" si="487">SUM(CF122:CF126)</f>
        <v>1205</v>
      </c>
      <c r="CG127" s="333">
        <f t="shared" si="487"/>
        <v>1083</v>
      </c>
      <c r="CH127" s="333">
        <f t="shared" ref="CH127:CI127" si="488">SUM(CH122:CH126)</f>
        <v>950</v>
      </c>
      <c r="CI127" s="333">
        <f t="shared" si="488"/>
        <v>1042</v>
      </c>
      <c r="CJ127" s="333">
        <f t="shared" ref="CJ127:CK127" si="489">SUM(CJ122:CJ126)</f>
        <v>1029</v>
      </c>
      <c r="CK127" s="333">
        <f t="shared" si="489"/>
        <v>999</v>
      </c>
      <c r="CL127" s="333">
        <f t="shared" ref="CL127:CM127" si="490">SUM(CL122:CL126)</f>
        <v>1279</v>
      </c>
      <c r="CM127" s="333">
        <f t="shared" si="490"/>
        <v>1725</v>
      </c>
      <c r="CN127" s="333">
        <f t="shared" ref="CN127:CO127" si="491">SUM(CN122:CN126)</f>
        <v>3574</v>
      </c>
      <c r="CO127" s="333">
        <f t="shared" si="491"/>
        <v>2396</v>
      </c>
      <c r="CP127" s="251">
        <f t="shared" ref="CP127" si="492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/>
      <c r="AZ129" s="478"/>
      <c r="BA129" s="478"/>
      <c r="BB129" s="478"/>
      <c r="BC129" s="478"/>
      <c r="BD129" s="478"/>
      <c r="BE129" s="478"/>
      <c r="BF129" s="478"/>
      <c r="BG129" s="478"/>
      <c r="BH129" s="478"/>
      <c r="BI129" s="138">
        <f t="shared" ref="BI129:BR133" si="493">O129-C129</f>
        <v>-78</v>
      </c>
      <c r="BJ129" s="139">
        <f t="shared" si="493"/>
        <v>-917</v>
      </c>
      <c r="BK129" s="139">
        <f t="shared" si="493"/>
        <v>-665</v>
      </c>
      <c r="BL129" s="139">
        <f t="shared" si="493"/>
        <v>-639</v>
      </c>
      <c r="BM129" s="139">
        <f t="shared" si="493"/>
        <v>-983</v>
      </c>
      <c r="BN129" s="139">
        <f t="shared" si="493"/>
        <v>-766</v>
      </c>
      <c r="BO129" s="139">
        <f t="shared" si="493"/>
        <v>-1256</v>
      </c>
      <c r="BP129" s="139">
        <f t="shared" si="493"/>
        <v>-181</v>
      </c>
      <c r="BQ129" s="139">
        <f t="shared" si="493"/>
        <v>-2</v>
      </c>
      <c r="BR129" s="251">
        <f t="shared" si="493"/>
        <v>-3</v>
      </c>
      <c r="BS129" s="139">
        <f t="shared" ref="BS129:CB133" si="494">Y129-M129</f>
        <v>-16</v>
      </c>
      <c r="BT129" s="139">
        <f t="shared" si="494"/>
        <v>-6</v>
      </c>
      <c r="BU129" s="139">
        <f t="shared" si="494"/>
        <v>-2</v>
      </c>
      <c r="BV129" s="139">
        <f t="shared" si="494"/>
        <v>0</v>
      </c>
      <c r="BW129" s="139">
        <f t="shared" si="494"/>
        <v>0</v>
      </c>
      <c r="BX129" s="139">
        <f t="shared" si="494"/>
        <v>0</v>
      </c>
      <c r="BY129" s="139">
        <f t="shared" si="494"/>
        <v>0</v>
      </c>
      <c r="BZ129" s="333">
        <f t="shared" si="494"/>
        <v>0</v>
      </c>
      <c r="CA129" s="341">
        <f t="shared" si="494"/>
        <v>10</v>
      </c>
      <c r="CB129" s="333">
        <f t="shared" si="494"/>
        <v>477</v>
      </c>
      <c r="CC129" s="333">
        <f t="shared" ref="CC129:CD133" si="495">AI129-W129</f>
        <v>314</v>
      </c>
      <c r="CD129" s="333">
        <f t="shared" si="495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/>
      <c r="AZ130" s="478"/>
      <c r="BA130" s="478"/>
      <c r="BB130" s="478"/>
      <c r="BC130" s="478"/>
      <c r="BD130" s="478"/>
      <c r="BE130" s="478"/>
      <c r="BF130" s="478"/>
      <c r="BG130" s="478"/>
      <c r="BH130" s="478"/>
      <c r="BI130" s="138">
        <f t="shared" si="493"/>
        <v>-6</v>
      </c>
      <c r="BJ130" s="139">
        <f t="shared" si="493"/>
        <v>-18</v>
      </c>
      <c r="BK130" s="139">
        <f t="shared" si="493"/>
        <v>-262</v>
      </c>
      <c r="BL130" s="139">
        <f t="shared" si="493"/>
        <v>-237</v>
      </c>
      <c r="BM130" s="139">
        <f t="shared" si="493"/>
        <v>-455</v>
      </c>
      <c r="BN130" s="139">
        <f t="shared" si="493"/>
        <v>-313</v>
      </c>
      <c r="BO130" s="139">
        <f t="shared" si="493"/>
        <v>-624</v>
      </c>
      <c r="BP130" s="139">
        <f t="shared" si="493"/>
        <v>-70</v>
      </c>
      <c r="BQ130" s="139">
        <f t="shared" si="493"/>
        <v>0</v>
      </c>
      <c r="BR130" s="251">
        <f t="shared" si="493"/>
        <v>0</v>
      </c>
      <c r="BS130" s="139">
        <f t="shared" si="494"/>
        <v>0</v>
      </c>
      <c r="BT130" s="139">
        <f t="shared" si="494"/>
        <v>0</v>
      </c>
      <c r="BU130" s="139">
        <f t="shared" si="494"/>
        <v>0</v>
      </c>
      <c r="BV130" s="139">
        <f t="shared" si="494"/>
        <v>0</v>
      </c>
      <c r="BW130" s="139">
        <f t="shared" si="494"/>
        <v>0</v>
      </c>
      <c r="BX130" s="139">
        <f t="shared" si="494"/>
        <v>0</v>
      </c>
      <c r="BY130" s="139">
        <f t="shared" si="494"/>
        <v>0</v>
      </c>
      <c r="BZ130" s="333">
        <f t="shared" si="494"/>
        <v>0</v>
      </c>
      <c r="CA130" s="341">
        <f t="shared" si="494"/>
        <v>0</v>
      </c>
      <c r="CB130" s="333">
        <f t="shared" si="494"/>
        <v>75</v>
      </c>
      <c r="CC130" s="333">
        <f t="shared" si="495"/>
        <v>39</v>
      </c>
      <c r="CD130" s="333">
        <f t="shared" si="495"/>
        <v>0</v>
      </c>
      <c r="CE130" s="495">
        <f t="shared" ref="CE130:CP133" si="496">AK130-Y130</f>
        <v>0</v>
      </c>
      <c r="CF130" s="333">
        <f t="shared" si="496"/>
        <v>0</v>
      </c>
      <c r="CG130" s="333">
        <f t="shared" si="496"/>
        <v>0</v>
      </c>
      <c r="CH130" s="333">
        <f t="shared" si="496"/>
        <v>0</v>
      </c>
      <c r="CI130" s="333">
        <f t="shared" si="496"/>
        <v>0</v>
      </c>
      <c r="CJ130" s="333">
        <f t="shared" si="496"/>
        <v>0</v>
      </c>
      <c r="CK130" s="333">
        <f t="shared" si="496"/>
        <v>22</v>
      </c>
      <c r="CL130" s="333">
        <f t="shared" si="496"/>
        <v>3</v>
      </c>
      <c r="CM130" s="333">
        <f t="shared" si="496"/>
        <v>148</v>
      </c>
      <c r="CN130" s="333">
        <f t="shared" si="496"/>
        <v>952</v>
      </c>
      <c r="CO130" s="333">
        <f t="shared" si="496"/>
        <v>-32</v>
      </c>
      <c r="CP130" s="251">
        <f t="shared" si="496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/>
      <c r="AZ131" s="478"/>
      <c r="BA131" s="478"/>
      <c r="BB131" s="478"/>
      <c r="BC131" s="478"/>
      <c r="BD131" s="478"/>
      <c r="BE131" s="478"/>
      <c r="BF131" s="478"/>
      <c r="BG131" s="478"/>
      <c r="BH131" s="478"/>
      <c r="BI131" s="138">
        <f t="shared" si="493"/>
        <v>-56</v>
      </c>
      <c r="BJ131" s="139">
        <f t="shared" si="493"/>
        <v>-105</v>
      </c>
      <c r="BK131" s="139">
        <f t="shared" si="493"/>
        <v>-132</v>
      </c>
      <c r="BL131" s="139">
        <f t="shared" si="493"/>
        <v>-105</v>
      </c>
      <c r="BM131" s="139">
        <f t="shared" si="493"/>
        <v>-79</v>
      </c>
      <c r="BN131" s="139">
        <f t="shared" si="493"/>
        <v>-62</v>
      </c>
      <c r="BO131" s="139">
        <f t="shared" si="493"/>
        <v>-41</v>
      </c>
      <c r="BP131" s="139">
        <f t="shared" si="493"/>
        <v>-1</v>
      </c>
      <c r="BQ131" s="139">
        <f t="shared" si="493"/>
        <v>0</v>
      </c>
      <c r="BR131" s="251">
        <f t="shared" si="493"/>
        <v>-1</v>
      </c>
      <c r="BS131" s="139">
        <f t="shared" si="494"/>
        <v>-32</v>
      </c>
      <c r="BT131" s="139">
        <f t="shared" si="494"/>
        <v>-58</v>
      </c>
      <c r="BU131" s="139">
        <f t="shared" si="494"/>
        <v>-22</v>
      </c>
      <c r="BV131" s="139">
        <f t="shared" si="494"/>
        <v>0</v>
      </c>
      <c r="BW131" s="139">
        <f t="shared" si="494"/>
        <v>0</v>
      </c>
      <c r="BX131" s="139">
        <f t="shared" si="494"/>
        <v>0</v>
      </c>
      <c r="BY131" s="139">
        <f t="shared" si="494"/>
        <v>0</v>
      </c>
      <c r="BZ131" s="333">
        <f t="shared" si="494"/>
        <v>237</v>
      </c>
      <c r="CA131" s="341">
        <f t="shared" si="494"/>
        <v>89</v>
      </c>
      <c r="CB131" s="333">
        <f t="shared" si="494"/>
        <v>43</v>
      </c>
      <c r="CC131" s="333">
        <f t="shared" si="495"/>
        <v>49</v>
      </c>
      <c r="CD131" s="333">
        <f t="shared" si="495"/>
        <v>28</v>
      </c>
      <c r="CE131" s="495">
        <f t="shared" si="496"/>
        <v>38</v>
      </c>
      <c r="CF131" s="333">
        <f t="shared" si="496"/>
        <v>57</v>
      </c>
      <c r="CG131" s="333">
        <f t="shared" si="496"/>
        <v>0</v>
      </c>
      <c r="CH131" s="333">
        <f t="shared" si="496"/>
        <v>0</v>
      </c>
      <c r="CI131" s="333">
        <f t="shared" si="496"/>
        <v>0</v>
      </c>
      <c r="CJ131" s="333">
        <f t="shared" si="496"/>
        <v>0</v>
      </c>
      <c r="CK131" s="333">
        <f t="shared" si="496"/>
        <v>120</v>
      </c>
      <c r="CL131" s="333">
        <f t="shared" si="496"/>
        <v>-188</v>
      </c>
      <c r="CM131" s="333">
        <f t="shared" si="496"/>
        <v>-49</v>
      </c>
      <c r="CN131" s="333">
        <f t="shared" si="496"/>
        <v>32</v>
      </c>
      <c r="CO131" s="333">
        <f t="shared" si="496"/>
        <v>-2</v>
      </c>
      <c r="CP131" s="251">
        <f t="shared" si="496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/>
      <c r="AZ132" s="478"/>
      <c r="BA132" s="478"/>
      <c r="BB132" s="478"/>
      <c r="BC132" s="478"/>
      <c r="BD132" s="478"/>
      <c r="BE132" s="478"/>
      <c r="BF132" s="478"/>
      <c r="BG132" s="478"/>
      <c r="BH132" s="478"/>
      <c r="BI132" s="138">
        <f t="shared" si="493"/>
        <v>-5</v>
      </c>
      <c r="BJ132" s="139">
        <f t="shared" si="493"/>
        <v>-10</v>
      </c>
      <c r="BK132" s="139">
        <f t="shared" si="493"/>
        <v>-9</v>
      </c>
      <c r="BL132" s="139">
        <f t="shared" si="493"/>
        <v>-9</v>
      </c>
      <c r="BM132" s="139">
        <f t="shared" si="493"/>
        <v>-7</v>
      </c>
      <c r="BN132" s="139">
        <f t="shared" si="493"/>
        <v>-5</v>
      </c>
      <c r="BO132" s="139">
        <f t="shared" si="493"/>
        <v>-7</v>
      </c>
      <c r="BP132" s="139">
        <f t="shared" si="493"/>
        <v>0</v>
      </c>
      <c r="BQ132" s="139">
        <f t="shared" si="493"/>
        <v>0</v>
      </c>
      <c r="BR132" s="251">
        <f t="shared" si="493"/>
        <v>0</v>
      </c>
      <c r="BS132" s="139">
        <f t="shared" si="494"/>
        <v>-3</v>
      </c>
      <c r="BT132" s="139">
        <f t="shared" si="494"/>
        <v>-3</v>
      </c>
      <c r="BU132" s="139">
        <f t="shared" si="494"/>
        <v>-1</v>
      </c>
      <c r="BV132" s="139">
        <f t="shared" si="494"/>
        <v>0</v>
      </c>
      <c r="BW132" s="139">
        <f t="shared" si="494"/>
        <v>0</v>
      </c>
      <c r="BX132" s="139">
        <f t="shared" si="494"/>
        <v>0</v>
      </c>
      <c r="BY132" s="139">
        <f t="shared" si="494"/>
        <v>0</v>
      </c>
      <c r="BZ132" s="333">
        <f t="shared" si="494"/>
        <v>10</v>
      </c>
      <c r="CA132" s="341">
        <f t="shared" si="494"/>
        <v>3</v>
      </c>
      <c r="CB132" s="333">
        <f t="shared" si="494"/>
        <v>2</v>
      </c>
      <c r="CC132" s="333">
        <f t="shared" si="495"/>
        <v>0</v>
      </c>
      <c r="CD132" s="333">
        <f t="shared" si="495"/>
        <v>0</v>
      </c>
      <c r="CE132" s="495">
        <f t="shared" si="496"/>
        <v>2</v>
      </c>
      <c r="CF132" s="333">
        <f t="shared" si="496"/>
        <v>2</v>
      </c>
      <c r="CG132" s="333">
        <f t="shared" si="496"/>
        <v>0</v>
      </c>
      <c r="CH132" s="333">
        <f t="shared" si="496"/>
        <v>0</v>
      </c>
      <c r="CI132" s="333">
        <f t="shared" si="496"/>
        <v>0</v>
      </c>
      <c r="CJ132" s="333">
        <f t="shared" si="496"/>
        <v>0</v>
      </c>
      <c r="CK132" s="333">
        <f t="shared" si="496"/>
        <v>13</v>
      </c>
      <c r="CL132" s="333">
        <f t="shared" si="496"/>
        <v>-8</v>
      </c>
      <c r="CM132" s="333">
        <f t="shared" si="496"/>
        <v>0</v>
      </c>
      <c r="CN132" s="333">
        <f t="shared" si="496"/>
        <v>7</v>
      </c>
      <c r="CO132" s="333">
        <f t="shared" si="496"/>
        <v>3</v>
      </c>
      <c r="CP132" s="251">
        <f t="shared" si="496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/>
      <c r="AZ133" s="478"/>
      <c r="BA133" s="478"/>
      <c r="BB133" s="478"/>
      <c r="BC133" s="478"/>
      <c r="BD133" s="478"/>
      <c r="BE133" s="478"/>
      <c r="BF133" s="478"/>
      <c r="BG133" s="478"/>
      <c r="BH133" s="478"/>
      <c r="BI133" s="154">
        <f t="shared" si="493"/>
        <v>0</v>
      </c>
      <c r="BJ133" s="153">
        <f t="shared" si="493"/>
        <v>-1</v>
      </c>
      <c r="BK133" s="153">
        <f t="shared" si="493"/>
        <v>-1</v>
      </c>
      <c r="BL133" s="153">
        <f t="shared" si="493"/>
        <v>0</v>
      </c>
      <c r="BM133" s="153">
        <f t="shared" si="493"/>
        <v>0</v>
      </c>
      <c r="BN133" s="153">
        <f t="shared" si="493"/>
        <v>0</v>
      </c>
      <c r="BO133" s="153">
        <f t="shared" si="493"/>
        <v>0</v>
      </c>
      <c r="BP133" s="153">
        <f t="shared" si="493"/>
        <v>0</v>
      </c>
      <c r="BQ133" s="153">
        <f t="shared" si="493"/>
        <v>0</v>
      </c>
      <c r="BR133" s="255">
        <f t="shared" si="493"/>
        <v>0</v>
      </c>
      <c r="BS133" s="153">
        <f t="shared" si="494"/>
        <v>0</v>
      </c>
      <c r="BT133" s="153">
        <f t="shared" si="494"/>
        <v>0</v>
      </c>
      <c r="BU133" s="153">
        <f t="shared" si="494"/>
        <v>0</v>
      </c>
      <c r="BV133" s="153">
        <f t="shared" si="494"/>
        <v>0</v>
      </c>
      <c r="BW133" s="153">
        <f t="shared" si="494"/>
        <v>0</v>
      </c>
      <c r="BX133" s="153">
        <f t="shared" si="494"/>
        <v>0</v>
      </c>
      <c r="BY133" s="153">
        <f t="shared" si="494"/>
        <v>0</v>
      </c>
      <c r="BZ133" s="334">
        <f t="shared" si="494"/>
        <v>0</v>
      </c>
      <c r="CA133" s="342">
        <f t="shared" si="494"/>
        <v>0</v>
      </c>
      <c r="CB133" s="334">
        <f t="shared" si="494"/>
        <v>0</v>
      </c>
      <c r="CC133" s="334">
        <f t="shared" si="495"/>
        <v>0</v>
      </c>
      <c r="CD133" s="334">
        <f t="shared" si="495"/>
        <v>1</v>
      </c>
      <c r="CE133" s="495">
        <f t="shared" si="496"/>
        <v>0</v>
      </c>
      <c r="CF133" s="333">
        <f t="shared" si="496"/>
        <v>0</v>
      </c>
      <c r="CG133" s="333">
        <f t="shared" si="496"/>
        <v>0</v>
      </c>
      <c r="CH133" s="333">
        <f t="shared" si="496"/>
        <v>0</v>
      </c>
      <c r="CI133" s="333">
        <f t="shared" si="496"/>
        <v>0</v>
      </c>
      <c r="CJ133" s="333">
        <f t="shared" si="496"/>
        <v>0</v>
      </c>
      <c r="CK133" s="333">
        <f t="shared" si="496"/>
        <v>1</v>
      </c>
      <c r="CL133" s="334">
        <f t="shared" si="496"/>
        <v>1</v>
      </c>
      <c r="CM133" s="334">
        <f t="shared" si="496"/>
        <v>1</v>
      </c>
      <c r="CN133" s="334">
        <f t="shared" si="496"/>
        <v>1</v>
      </c>
      <c r="CO133" s="334">
        <f t="shared" si="496"/>
        <v>0</v>
      </c>
      <c r="CP133" s="255">
        <f t="shared" si="496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497">SUM(E129:E133)</f>
        <v>1069</v>
      </c>
      <c r="F134" s="165">
        <f t="shared" si="497"/>
        <v>990</v>
      </c>
      <c r="G134" s="164">
        <f t="shared" si="497"/>
        <v>1524</v>
      </c>
      <c r="H134" s="143">
        <f t="shared" si="497"/>
        <v>1146</v>
      </c>
      <c r="I134" s="143">
        <f t="shared" si="497"/>
        <v>1928</v>
      </c>
      <c r="J134" s="143">
        <f t="shared" si="497"/>
        <v>252</v>
      </c>
      <c r="K134" s="143">
        <f t="shared" si="497"/>
        <v>2</v>
      </c>
      <c r="L134" s="328">
        <f t="shared" si="497"/>
        <v>4</v>
      </c>
      <c r="M134" s="355">
        <f t="shared" si="497"/>
        <v>51</v>
      </c>
      <c r="N134" s="328">
        <f t="shared" si="497"/>
        <v>67</v>
      </c>
      <c r="O134" s="222">
        <f t="shared" si="497"/>
        <v>25</v>
      </c>
      <c r="P134" s="222">
        <f t="shared" si="497"/>
        <v>0</v>
      </c>
      <c r="Q134" s="222">
        <f t="shared" si="497"/>
        <v>0</v>
      </c>
      <c r="R134" s="222">
        <f t="shared" si="497"/>
        <v>0</v>
      </c>
      <c r="S134" s="237">
        <f t="shared" si="497"/>
        <v>0</v>
      </c>
      <c r="T134" s="237">
        <f t="shared" si="497"/>
        <v>0</v>
      </c>
      <c r="U134" s="237">
        <f t="shared" si="497"/>
        <v>0</v>
      </c>
      <c r="V134" s="237">
        <f t="shared" si="497"/>
        <v>0</v>
      </c>
      <c r="W134" s="237">
        <f t="shared" si="497"/>
        <v>0</v>
      </c>
      <c r="X134" s="360">
        <f t="shared" ref="X134" si="498">SUM(X129:X133)</f>
        <v>0</v>
      </c>
      <c r="Y134" s="383">
        <f t="shared" ref="Y134:BJ134" si="499">SUM(Y129:Y133)</f>
        <v>0</v>
      </c>
      <c r="Z134" s="222">
        <f t="shared" si="499"/>
        <v>0</v>
      </c>
      <c r="AA134" s="237">
        <f t="shared" si="499"/>
        <v>0</v>
      </c>
      <c r="AB134" s="237">
        <f t="shared" si="499"/>
        <v>0</v>
      </c>
      <c r="AC134" s="237">
        <f t="shared" si="499"/>
        <v>0</v>
      </c>
      <c r="AD134" s="237">
        <f t="shared" ref="AD134:AE134" si="500">SUM(AD129:AD133)</f>
        <v>0</v>
      </c>
      <c r="AE134" s="237">
        <f t="shared" si="500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/>
      <c r="AZ134" s="478"/>
      <c r="BA134" s="478"/>
      <c r="BB134" s="478"/>
      <c r="BC134" s="478"/>
      <c r="BD134" s="478"/>
      <c r="BE134" s="478"/>
      <c r="BF134" s="478"/>
      <c r="BG134" s="478"/>
      <c r="BH134" s="478"/>
      <c r="BI134" s="155">
        <f t="shared" si="499"/>
        <v>-145</v>
      </c>
      <c r="BJ134" s="156">
        <f t="shared" si="499"/>
        <v>-1051</v>
      </c>
      <c r="BK134" s="156">
        <f t="shared" ref="BK134:BQ134" si="501">SUM(BK129:BK133)</f>
        <v>-1069</v>
      </c>
      <c r="BL134" s="156">
        <f t="shared" si="501"/>
        <v>-990</v>
      </c>
      <c r="BM134" s="156">
        <f t="shared" si="501"/>
        <v>-1524</v>
      </c>
      <c r="BN134" s="156">
        <f t="shared" si="501"/>
        <v>-1146</v>
      </c>
      <c r="BO134" s="156">
        <f t="shared" si="501"/>
        <v>-1928</v>
      </c>
      <c r="BP134" s="156">
        <f t="shared" si="501"/>
        <v>-252</v>
      </c>
      <c r="BQ134" s="156">
        <f t="shared" si="501"/>
        <v>-2</v>
      </c>
      <c r="BR134" s="256">
        <f t="shared" ref="BR134:BS134" si="502">SUM(BR129:BR133)</f>
        <v>-4</v>
      </c>
      <c r="BS134" s="156">
        <f t="shared" si="502"/>
        <v>-51</v>
      </c>
      <c r="BT134" s="156">
        <f t="shared" ref="BT134:BU134" si="503">SUM(BT129:BT133)</f>
        <v>-67</v>
      </c>
      <c r="BU134" s="156">
        <f t="shared" si="503"/>
        <v>-25</v>
      </c>
      <c r="BV134" s="156">
        <f t="shared" ref="BV134:BW134" si="504">SUM(BV129:BV133)</f>
        <v>0</v>
      </c>
      <c r="BW134" s="156">
        <f t="shared" si="504"/>
        <v>0</v>
      </c>
      <c r="BX134" s="156">
        <f t="shared" ref="BX134:BY134" si="505">SUM(BX129:BX133)</f>
        <v>0</v>
      </c>
      <c r="BY134" s="156">
        <f t="shared" si="505"/>
        <v>0</v>
      </c>
      <c r="BZ134" s="417">
        <f t="shared" ref="BZ134" si="506">SUM(BZ129:BZ133)</f>
        <v>247</v>
      </c>
      <c r="CA134" s="430">
        <f t="shared" ref="CA134:CB134" si="507">SUM(CA129:CA133)</f>
        <v>102</v>
      </c>
      <c r="CB134" s="417">
        <f t="shared" si="507"/>
        <v>597</v>
      </c>
      <c r="CC134" s="417">
        <f t="shared" ref="CC134" si="508">SUM(CC129:CC133)</f>
        <v>402</v>
      </c>
      <c r="CD134" s="417">
        <f t="shared" ref="CD134:CE134" si="509">SUM(CD129:CD133)</f>
        <v>32</v>
      </c>
      <c r="CE134" s="501">
        <f t="shared" si="509"/>
        <v>44</v>
      </c>
      <c r="CF134" s="417">
        <f t="shared" ref="CF134:CG134" si="510">SUM(CF129:CF133)</f>
        <v>62</v>
      </c>
      <c r="CG134" s="417">
        <f t="shared" si="510"/>
        <v>3</v>
      </c>
      <c r="CH134" s="417">
        <f t="shared" ref="CH134:CI134" si="511">SUM(CH129:CH133)</f>
        <v>4</v>
      </c>
      <c r="CI134" s="417">
        <f t="shared" si="511"/>
        <v>5</v>
      </c>
      <c r="CJ134" s="417">
        <f t="shared" ref="CJ134:CK134" si="512">SUM(CJ129:CJ133)</f>
        <v>6</v>
      </c>
      <c r="CK134" s="417">
        <f t="shared" si="512"/>
        <v>163</v>
      </c>
      <c r="CL134" s="417">
        <f t="shared" ref="CL134:CM134" si="513">SUM(CL129:CL133)</f>
        <v>-185</v>
      </c>
      <c r="CM134" s="417">
        <f t="shared" si="513"/>
        <v>108</v>
      </c>
      <c r="CN134" s="417">
        <f t="shared" ref="CN134:CO134" si="514">SUM(CN129:CN133)</f>
        <v>1001</v>
      </c>
      <c r="CO134" s="417">
        <f t="shared" si="514"/>
        <v>-21</v>
      </c>
      <c r="CP134" s="256">
        <f t="shared" ref="CP134" si="515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/>
      <c r="AZ136" s="478"/>
      <c r="BA136" s="478"/>
      <c r="BB136" s="478"/>
      <c r="BC136" s="478"/>
      <c r="BD136" s="478"/>
      <c r="BE136" s="478"/>
      <c r="BF136" s="478"/>
      <c r="BG136" s="478"/>
      <c r="BH136" s="478"/>
      <c r="BI136" s="138">
        <f t="shared" ref="BI136:BR140" si="516">O136-C136</f>
        <v>-3053</v>
      </c>
      <c r="BJ136" s="139">
        <f t="shared" si="516"/>
        <v>-6810</v>
      </c>
      <c r="BK136" s="139">
        <f t="shared" si="516"/>
        <v>-8508</v>
      </c>
      <c r="BL136" s="139">
        <f t="shared" si="516"/>
        <v>-7330</v>
      </c>
      <c r="BM136" s="139">
        <f t="shared" si="516"/>
        <v>-7363</v>
      </c>
      <c r="BN136" s="139">
        <f t="shared" si="516"/>
        <v>-6816</v>
      </c>
      <c r="BO136" s="139">
        <f t="shared" si="516"/>
        <v>-5757</v>
      </c>
      <c r="BP136" s="139">
        <f t="shared" si="516"/>
        <v>-3884</v>
      </c>
      <c r="BQ136" s="139">
        <f t="shared" si="516"/>
        <v>-2569</v>
      </c>
      <c r="BR136" s="251">
        <f t="shared" si="516"/>
        <v>-1690</v>
      </c>
      <c r="BS136" s="139">
        <f t="shared" ref="BS136:CB140" si="517">Y136-M136</f>
        <v>-2148</v>
      </c>
      <c r="BT136" s="139">
        <f t="shared" si="517"/>
        <v>-2858</v>
      </c>
      <c r="BU136" s="139">
        <f t="shared" si="517"/>
        <v>-1826</v>
      </c>
      <c r="BV136" s="139">
        <f t="shared" si="517"/>
        <v>-251</v>
      </c>
      <c r="BW136" s="139">
        <f t="shared" si="517"/>
        <v>-162</v>
      </c>
      <c r="BX136" s="139">
        <f t="shared" si="517"/>
        <v>487</v>
      </c>
      <c r="BY136" s="139">
        <f t="shared" si="517"/>
        <v>1031</v>
      </c>
      <c r="BZ136" s="333">
        <f t="shared" si="517"/>
        <v>1088</v>
      </c>
      <c r="CA136" s="341">
        <f t="shared" si="517"/>
        <v>1842</v>
      </c>
      <c r="CB136" s="333">
        <f t="shared" si="517"/>
        <v>3142</v>
      </c>
      <c r="CC136" s="333">
        <f t="shared" ref="CC136:CL140" si="518">AI136-W136</f>
        <v>2546</v>
      </c>
      <c r="CD136" s="333">
        <f t="shared" si="518"/>
        <v>1467</v>
      </c>
      <c r="CE136" s="495">
        <f t="shared" si="518"/>
        <v>1080</v>
      </c>
      <c r="CF136" s="333">
        <f t="shared" si="518"/>
        <v>813</v>
      </c>
      <c r="CG136" s="333">
        <f t="shared" si="518"/>
        <v>674</v>
      </c>
      <c r="CH136" s="333">
        <f t="shared" si="518"/>
        <v>525</v>
      </c>
      <c r="CI136" s="333">
        <f t="shared" si="518"/>
        <v>481</v>
      </c>
      <c r="CJ136" s="333">
        <f t="shared" si="518"/>
        <v>308</v>
      </c>
      <c r="CK136" s="333">
        <f t="shared" si="518"/>
        <v>1350</v>
      </c>
      <c r="CL136" s="333">
        <f t="shared" si="518"/>
        <v>2447</v>
      </c>
      <c r="CM136" s="333">
        <f t="shared" ref="CM136:CP140" si="519">AS136-AG136</f>
        <v>2148</v>
      </c>
      <c r="CN136" s="333">
        <f t="shared" si="519"/>
        <v>241</v>
      </c>
      <c r="CO136" s="333">
        <f t="shared" si="519"/>
        <v>458</v>
      </c>
      <c r="CP136" s="251">
        <f t="shared" si="519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/>
      <c r="AZ137" s="478"/>
      <c r="BA137" s="478"/>
      <c r="BB137" s="478"/>
      <c r="BC137" s="478"/>
      <c r="BD137" s="478"/>
      <c r="BE137" s="478"/>
      <c r="BF137" s="478"/>
      <c r="BG137" s="478"/>
      <c r="BH137" s="478"/>
      <c r="BI137" s="138">
        <f t="shared" si="516"/>
        <v>-966</v>
      </c>
      <c r="BJ137" s="139">
        <f t="shared" si="516"/>
        <v>-1351</v>
      </c>
      <c r="BK137" s="139">
        <f t="shared" si="516"/>
        <v>-3184</v>
      </c>
      <c r="BL137" s="139">
        <f t="shared" si="516"/>
        <v>-2769</v>
      </c>
      <c r="BM137" s="139">
        <f t="shared" si="516"/>
        <v>-2952</v>
      </c>
      <c r="BN137" s="139">
        <f t="shared" si="516"/>
        <v>-2932</v>
      </c>
      <c r="BO137" s="139">
        <f t="shared" si="516"/>
        <v>-2601</v>
      </c>
      <c r="BP137" s="139">
        <f t="shared" si="516"/>
        <v>-1974</v>
      </c>
      <c r="BQ137" s="139">
        <f t="shared" si="516"/>
        <v>-633</v>
      </c>
      <c r="BR137" s="251">
        <f t="shared" si="516"/>
        <v>-238</v>
      </c>
      <c r="BS137" s="139">
        <f t="shared" si="517"/>
        <v>-159</v>
      </c>
      <c r="BT137" s="139">
        <f t="shared" si="517"/>
        <v>-119</v>
      </c>
      <c r="BU137" s="139">
        <f t="shared" si="517"/>
        <v>12</v>
      </c>
      <c r="BV137" s="139">
        <f t="shared" si="517"/>
        <v>110</v>
      </c>
      <c r="BW137" s="139">
        <f t="shared" si="517"/>
        <v>2</v>
      </c>
      <c r="BX137" s="139">
        <f t="shared" si="517"/>
        <v>64</v>
      </c>
      <c r="BY137" s="139">
        <f t="shared" si="517"/>
        <v>111</v>
      </c>
      <c r="BZ137" s="333">
        <f t="shared" si="517"/>
        <v>104</v>
      </c>
      <c r="CA137" s="341">
        <f t="shared" si="517"/>
        <v>144</v>
      </c>
      <c r="CB137" s="333">
        <f t="shared" si="517"/>
        <v>277</v>
      </c>
      <c r="CC137" s="333">
        <f t="shared" si="518"/>
        <v>171</v>
      </c>
      <c r="CD137" s="333">
        <f t="shared" si="518"/>
        <v>104</v>
      </c>
      <c r="CE137" s="495">
        <f t="shared" si="518"/>
        <v>70</v>
      </c>
      <c r="CF137" s="333">
        <f t="shared" si="518"/>
        <v>11</v>
      </c>
      <c r="CG137" s="333">
        <f t="shared" si="518"/>
        <v>-51</v>
      </c>
      <c r="CH137" s="333">
        <f t="shared" si="518"/>
        <v>5</v>
      </c>
      <c r="CI137" s="333">
        <f t="shared" si="518"/>
        <v>88</v>
      </c>
      <c r="CJ137" s="333">
        <f t="shared" si="518"/>
        <v>43</v>
      </c>
      <c r="CK137" s="333">
        <f t="shared" si="518"/>
        <v>-11</v>
      </c>
      <c r="CL137" s="333">
        <f t="shared" si="518"/>
        <v>83</v>
      </c>
      <c r="CM137" s="333">
        <f t="shared" si="519"/>
        <v>205</v>
      </c>
      <c r="CN137" s="333">
        <f t="shared" si="519"/>
        <v>353</v>
      </c>
      <c r="CO137" s="333">
        <f t="shared" si="519"/>
        <v>361</v>
      </c>
      <c r="CP137" s="251">
        <f t="shared" si="519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/>
      <c r="AZ138" s="478"/>
      <c r="BA138" s="478"/>
      <c r="BB138" s="478"/>
      <c r="BC138" s="478"/>
      <c r="BD138" s="478"/>
      <c r="BE138" s="478"/>
      <c r="BF138" s="478"/>
      <c r="BG138" s="478"/>
      <c r="BH138" s="478"/>
      <c r="BI138" s="138">
        <f t="shared" si="516"/>
        <v>-90</v>
      </c>
      <c r="BJ138" s="139">
        <f t="shared" si="516"/>
        <v>-164</v>
      </c>
      <c r="BK138" s="139">
        <f t="shared" si="516"/>
        <v>-183</v>
      </c>
      <c r="BL138" s="139">
        <f t="shared" si="516"/>
        <v>-137</v>
      </c>
      <c r="BM138" s="139">
        <f t="shared" si="516"/>
        <v>-111</v>
      </c>
      <c r="BN138" s="139">
        <f t="shared" si="516"/>
        <v>-84</v>
      </c>
      <c r="BO138" s="139">
        <f t="shared" si="516"/>
        <v>-48</v>
      </c>
      <c r="BP138" s="139">
        <f t="shared" si="516"/>
        <v>16</v>
      </c>
      <c r="BQ138" s="139">
        <f t="shared" si="516"/>
        <v>26</v>
      </c>
      <c r="BR138" s="251">
        <f t="shared" si="516"/>
        <v>39</v>
      </c>
      <c r="BS138" s="139">
        <f t="shared" si="517"/>
        <v>24</v>
      </c>
      <c r="BT138" s="139">
        <f t="shared" si="517"/>
        <v>63</v>
      </c>
      <c r="BU138" s="139">
        <f t="shared" si="517"/>
        <v>91</v>
      </c>
      <c r="BV138" s="139">
        <f t="shared" si="517"/>
        <v>213</v>
      </c>
      <c r="BW138" s="139">
        <f t="shared" si="517"/>
        <v>189</v>
      </c>
      <c r="BX138" s="139">
        <f t="shared" si="517"/>
        <v>154</v>
      </c>
      <c r="BY138" s="139">
        <f t="shared" si="517"/>
        <v>245</v>
      </c>
      <c r="BZ138" s="333">
        <f t="shared" si="517"/>
        <v>253</v>
      </c>
      <c r="CA138" s="341">
        <f t="shared" si="517"/>
        <v>159</v>
      </c>
      <c r="CB138" s="333">
        <f t="shared" si="517"/>
        <v>88</v>
      </c>
      <c r="CC138" s="333">
        <f t="shared" si="518"/>
        <v>63</v>
      </c>
      <c r="CD138" s="333">
        <f t="shared" si="518"/>
        <v>25</v>
      </c>
      <c r="CE138" s="495">
        <f t="shared" si="518"/>
        <v>-2</v>
      </c>
      <c r="CF138" s="333">
        <f t="shared" si="518"/>
        <v>-44</v>
      </c>
      <c r="CG138" s="333">
        <f t="shared" si="518"/>
        <v>-58</v>
      </c>
      <c r="CH138" s="333">
        <f t="shared" si="518"/>
        <v>-169</v>
      </c>
      <c r="CI138" s="333">
        <f t="shared" si="518"/>
        <v>-142</v>
      </c>
      <c r="CJ138" s="333">
        <f t="shared" si="518"/>
        <v>-105</v>
      </c>
      <c r="CK138" s="333">
        <f t="shared" si="518"/>
        <v>-116</v>
      </c>
      <c r="CL138" s="333">
        <f t="shared" si="518"/>
        <v>-137</v>
      </c>
      <c r="CM138" s="333">
        <f t="shared" si="519"/>
        <v>-77</v>
      </c>
      <c r="CN138" s="333">
        <f t="shared" si="519"/>
        <v>-12</v>
      </c>
      <c r="CO138" s="333">
        <f t="shared" si="519"/>
        <v>3</v>
      </c>
      <c r="CP138" s="251">
        <f t="shared" si="519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/>
      <c r="AZ139" s="478"/>
      <c r="BA139" s="478"/>
      <c r="BB139" s="478"/>
      <c r="BC139" s="478"/>
      <c r="BD139" s="478"/>
      <c r="BE139" s="478"/>
      <c r="BF139" s="478"/>
      <c r="BG139" s="478"/>
      <c r="BH139" s="478"/>
      <c r="BI139" s="138">
        <f t="shared" si="516"/>
        <v>-24</v>
      </c>
      <c r="BJ139" s="139">
        <f t="shared" si="516"/>
        <v>-52</v>
      </c>
      <c r="BK139" s="139">
        <f t="shared" si="516"/>
        <v>-59</v>
      </c>
      <c r="BL139" s="139">
        <f t="shared" si="516"/>
        <v>-47</v>
      </c>
      <c r="BM139" s="139">
        <f t="shared" si="516"/>
        <v>-38</v>
      </c>
      <c r="BN139" s="139">
        <f t="shared" si="516"/>
        <v>-27</v>
      </c>
      <c r="BO139" s="139">
        <f t="shared" si="516"/>
        <v>-7</v>
      </c>
      <c r="BP139" s="139">
        <f t="shared" si="516"/>
        <v>12</v>
      </c>
      <c r="BQ139" s="139">
        <f t="shared" si="516"/>
        <v>8</v>
      </c>
      <c r="BR139" s="251">
        <f t="shared" si="516"/>
        <v>-6</v>
      </c>
      <c r="BS139" s="139">
        <f t="shared" si="517"/>
        <v>-16</v>
      </c>
      <c r="BT139" s="139">
        <f t="shared" si="517"/>
        <v>-19</v>
      </c>
      <c r="BU139" s="139">
        <f t="shared" si="517"/>
        <v>-9</v>
      </c>
      <c r="BV139" s="139">
        <f t="shared" si="517"/>
        <v>35</v>
      </c>
      <c r="BW139" s="139">
        <f t="shared" si="517"/>
        <v>26</v>
      </c>
      <c r="BX139" s="139">
        <f t="shared" si="517"/>
        <v>27</v>
      </c>
      <c r="BY139" s="139">
        <f t="shared" si="517"/>
        <v>43</v>
      </c>
      <c r="BZ139" s="333">
        <f t="shared" si="517"/>
        <v>52</v>
      </c>
      <c r="CA139" s="341">
        <f t="shared" si="517"/>
        <v>13</v>
      </c>
      <c r="CB139" s="333">
        <f t="shared" si="517"/>
        <v>14</v>
      </c>
      <c r="CC139" s="333">
        <f t="shared" si="518"/>
        <v>7</v>
      </c>
      <c r="CD139" s="333">
        <f t="shared" si="518"/>
        <v>13</v>
      </c>
      <c r="CE139" s="495">
        <f t="shared" si="518"/>
        <v>22</v>
      </c>
      <c r="CF139" s="333">
        <f t="shared" si="518"/>
        <v>19</v>
      </c>
      <c r="CG139" s="333">
        <f t="shared" si="518"/>
        <v>2</v>
      </c>
      <c r="CH139" s="333">
        <f t="shared" si="518"/>
        <v>-25</v>
      </c>
      <c r="CI139" s="333">
        <f t="shared" si="518"/>
        <v>-12</v>
      </c>
      <c r="CJ139" s="333">
        <f t="shared" si="518"/>
        <v>-10</v>
      </c>
      <c r="CK139" s="333">
        <f t="shared" si="518"/>
        <v>-23</v>
      </c>
      <c r="CL139" s="333">
        <f t="shared" si="518"/>
        <v>-38</v>
      </c>
      <c r="CM139" s="333">
        <f t="shared" si="519"/>
        <v>-12</v>
      </c>
      <c r="CN139" s="333">
        <f t="shared" si="519"/>
        <v>-7</v>
      </c>
      <c r="CO139" s="333">
        <f t="shared" si="519"/>
        <v>-2</v>
      </c>
      <c r="CP139" s="251">
        <f t="shared" si="519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/>
      <c r="AZ140" s="509"/>
      <c r="BA140" s="509"/>
      <c r="BB140" s="509"/>
      <c r="BC140" s="509"/>
      <c r="BD140" s="509"/>
      <c r="BE140" s="509"/>
      <c r="BF140" s="509"/>
      <c r="BG140" s="509"/>
      <c r="BH140" s="509"/>
      <c r="BI140" s="154">
        <f t="shared" si="516"/>
        <v>-4</v>
      </c>
      <c r="BJ140" s="153">
        <f t="shared" si="516"/>
        <v>-7</v>
      </c>
      <c r="BK140" s="153">
        <f t="shared" si="516"/>
        <v>-6</v>
      </c>
      <c r="BL140" s="153">
        <f t="shared" si="516"/>
        <v>-7</v>
      </c>
      <c r="BM140" s="153">
        <f t="shared" si="516"/>
        <v>-3</v>
      </c>
      <c r="BN140" s="153">
        <f t="shared" si="516"/>
        <v>-1</v>
      </c>
      <c r="BO140" s="153">
        <f t="shared" si="516"/>
        <v>3</v>
      </c>
      <c r="BP140" s="153">
        <f t="shared" si="516"/>
        <v>4</v>
      </c>
      <c r="BQ140" s="153">
        <f t="shared" si="516"/>
        <v>0</v>
      </c>
      <c r="BR140" s="255">
        <f t="shared" si="516"/>
        <v>0</v>
      </c>
      <c r="BS140" s="153">
        <f t="shared" si="517"/>
        <v>-2</v>
      </c>
      <c r="BT140" s="153">
        <f t="shared" si="517"/>
        <v>0</v>
      </c>
      <c r="BU140" s="153">
        <f t="shared" si="517"/>
        <v>1</v>
      </c>
      <c r="BV140" s="153">
        <f t="shared" si="517"/>
        <v>3</v>
      </c>
      <c r="BW140" s="153">
        <f t="shared" si="517"/>
        <v>5</v>
      </c>
      <c r="BX140" s="153">
        <f t="shared" si="517"/>
        <v>7</v>
      </c>
      <c r="BY140" s="153">
        <f t="shared" si="517"/>
        <v>3</v>
      </c>
      <c r="BZ140" s="334">
        <f t="shared" si="517"/>
        <v>1</v>
      </c>
      <c r="CA140" s="342">
        <f t="shared" si="517"/>
        <v>-4</v>
      </c>
      <c r="CB140" s="334">
        <f t="shared" si="517"/>
        <v>-4</v>
      </c>
      <c r="CC140" s="334">
        <f t="shared" si="518"/>
        <v>-1</v>
      </c>
      <c r="CD140" s="334">
        <f t="shared" si="518"/>
        <v>0</v>
      </c>
      <c r="CE140" s="500">
        <f t="shared" si="518"/>
        <v>1</v>
      </c>
      <c r="CF140" s="334">
        <f t="shared" si="518"/>
        <v>-1</v>
      </c>
      <c r="CG140" s="334">
        <f t="shared" si="518"/>
        <v>-1</v>
      </c>
      <c r="CH140" s="334">
        <f t="shared" si="518"/>
        <v>-2</v>
      </c>
      <c r="CI140" s="334">
        <f t="shared" si="518"/>
        <v>-6</v>
      </c>
      <c r="CJ140" s="334">
        <f t="shared" si="518"/>
        <v>-6</v>
      </c>
      <c r="CK140" s="334">
        <f t="shared" si="518"/>
        <v>-5</v>
      </c>
      <c r="CL140" s="334">
        <f t="shared" si="518"/>
        <v>-2</v>
      </c>
      <c r="CM140" s="334">
        <f t="shared" si="519"/>
        <v>2</v>
      </c>
      <c r="CN140" s="334">
        <f t="shared" si="519"/>
        <v>1</v>
      </c>
      <c r="CO140" s="334">
        <f t="shared" si="519"/>
        <v>2</v>
      </c>
      <c r="CP140" s="255">
        <f t="shared" si="519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20">SUM(E136:E140)</f>
        <v>14118</v>
      </c>
      <c r="F141" s="171">
        <f t="shared" si="520"/>
        <v>12193</v>
      </c>
      <c r="G141" s="171">
        <f t="shared" si="520"/>
        <v>12025</v>
      </c>
      <c r="H141" s="149">
        <f t="shared" si="520"/>
        <v>11136</v>
      </c>
      <c r="I141" s="149">
        <f t="shared" si="520"/>
        <v>9407</v>
      </c>
      <c r="J141" s="149">
        <f t="shared" si="520"/>
        <v>6723</v>
      </c>
      <c r="K141" s="149">
        <f t="shared" si="520"/>
        <v>3949</v>
      </c>
      <c r="L141" s="330">
        <f t="shared" si="520"/>
        <v>2532</v>
      </c>
      <c r="M141" s="150">
        <f t="shared" si="520"/>
        <v>3139</v>
      </c>
      <c r="N141" s="330">
        <f t="shared" si="520"/>
        <v>4182</v>
      </c>
      <c r="O141" s="224">
        <f t="shared" si="520"/>
        <v>3444</v>
      </c>
      <c r="P141" s="224">
        <f t="shared" si="520"/>
        <v>1978</v>
      </c>
      <c r="Q141" s="224">
        <f t="shared" si="520"/>
        <v>2178</v>
      </c>
      <c r="R141" s="224">
        <f t="shared" si="520"/>
        <v>1903</v>
      </c>
      <c r="S141" s="224">
        <f t="shared" si="520"/>
        <v>1558</v>
      </c>
      <c r="T141" s="224">
        <f t="shared" si="520"/>
        <v>1276</v>
      </c>
      <c r="U141" s="224">
        <f t="shared" si="520"/>
        <v>997</v>
      </c>
      <c r="V141" s="224">
        <f t="shared" si="520"/>
        <v>897</v>
      </c>
      <c r="W141" s="224">
        <f t="shared" si="520"/>
        <v>781</v>
      </c>
      <c r="X141" s="298">
        <f t="shared" ref="X141" si="521">SUM(X136:X140)</f>
        <v>637</v>
      </c>
      <c r="Y141" s="385">
        <f t="shared" ref="Y141:AE141" si="522">SUM(Y136:Y140)</f>
        <v>838</v>
      </c>
      <c r="Z141" s="224">
        <f t="shared" si="522"/>
        <v>1249</v>
      </c>
      <c r="AA141" s="224">
        <f t="shared" si="522"/>
        <v>1713</v>
      </c>
      <c r="AB141" s="224">
        <f t="shared" si="522"/>
        <v>2088</v>
      </c>
      <c r="AC141" s="224">
        <f t="shared" si="522"/>
        <v>2238</v>
      </c>
      <c r="AD141" s="224">
        <f t="shared" si="522"/>
        <v>2642</v>
      </c>
      <c r="AE141" s="224">
        <f t="shared" si="522"/>
        <v>2991</v>
      </c>
      <c r="AF141" s="224">
        <f t="shared" ref="AF141" si="523">SUM(AF136:AF140)</f>
        <v>2774</v>
      </c>
      <c r="AG141" s="224">
        <v>3151</v>
      </c>
      <c r="AH141" s="224">
        <f t="shared" ref="AH141" si="524">SUM(AH136:AH140)</f>
        <v>4414</v>
      </c>
      <c r="AI141" s="224">
        <f>SUM(AI136:AI140)</f>
        <v>3567</v>
      </c>
      <c r="AJ141" s="458">
        <v>2246</v>
      </c>
      <c r="AK141" s="562">
        <f t="shared" ref="AK141" si="525">SUM(AK136:AK140)</f>
        <v>2009</v>
      </c>
      <c r="AL141" s="458">
        <f t="shared" ref="AL141" si="526">SUM(AL136:AL140)</f>
        <v>2047</v>
      </c>
      <c r="AM141" s="516">
        <f t="shared" ref="AM141:AR141" si="527">SUM(AM136:AM140)</f>
        <v>2279</v>
      </c>
      <c r="AN141" s="516">
        <f t="shared" si="527"/>
        <v>2422</v>
      </c>
      <c r="AO141" s="516">
        <f t="shared" si="527"/>
        <v>2647</v>
      </c>
      <c r="AP141" s="516">
        <f t="shared" si="527"/>
        <v>2872</v>
      </c>
      <c r="AQ141" s="516">
        <f t="shared" si="527"/>
        <v>4186</v>
      </c>
      <c r="AR141" s="516">
        <f t="shared" si="527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/>
      <c r="AZ141" s="516"/>
      <c r="BA141" s="516"/>
      <c r="BB141" s="516"/>
      <c r="BC141" s="516"/>
      <c r="BD141" s="516"/>
      <c r="BE141" s="516"/>
      <c r="BF141" s="516"/>
      <c r="BG141" s="516"/>
      <c r="BH141" s="516"/>
      <c r="BI141" s="158">
        <f t="shared" si="520"/>
        <v>-4137</v>
      </c>
      <c r="BJ141" s="157">
        <f t="shared" si="520"/>
        <v>-8384</v>
      </c>
      <c r="BK141" s="157">
        <f t="shared" si="520"/>
        <v>-11940</v>
      </c>
      <c r="BL141" s="157">
        <f t="shared" si="520"/>
        <v>-10290</v>
      </c>
      <c r="BM141" s="157">
        <f t="shared" si="520"/>
        <v>-10467</v>
      </c>
      <c r="BN141" s="157">
        <f t="shared" si="520"/>
        <v>-9860</v>
      </c>
      <c r="BO141" s="157">
        <f t="shared" si="520"/>
        <v>-8410</v>
      </c>
      <c r="BP141" s="157">
        <f t="shared" si="520"/>
        <v>-5826</v>
      </c>
      <c r="BQ141" s="157">
        <f t="shared" si="520"/>
        <v>-3168</v>
      </c>
      <c r="BR141" s="257">
        <f t="shared" ref="BR141:BS141" si="528">SUM(BR136:BR140)</f>
        <v>-1895</v>
      </c>
      <c r="BS141" s="157">
        <f t="shared" si="528"/>
        <v>-2301</v>
      </c>
      <c r="BT141" s="157">
        <f t="shared" ref="BT141:BU141" si="529">SUM(BT136:BT140)</f>
        <v>-2933</v>
      </c>
      <c r="BU141" s="157">
        <f t="shared" si="529"/>
        <v>-1731</v>
      </c>
      <c r="BV141" s="157">
        <f t="shared" ref="BV141:BW141" si="530">SUM(BV136:BV140)</f>
        <v>110</v>
      </c>
      <c r="BW141" s="157">
        <f t="shared" si="530"/>
        <v>60</v>
      </c>
      <c r="BX141" s="157">
        <f t="shared" ref="BX141:BY141" si="531">SUM(BX136:BX140)</f>
        <v>739</v>
      </c>
      <c r="BY141" s="157">
        <f t="shared" si="531"/>
        <v>1433</v>
      </c>
      <c r="BZ141" s="418">
        <f t="shared" ref="BZ141" si="532">SUM(BZ136:BZ140)</f>
        <v>1498</v>
      </c>
      <c r="CA141" s="431">
        <f t="shared" ref="CA141:CB141" si="533">SUM(CA136:CA140)</f>
        <v>2154</v>
      </c>
      <c r="CB141" s="418">
        <f t="shared" si="533"/>
        <v>3517</v>
      </c>
      <c r="CC141" s="418">
        <f t="shared" ref="CC141:CD141" si="534">SUM(CC136:CC140)</f>
        <v>2786</v>
      </c>
      <c r="CD141" s="330">
        <f t="shared" si="534"/>
        <v>1609</v>
      </c>
      <c r="CE141" s="497">
        <f t="shared" ref="CE141:CF141" si="535">SUM(CE136:CE140)</f>
        <v>1171</v>
      </c>
      <c r="CF141" s="330">
        <f t="shared" si="535"/>
        <v>798</v>
      </c>
      <c r="CG141" s="330">
        <f t="shared" ref="CG141:CH141" si="536">SUM(CG136:CG140)</f>
        <v>566</v>
      </c>
      <c r="CH141" s="330">
        <f t="shared" si="536"/>
        <v>334</v>
      </c>
      <c r="CI141" s="330">
        <f t="shared" ref="CI141:CJ141" si="537">SUM(CI136:CI140)</f>
        <v>409</v>
      </c>
      <c r="CJ141" s="330">
        <f t="shared" si="537"/>
        <v>230</v>
      </c>
      <c r="CK141" s="330">
        <f t="shared" ref="CK141" si="538">SUM(CK136:CK140)</f>
        <v>1195</v>
      </c>
      <c r="CL141" s="418">
        <f t="shared" ref="CL141:CM141" si="539">SUM(CL136:CL140)</f>
        <v>2353</v>
      </c>
      <c r="CM141" s="418">
        <f t="shared" si="539"/>
        <v>2266</v>
      </c>
      <c r="CN141" s="418">
        <f t="shared" ref="CN141:CO141" si="540">SUM(CN136:CN140)</f>
        <v>576</v>
      </c>
      <c r="CO141" s="418">
        <f t="shared" si="540"/>
        <v>822</v>
      </c>
      <c r="CP141" s="257">
        <f t="shared" ref="CP141" si="541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/>
      <c r="AZ143" s="478"/>
      <c r="BA143" s="478"/>
      <c r="BB143" s="478"/>
      <c r="BC143" s="478"/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42">AE143-S143</f>
        <v>0</v>
      </c>
      <c r="BZ143" s="333">
        <f t="shared" si="542"/>
        <v>0</v>
      </c>
      <c r="CA143" s="341">
        <f t="shared" si="542"/>
        <v>0</v>
      </c>
      <c r="CB143" s="333">
        <f t="shared" si="542"/>
        <v>188</v>
      </c>
      <c r="CC143" s="333">
        <f t="shared" si="542"/>
        <v>202</v>
      </c>
      <c r="CD143" s="333">
        <f t="shared" si="542"/>
        <v>18</v>
      </c>
      <c r="CE143" s="495">
        <f t="shared" si="542"/>
        <v>12</v>
      </c>
      <c r="CF143" s="456">
        <f t="shared" si="542"/>
        <v>3</v>
      </c>
      <c r="CG143" s="456">
        <f t="shared" si="542"/>
        <v>0</v>
      </c>
      <c r="CH143" s="456">
        <f t="shared" si="542"/>
        <v>0</v>
      </c>
      <c r="CI143" s="456">
        <f t="shared" ref="CI143:CP146" si="543">AO143-AC143</f>
        <v>0</v>
      </c>
      <c r="CJ143" s="456">
        <f t="shared" si="543"/>
        <v>0</v>
      </c>
      <c r="CK143" s="456">
        <f t="shared" si="543"/>
        <v>362</v>
      </c>
      <c r="CL143" s="333">
        <f t="shared" si="543"/>
        <v>836</v>
      </c>
      <c r="CM143" s="333">
        <f t="shared" si="543"/>
        <v>1067</v>
      </c>
      <c r="CN143" s="333">
        <f t="shared" si="543"/>
        <v>487</v>
      </c>
      <c r="CO143" s="333">
        <f t="shared" si="543"/>
        <v>428</v>
      </c>
      <c r="CP143" s="251">
        <f t="shared" si="543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42"/>
        <v>0</v>
      </c>
      <c r="BZ144" s="333">
        <f t="shared" si="542"/>
        <v>0</v>
      </c>
      <c r="CA144" s="341">
        <f t="shared" si="542"/>
        <v>0</v>
      </c>
      <c r="CB144" s="333">
        <f t="shared" si="542"/>
        <v>55</v>
      </c>
      <c r="CC144" s="333">
        <f t="shared" si="542"/>
        <v>53</v>
      </c>
      <c r="CD144" s="333">
        <f t="shared" si="542"/>
        <v>3</v>
      </c>
      <c r="CE144" s="495">
        <f t="shared" si="542"/>
        <v>4</v>
      </c>
      <c r="CF144" s="456">
        <f t="shared" si="542"/>
        <v>0</v>
      </c>
      <c r="CG144" s="456">
        <f t="shared" si="542"/>
        <v>0</v>
      </c>
      <c r="CH144" s="456">
        <f t="shared" si="542"/>
        <v>0</v>
      </c>
      <c r="CI144" s="456">
        <f t="shared" si="543"/>
        <v>0</v>
      </c>
      <c r="CJ144" s="456">
        <f t="shared" si="543"/>
        <v>0</v>
      </c>
      <c r="CK144" s="456">
        <f t="shared" si="543"/>
        <v>14</v>
      </c>
      <c r="CL144" s="333">
        <f t="shared" si="543"/>
        <v>2</v>
      </c>
      <c r="CM144" s="333">
        <f t="shared" si="543"/>
        <v>6</v>
      </c>
      <c r="CN144" s="333">
        <f t="shared" si="543"/>
        <v>891</v>
      </c>
      <c r="CO144" s="333">
        <f t="shared" si="543"/>
        <v>76</v>
      </c>
      <c r="CP144" s="251">
        <f t="shared" si="543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42"/>
        <v>2</v>
      </c>
      <c r="BZ145" s="333">
        <f t="shared" si="542"/>
        <v>28</v>
      </c>
      <c r="CA145" s="341">
        <f t="shared" si="542"/>
        <v>27</v>
      </c>
      <c r="CB145" s="333">
        <f t="shared" si="542"/>
        <v>55</v>
      </c>
      <c r="CC145" s="333">
        <f t="shared" si="542"/>
        <v>90</v>
      </c>
      <c r="CD145" s="333">
        <f t="shared" si="542"/>
        <v>37</v>
      </c>
      <c r="CE145" s="495">
        <f t="shared" si="542"/>
        <v>35</v>
      </c>
      <c r="CF145" s="456">
        <f t="shared" si="542"/>
        <v>41</v>
      </c>
      <c r="CG145" s="456">
        <f t="shared" si="542"/>
        <v>4</v>
      </c>
      <c r="CH145" s="456">
        <f t="shared" si="542"/>
        <v>0</v>
      </c>
      <c r="CI145" s="456">
        <f t="shared" si="543"/>
        <v>0</v>
      </c>
      <c r="CJ145" s="456">
        <f t="shared" si="543"/>
        <v>0</v>
      </c>
      <c r="CK145" s="456">
        <f t="shared" si="543"/>
        <v>6</v>
      </c>
      <c r="CL145" s="333">
        <f t="shared" si="543"/>
        <v>-8</v>
      </c>
      <c r="CM145" s="333">
        <f t="shared" si="543"/>
        <v>-6</v>
      </c>
      <c r="CN145" s="333">
        <f t="shared" si="543"/>
        <v>17</v>
      </c>
      <c r="CO145" s="333">
        <f t="shared" si="543"/>
        <v>-12</v>
      </c>
      <c r="CP145" s="251">
        <f t="shared" si="543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42"/>
        <v>0</v>
      </c>
      <c r="BZ146" s="333">
        <f t="shared" si="542"/>
        <v>3</v>
      </c>
      <c r="CA146" s="341">
        <f t="shared" si="542"/>
        <v>8</v>
      </c>
      <c r="CB146" s="333">
        <f t="shared" si="542"/>
        <v>5</v>
      </c>
      <c r="CC146" s="333">
        <f t="shared" si="542"/>
        <v>7</v>
      </c>
      <c r="CD146" s="333">
        <f t="shared" si="542"/>
        <v>5</v>
      </c>
      <c r="CE146" s="495">
        <f t="shared" si="542"/>
        <v>7</v>
      </c>
      <c r="CF146" s="456">
        <f t="shared" si="542"/>
        <v>2</v>
      </c>
      <c r="CG146" s="456">
        <f t="shared" si="542"/>
        <v>0</v>
      </c>
      <c r="CH146" s="456">
        <f t="shared" si="542"/>
        <v>0</v>
      </c>
      <c r="CI146" s="456">
        <f t="shared" si="543"/>
        <v>0</v>
      </c>
      <c r="CJ146" s="456">
        <f t="shared" si="543"/>
        <v>0</v>
      </c>
      <c r="CK146" s="456">
        <f t="shared" si="543"/>
        <v>0</v>
      </c>
      <c r="CL146" s="333">
        <f t="shared" si="543"/>
        <v>2</v>
      </c>
      <c r="CM146" s="333">
        <f t="shared" si="543"/>
        <v>-6</v>
      </c>
      <c r="CN146" s="333">
        <f t="shared" si="543"/>
        <v>1</v>
      </c>
      <c r="CO146" s="333">
        <f t="shared" si="543"/>
        <v>5</v>
      </c>
      <c r="CP146" s="251">
        <f t="shared" si="543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/>
      <c r="AZ147" s="514"/>
      <c r="BA147" s="514"/>
      <c r="BB147" s="514"/>
      <c r="BC147" s="514"/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44">SUM(BY142:BY146)</f>
        <v>2</v>
      </c>
      <c r="BZ147" s="149">
        <f t="shared" si="544"/>
        <v>31</v>
      </c>
      <c r="CA147" s="149">
        <f t="shared" si="544"/>
        <v>35</v>
      </c>
      <c r="CB147" s="149">
        <f t="shared" si="544"/>
        <v>303</v>
      </c>
      <c r="CC147" s="149">
        <f t="shared" si="544"/>
        <v>352</v>
      </c>
      <c r="CD147" s="330">
        <f t="shared" si="544"/>
        <v>63</v>
      </c>
      <c r="CE147" s="497">
        <f t="shared" ref="CE147:CI147" si="545">SUM(CE142:CE146)</f>
        <v>58</v>
      </c>
      <c r="CF147" s="459">
        <f t="shared" si="545"/>
        <v>46</v>
      </c>
      <c r="CG147" s="459">
        <f t="shared" si="545"/>
        <v>4</v>
      </c>
      <c r="CH147" s="459">
        <f t="shared" si="545"/>
        <v>0</v>
      </c>
      <c r="CI147" s="459">
        <f t="shared" si="545"/>
        <v>0</v>
      </c>
      <c r="CJ147" s="459">
        <f t="shared" ref="CJ147:CK147" si="546">SUM(CJ142:CJ146)</f>
        <v>0</v>
      </c>
      <c r="CK147" s="459">
        <f t="shared" si="546"/>
        <v>382</v>
      </c>
      <c r="CL147" s="149">
        <f t="shared" ref="CL147:CM147" si="547">SUM(CL142:CL146)</f>
        <v>832</v>
      </c>
      <c r="CM147" s="149">
        <f t="shared" si="547"/>
        <v>1061</v>
      </c>
      <c r="CN147" s="149">
        <f t="shared" ref="CN147:CO147" si="548">SUM(CN142:CN146)</f>
        <v>1396</v>
      </c>
      <c r="CO147" s="149">
        <f t="shared" si="548"/>
        <v>497</v>
      </c>
      <c r="CP147" s="253">
        <f t="shared" ref="CP147" si="549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Jan</vt:lpstr>
      <vt:lpstr>Glossary!Print_Area</vt:lpstr>
      <vt:lpstr>Jan!Print_Area</vt:lpstr>
      <vt:lpstr>Jan!Print_Titles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2023-03-10T20:28:17Z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