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678225A1-4A14-4927-9D9B-DE51BE413D8B}" xr6:coauthVersionLast="47" xr6:coauthVersionMax="47" xr10:uidLastSave="{00000000-0000-0000-0000-000000000000}"/>
  <bookViews>
    <workbookView xWindow="-120" yWindow="-120" windowWidth="29040" windowHeight="15840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C92" i="8" l="1"/>
  <c r="AX120" i="8"/>
  <c r="AX119" i="8"/>
  <c r="AX118" i="8"/>
  <c r="AX117" i="8"/>
  <c r="AX116" i="8"/>
  <c r="AX115" i="8"/>
  <c r="AX106" i="7"/>
  <c r="AX120" i="7" s="1"/>
  <c r="AX119" i="7"/>
  <c r="AX118" i="7"/>
  <c r="AX117" i="7"/>
  <c r="AX116" i="7"/>
  <c r="AX115" i="7"/>
  <c r="AX113" i="9"/>
  <c r="AX106" i="9"/>
  <c r="AX120" i="9" l="1"/>
  <c r="AX119" i="9"/>
  <c r="AX118" i="9"/>
  <c r="AX117" i="9"/>
  <c r="AX116" i="9"/>
  <c r="AX115" i="9"/>
  <c r="AW120" i="7" l="1"/>
  <c r="AW119" i="7"/>
  <c r="AW118" i="7"/>
  <c r="AW117" i="7"/>
  <c r="AW116" i="7"/>
  <c r="AW115" i="7"/>
  <c r="AW148" i="9" l="1"/>
  <c r="AW141" i="9"/>
  <c r="AW120" i="8"/>
  <c r="AW119" i="8"/>
  <c r="AW118" i="8"/>
  <c r="AW117" i="8"/>
  <c r="AW116" i="8"/>
  <c r="AW115" i="8"/>
  <c r="AW120" i="9" l="1"/>
  <c r="AW119" i="9"/>
  <c r="AW118" i="9"/>
  <c r="AW117" i="9"/>
  <c r="AW116" i="9"/>
  <c r="AW115" i="9"/>
  <c r="AV106" i="8" l="1"/>
  <c r="AV113" i="8"/>
  <c r="AV119" i="7"/>
  <c r="AV118" i="7"/>
  <c r="AV117" i="7"/>
  <c r="AV116" i="7"/>
  <c r="AV115" i="7"/>
  <c r="AV113" i="7"/>
  <c r="AV106" i="7"/>
  <c r="AV120" i="7" s="1"/>
  <c r="AV113" i="9"/>
  <c r="AV106" i="9"/>
  <c r="AV141" i="8"/>
  <c r="AV141" i="7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20" i="8"/>
  <c r="AU113" i="8"/>
  <c r="AU106" i="8"/>
  <c r="AU115" i="7"/>
  <c r="AU116" i="7"/>
  <c r="AU117" i="7"/>
  <c r="AU118" i="7"/>
  <c r="AU119" i="7"/>
  <c r="AU120" i="7"/>
  <c r="AU106" i="7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20" i="7"/>
  <c r="AT119" i="7"/>
  <c r="AT118" i="7"/>
  <c r="AT117" i="7"/>
  <c r="AT116" i="7"/>
  <c r="AT115" i="7"/>
  <c r="AT106" i="7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20" i="8" l="1"/>
  <c r="AR119" i="8"/>
  <c r="AR118" i="8"/>
  <c r="AR117" i="8"/>
  <c r="AR116" i="8"/>
  <c r="AR115" i="8"/>
  <c r="AR113" i="8"/>
  <c r="AR106" i="8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117" i="8" l="1"/>
  <c r="AQ98" i="8"/>
  <c r="AQ119" i="8" s="1"/>
  <c r="AQ97" i="8"/>
  <c r="AQ118" i="8" s="1"/>
  <c r="AQ96" i="8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22" i="8" s="1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22" i="7" s="1"/>
  <c r="AQ17" i="7"/>
  <c r="AQ15" i="7"/>
  <c r="AQ99" i="8" l="1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20" i="7"/>
  <c r="AP113" i="7"/>
  <c r="AP106" i="7"/>
  <c r="AP115" i="9"/>
  <c r="AP116" i="9"/>
  <c r="AP117" i="9"/>
  <c r="AP118" i="9"/>
  <c r="AP119" i="9"/>
  <c r="AP120" i="9"/>
  <c r="AP141" i="8" l="1"/>
  <c r="AP134" i="7"/>
  <c r="AP141" i="7"/>
  <c r="AO120" i="8" l="1"/>
  <c r="AO119" i="8"/>
  <c r="AO118" i="8"/>
  <c r="AO117" i="8"/>
  <c r="AO116" i="8"/>
  <c r="AO115" i="8"/>
  <c r="AO113" i="8"/>
  <c r="AO106" i="8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20" i="8"/>
  <c r="AN119" i="8"/>
  <c r="AN118" i="8"/>
  <c r="AN117" i="8"/>
  <c r="AN116" i="8"/>
  <c r="AN115" i="8"/>
  <c r="AN113" i="8"/>
  <c r="AN106" i="8"/>
  <c r="AN120" i="7"/>
  <c r="AN119" i="7"/>
  <c r="AN118" i="7"/>
  <c r="AN117" i="7"/>
  <c r="AN116" i="7"/>
  <c r="AN115" i="7"/>
  <c r="AN106" i="7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9" i="7" s="1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22" i="7" s="1"/>
  <c r="AM17" i="7"/>
  <c r="AM15" i="7"/>
  <c r="AM71" i="7" l="1"/>
  <c r="AM120" i="8"/>
  <c r="AM119" i="8"/>
  <c r="AM118" i="8"/>
  <c r="AM117" i="8"/>
  <c r="AM116" i="8"/>
  <c r="AM115" i="8"/>
  <c r="AM113" i="8"/>
  <c r="AM106" i="8"/>
  <c r="AM119" i="7"/>
  <c r="AM118" i="7"/>
  <c r="AM117" i="7"/>
  <c r="AM116" i="7"/>
  <c r="AM115" i="7"/>
  <c r="AM106" i="7"/>
  <c r="AM120" i="7" s="1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41" i="8" l="1"/>
  <c r="AM141" i="7"/>
  <c r="AL106" i="8" l="1"/>
  <c r="AL120" i="8" s="1"/>
  <c r="AL113" i="8"/>
  <c r="AL113" i="7"/>
  <c r="AL106" i="7"/>
  <c r="AL120" i="7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115" i="9"/>
  <c r="AL98" i="9"/>
  <c r="AL119" i="9" s="1"/>
  <c r="AL97" i="9"/>
  <c r="AL118" i="9" s="1"/>
  <c r="AL96" i="9"/>
  <c r="AL117" i="9" s="1"/>
  <c r="AL95" i="9"/>
  <c r="AL116" i="9" s="1"/>
  <c r="AL94" i="9"/>
  <c r="AL92" i="9"/>
  <c r="AL85" i="9"/>
  <c r="AL78" i="9"/>
  <c r="AL70" i="9"/>
  <c r="AL69" i="9"/>
  <c r="AL68" i="9"/>
  <c r="AL67" i="9"/>
  <c r="AL71" i="9" s="1"/>
  <c r="AL66" i="9"/>
  <c r="AL64" i="9"/>
  <c r="AL57" i="9"/>
  <c r="AL50" i="9"/>
  <c r="AL43" i="9"/>
  <c r="AL36" i="9"/>
  <c r="AL29" i="9"/>
  <c r="AL21" i="9"/>
  <c r="AL20" i="9"/>
  <c r="AL19" i="9"/>
  <c r="AL18" i="9"/>
  <c r="AL17" i="9"/>
  <c r="AL22" i="9" s="1"/>
  <c r="AL15" i="9"/>
  <c r="AL148" i="9"/>
  <c r="AL134" i="9"/>
  <c r="AL141" i="9"/>
  <c r="AL141" i="8"/>
  <c r="AL134" i="7"/>
  <c r="AL141" i="7"/>
  <c r="AK134" i="7"/>
  <c r="AK134" i="9"/>
  <c r="AK141" i="9"/>
  <c r="AK148" i="9"/>
  <c r="AK120" i="9"/>
  <c r="AK119" i="9"/>
  <c r="AK118" i="9"/>
  <c r="AK117" i="9"/>
  <c r="AK116" i="9"/>
  <c r="AK115" i="9"/>
  <c r="AK113" i="9"/>
  <c r="AK106" i="9"/>
  <c r="AK106" i="7"/>
  <c r="AK120" i="7"/>
  <c r="AK119" i="7"/>
  <c r="AK118" i="7"/>
  <c r="AK117" i="7"/>
  <c r="AK116" i="7"/>
  <c r="AK115" i="7"/>
  <c r="AK113" i="7"/>
  <c r="AK106" i="8"/>
  <c r="AK120" i="8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/>
  <c r="AJ134" i="7"/>
  <c r="AJ141" i="7"/>
  <c r="AJ119" i="7"/>
  <c r="AJ118" i="7"/>
  <c r="AJ117" i="7"/>
  <c r="AJ116" i="7"/>
  <c r="AJ115" i="7"/>
  <c r="AJ106" i="7"/>
  <c r="AJ120" i="7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97" i="9"/>
  <c r="AI118" i="9"/>
  <c r="AI96" i="9"/>
  <c r="AI117" i="9" s="1"/>
  <c r="AI95" i="9"/>
  <c r="AI94" i="9"/>
  <c r="AI99" i="9" s="1"/>
  <c r="AI120" i="9" s="1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97" i="8"/>
  <c r="AI96" i="8"/>
  <c r="AI117" i="8" s="1"/>
  <c r="AI95" i="8"/>
  <c r="AI116" i="8" s="1"/>
  <c r="AI94" i="8"/>
  <c r="AI99" i="8"/>
  <c r="AI120" i="8"/>
  <c r="AI92" i="8"/>
  <c r="AI85" i="8"/>
  <c r="AI78" i="8"/>
  <c r="AI70" i="8"/>
  <c r="AI69" i="8"/>
  <c r="AI68" i="8"/>
  <c r="AI67" i="8"/>
  <c r="AI71" i="8" s="1"/>
  <c r="AI66" i="8"/>
  <c r="AI64" i="8"/>
  <c r="AI57" i="8"/>
  <c r="AI50" i="8"/>
  <c r="AI43" i="8"/>
  <c r="AI36" i="8"/>
  <c r="AI29" i="8"/>
  <c r="AI21" i="8"/>
  <c r="AI20" i="8"/>
  <c r="AI19" i="8"/>
  <c r="AI18" i="8"/>
  <c r="AI17" i="8"/>
  <c r="AI22" i="8" s="1"/>
  <c r="AI15" i="8"/>
  <c r="AI98" i="7"/>
  <c r="AI119" i="7" s="1"/>
  <c r="AI97" i="7"/>
  <c r="AI118" i="7" s="1"/>
  <c r="AI96" i="7"/>
  <c r="AI117" i="7" s="1"/>
  <c r="AI95" i="7"/>
  <c r="AI116" i="7"/>
  <c r="AI94" i="7"/>
  <c r="AI115" i="7"/>
  <c r="AI92" i="7"/>
  <c r="AI85" i="7"/>
  <c r="AI78" i="7"/>
  <c r="AI70" i="7"/>
  <c r="AI69" i="7"/>
  <c r="AI68" i="7"/>
  <c r="AI67" i="7"/>
  <c r="AI66" i="7"/>
  <c r="AI71" i="7" s="1"/>
  <c r="AI64" i="7"/>
  <c r="AI57" i="7"/>
  <c r="AI50" i="7"/>
  <c r="AI43" i="7"/>
  <c r="AI36" i="7"/>
  <c r="AI29" i="7"/>
  <c r="AI21" i="7"/>
  <c r="AI20" i="7"/>
  <c r="AI19" i="7"/>
  <c r="AI22" i="7" s="1"/>
  <c r="AI18" i="7"/>
  <c r="AI17" i="7"/>
  <c r="AI15" i="7"/>
  <c r="AI148" i="7"/>
  <c r="AI141" i="8"/>
  <c r="AI134" i="8"/>
  <c r="AI134" i="7"/>
  <c r="AI141" i="7"/>
  <c r="AI119" i="8"/>
  <c r="AI118" i="8"/>
  <c r="AI106" i="8"/>
  <c r="AI113" i="8"/>
  <c r="AI106" i="7"/>
  <c r="AI113" i="7"/>
  <c r="AI134" i="9"/>
  <c r="AI141" i="9"/>
  <c r="AI148" i="9"/>
  <c r="AI119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97" i="9"/>
  <c r="AG96" i="9"/>
  <c r="AG117" i="9" s="1"/>
  <c r="AG95" i="9"/>
  <c r="AG116" i="9" s="1"/>
  <c r="AG94" i="9"/>
  <c r="AG99" i="9" s="1"/>
  <c r="AG120" i="9" s="1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22" i="9" s="1"/>
  <c r="AG15" i="9"/>
  <c r="AG134" i="8"/>
  <c r="AG127" i="8"/>
  <c r="AG119" i="8"/>
  <c r="AG118" i="8"/>
  <c r="AG117" i="8"/>
  <c r="AG116" i="8"/>
  <c r="AG115" i="8"/>
  <c r="AG127" i="9"/>
  <c r="AG119" i="9"/>
  <c r="AG118" i="9"/>
  <c r="AG106" i="8"/>
  <c r="AG120" i="8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/>
  <c r="AF94" i="9"/>
  <c r="AF115" i="9" s="1"/>
  <c r="AF92" i="9"/>
  <c r="AF85" i="9"/>
  <c r="AF78" i="9"/>
  <c r="AF70" i="9"/>
  <c r="AF69" i="9"/>
  <c r="AF68" i="9"/>
  <c r="AF67" i="9"/>
  <c r="AF71" i="9" s="1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71" i="8"/>
  <c r="AF64" i="8"/>
  <c r="AF57" i="8"/>
  <c r="AF50" i="8"/>
  <c r="AF43" i="8"/>
  <c r="AF36" i="8"/>
  <c r="AF29" i="8"/>
  <c r="AF21" i="8"/>
  <c r="AF20" i="8"/>
  <c r="AF19" i="8"/>
  <c r="AF18" i="8"/>
  <c r="AF17" i="8"/>
  <c r="AF22" i="8" s="1"/>
  <c r="AF15" i="8"/>
  <c r="AF98" i="7"/>
  <c r="AF119" i="7" s="1"/>
  <c r="AF97" i="7"/>
  <c r="AF118" i="7"/>
  <c r="AF96" i="7"/>
  <c r="AF117" i="7"/>
  <c r="AF95" i="7"/>
  <c r="AF116" i="7" s="1"/>
  <c r="AF94" i="7"/>
  <c r="AF115" i="7" s="1"/>
  <c r="AF92" i="7"/>
  <c r="AF85" i="7"/>
  <c r="AF78" i="7"/>
  <c r="AF70" i="7"/>
  <c r="AF69" i="7"/>
  <c r="AF68" i="7"/>
  <c r="AF71" i="7" s="1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R148" i="9"/>
  <c r="BQ148" i="9"/>
  <c r="BP148" i="9"/>
  <c r="BO148" i="9"/>
  <c r="BN148" i="9"/>
  <c r="BM148" i="9"/>
  <c r="BL148" i="9"/>
  <c r="BK148" i="9"/>
  <c r="BJ148" i="9"/>
  <c r="BI148" i="9"/>
  <c r="BR147" i="9"/>
  <c r="BQ147" i="9"/>
  <c r="BP147" i="9"/>
  <c r="BO147" i="9"/>
  <c r="BN147" i="9"/>
  <c r="BM147" i="9"/>
  <c r="BL147" i="9"/>
  <c r="BK147" i="9"/>
  <c r="BJ147" i="9"/>
  <c r="BI147" i="9"/>
  <c r="BR146" i="9"/>
  <c r="BQ146" i="9"/>
  <c r="BP146" i="9"/>
  <c r="BO146" i="9"/>
  <c r="BN146" i="9"/>
  <c r="BM146" i="9"/>
  <c r="BL146" i="9"/>
  <c r="BK146" i="9"/>
  <c r="BJ146" i="9"/>
  <c r="BI146" i="9"/>
  <c r="BR145" i="9"/>
  <c r="BQ145" i="9"/>
  <c r="BP145" i="9"/>
  <c r="BO145" i="9"/>
  <c r="BN145" i="9"/>
  <c r="BM145" i="9"/>
  <c r="BL145" i="9"/>
  <c r="BK145" i="9"/>
  <c r="BJ145" i="9"/>
  <c r="BI145" i="9"/>
  <c r="BR144" i="9"/>
  <c r="BQ144" i="9"/>
  <c r="BP144" i="9"/>
  <c r="BO144" i="9"/>
  <c r="BN144" i="9"/>
  <c r="BM144" i="9"/>
  <c r="BL144" i="9"/>
  <c r="BK144" i="9"/>
  <c r="BJ144" i="9"/>
  <c r="BI144" i="9"/>
  <c r="BR143" i="9"/>
  <c r="BQ143" i="9"/>
  <c r="BP143" i="9"/>
  <c r="BO143" i="9"/>
  <c r="BN143" i="9"/>
  <c r="BM143" i="9"/>
  <c r="BL143" i="9"/>
  <c r="BK143" i="9"/>
  <c r="BJ143" i="9"/>
  <c r="BI143" i="9"/>
  <c r="BR148" i="8"/>
  <c r="BQ148" i="8"/>
  <c r="BP148" i="8"/>
  <c r="BO148" i="8"/>
  <c r="BN148" i="8"/>
  <c r="BM148" i="8"/>
  <c r="BL148" i="8"/>
  <c r="BK148" i="8"/>
  <c r="BJ148" i="8"/>
  <c r="BI148" i="8"/>
  <c r="BR147" i="8"/>
  <c r="BQ147" i="8"/>
  <c r="BP147" i="8"/>
  <c r="BO147" i="8"/>
  <c r="BN147" i="8"/>
  <c r="BM147" i="8"/>
  <c r="BL147" i="8"/>
  <c r="BK147" i="8"/>
  <c r="BJ147" i="8"/>
  <c r="BI147" i="8"/>
  <c r="BR146" i="8"/>
  <c r="BQ146" i="8"/>
  <c r="BP146" i="8"/>
  <c r="BO146" i="8"/>
  <c r="BN146" i="8"/>
  <c r="BM146" i="8"/>
  <c r="BL146" i="8"/>
  <c r="BK146" i="8"/>
  <c r="BJ146" i="8"/>
  <c r="BI146" i="8"/>
  <c r="BR145" i="8"/>
  <c r="BQ145" i="8"/>
  <c r="BP145" i="8"/>
  <c r="BO145" i="8"/>
  <c r="BN145" i="8"/>
  <c r="BM145" i="8"/>
  <c r="BL145" i="8"/>
  <c r="BK145" i="8"/>
  <c r="BJ145" i="8"/>
  <c r="BI145" i="8"/>
  <c r="BR144" i="8"/>
  <c r="BQ144" i="8"/>
  <c r="BP144" i="8"/>
  <c r="BO144" i="8"/>
  <c r="BN144" i="8"/>
  <c r="BM144" i="8"/>
  <c r="BL144" i="8"/>
  <c r="BK144" i="8"/>
  <c r="BJ144" i="8"/>
  <c r="BI144" i="8"/>
  <c r="BR143" i="8"/>
  <c r="BQ143" i="8"/>
  <c r="BP143" i="8"/>
  <c r="BO143" i="8"/>
  <c r="BN143" i="8"/>
  <c r="BM143" i="8"/>
  <c r="BL143" i="8"/>
  <c r="BK143" i="8"/>
  <c r="BJ143" i="8"/>
  <c r="BI143" i="8"/>
  <c r="BR148" i="7"/>
  <c r="BQ148" i="7"/>
  <c r="BP148" i="7"/>
  <c r="BO148" i="7"/>
  <c r="BN148" i="7"/>
  <c r="BM148" i="7"/>
  <c r="BL148" i="7"/>
  <c r="BK148" i="7"/>
  <c r="BJ148" i="7"/>
  <c r="BI148" i="7"/>
  <c r="BR147" i="7"/>
  <c r="BQ147" i="7"/>
  <c r="BP147" i="7"/>
  <c r="BO147" i="7"/>
  <c r="BN147" i="7"/>
  <c r="BM147" i="7"/>
  <c r="BL147" i="7"/>
  <c r="BK147" i="7"/>
  <c r="BJ147" i="7"/>
  <c r="BI147" i="7"/>
  <c r="BR146" i="7"/>
  <c r="BQ146" i="7"/>
  <c r="BP146" i="7"/>
  <c r="BO146" i="7"/>
  <c r="BN146" i="7"/>
  <c r="BM146" i="7"/>
  <c r="BL146" i="7"/>
  <c r="BK146" i="7"/>
  <c r="BJ146" i="7"/>
  <c r="BI146" i="7"/>
  <c r="BR145" i="7"/>
  <c r="BQ145" i="7"/>
  <c r="BP145" i="7"/>
  <c r="BO145" i="7"/>
  <c r="BN145" i="7"/>
  <c r="BM145" i="7"/>
  <c r="BL145" i="7"/>
  <c r="BK145" i="7"/>
  <c r="BJ145" i="7"/>
  <c r="BI145" i="7"/>
  <c r="BR144" i="7"/>
  <c r="BQ144" i="7"/>
  <c r="BP144" i="7"/>
  <c r="BO144" i="7"/>
  <c r="BN144" i="7"/>
  <c r="BM144" i="7"/>
  <c r="BL144" i="7"/>
  <c r="BK144" i="7"/>
  <c r="BJ144" i="7"/>
  <c r="BI144" i="7"/>
  <c r="BR143" i="7"/>
  <c r="BQ143" i="7"/>
  <c r="BP143" i="7"/>
  <c r="BO143" i="7"/>
  <c r="BN143" i="7"/>
  <c r="BM143" i="7"/>
  <c r="BL143" i="7"/>
  <c r="BK143" i="7"/>
  <c r="BJ143" i="7"/>
  <c r="BI143" i="7"/>
  <c r="AE119" i="8"/>
  <c r="AE118" i="8"/>
  <c r="AE117" i="8"/>
  <c r="AE116" i="8"/>
  <c r="AE115" i="8"/>
  <c r="AE113" i="8"/>
  <c r="AE106" i="8"/>
  <c r="AE120" i="8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6" i="8"/>
  <c r="AD115" i="8"/>
  <c r="AD113" i="8"/>
  <c r="AD106" i="8"/>
  <c r="AD113" i="7"/>
  <c r="AD98" i="8"/>
  <c r="AD97" i="8"/>
  <c r="AD118" i="8"/>
  <c r="AD96" i="8"/>
  <c r="AD117" i="8" s="1"/>
  <c r="AD95" i="8"/>
  <c r="AD94" i="8"/>
  <c r="AD99" i="8" s="1"/>
  <c r="AD120" i="8" s="1"/>
  <c r="AD92" i="8"/>
  <c r="AD85" i="8"/>
  <c r="AD78" i="8"/>
  <c r="AD70" i="8"/>
  <c r="AD69" i="8"/>
  <c r="AD68" i="8"/>
  <c r="AD67" i="8"/>
  <c r="AD66" i="8"/>
  <c r="AD71" i="8" s="1"/>
  <c r="AD64" i="8"/>
  <c r="AD57" i="8"/>
  <c r="AD50" i="8"/>
  <c r="AD43" i="8"/>
  <c r="AD36" i="8"/>
  <c r="AD29" i="8"/>
  <c r="AD21" i="8"/>
  <c r="AD20" i="8"/>
  <c r="AD19" i="8"/>
  <c r="AD18" i="8"/>
  <c r="AD17" i="8"/>
  <c r="AD22" i="8"/>
  <c r="AD15" i="8"/>
  <c r="AD98" i="7"/>
  <c r="AD119" i="7" s="1"/>
  <c r="AD97" i="7"/>
  <c r="AD118" i="7" s="1"/>
  <c r="AD96" i="7"/>
  <c r="AD117" i="7"/>
  <c r="AD95" i="7"/>
  <c r="AD116" i="7"/>
  <c r="AD94" i="7"/>
  <c r="AD115" i="7" s="1"/>
  <c r="AD92" i="7"/>
  <c r="AD85" i="7"/>
  <c r="AD78" i="7"/>
  <c r="AD70" i="7"/>
  <c r="AD69" i="7"/>
  <c r="AD68" i="7"/>
  <c r="AD71" i="7" s="1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71" i="9" s="1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9" i="8" s="1"/>
  <c r="AA120" i="8" s="1"/>
  <c r="AA92" i="8"/>
  <c r="AA85" i="8"/>
  <c r="AA78" i="8"/>
  <c r="AA70" i="8"/>
  <c r="AA69" i="8"/>
  <c r="AA68" i="8"/>
  <c r="AA67" i="8"/>
  <c r="AA66" i="8"/>
  <c r="AA71" i="8" s="1"/>
  <c r="AA64" i="8"/>
  <c r="AA57" i="8"/>
  <c r="AA50" i="8"/>
  <c r="AA43" i="8"/>
  <c r="AA36" i="8"/>
  <c r="AA29" i="8"/>
  <c r="AA21" i="8"/>
  <c r="AA20" i="8"/>
  <c r="AA19" i="8"/>
  <c r="AA18" i="8"/>
  <c r="AA22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/>
  <c r="Z94" i="7"/>
  <c r="Z115" i="7" s="1"/>
  <c r="Z99" i="7"/>
  <c r="Z120" i="7" s="1"/>
  <c r="Z92" i="7"/>
  <c r="Z85" i="7"/>
  <c r="Z78" i="7"/>
  <c r="Z70" i="7"/>
  <c r="Z69" i="7"/>
  <c r="Z68" i="7"/>
  <c r="Z67" i="7"/>
  <c r="Z71" i="7" s="1"/>
  <c r="Z66" i="7"/>
  <c r="Z64" i="7"/>
  <c r="Z57" i="7"/>
  <c r="Z50" i="7"/>
  <c r="Z43" i="7"/>
  <c r="Z36" i="7"/>
  <c r="Z29" i="7"/>
  <c r="Z21" i="7"/>
  <c r="Z22" i="7" s="1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/>
  <c r="Y113" i="7"/>
  <c r="Y106" i="7"/>
  <c r="Y120" i="7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R134" i="8"/>
  <c r="Y141" i="7"/>
  <c r="BI141" i="7"/>
  <c r="Y127" i="7"/>
  <c r="Y127" i="9"/>
  <c r="Y141" i="9"/>
  <c r="BR10" i="8"/>
  <c r="BR11" i="8"/>
  <c r="BR12" i="8"/>
  <c r="BR13" i="8"/>
  <c r="BR14" i="8"/>
  <c r="BR15" i="8"/>
  <c r="BR17" i="8"/>
  <c r="BR18" i="8"/>
  <c r="BR19" i="8"/>
  <c r="BR20" i="8"/>
  <c r="BR21" i="8"/>
  <c r="BR22" i="8"/>
  <c r="BR24" i="8"/>
  <c r="BR25" i="8"/>
  <c r="BR26" i="8"/>
  <c r="BR27" i="8"/>
  <c r="BR28" i="8"/>
  <c r="BR29" i="8"/>
  <c r="BR31" i="8"/>
  <c r="BR32" i="8"/>
  <c r="BR33" i="8"/>
  <c r="BR34" i="8"/>
  <c r="BR35" i="8"/>
  <c r="BR36" i="8"/>
  <c r="BR38" i="8"/>
  <c r="BR39" i="8"/>
  <c r="BR40" i="8"/>
  <c r="BR41" i="8"/>
  <c r="BR42" i="8"/>
  <c r="BR43" i="8"/>
  <c r="BR45" i="8"/>
  <c r="BR46" i="8"/>
  <c r="BR47" i="8"/>
  <c r="BR48" i="8"/>
  <c r="BR49" i="8"/>
  <c r="BR50" i="8"/>
  <c r="BR52" i="8"/>
  <c r="BR53" i="8"/>
  <c r="BR54" i="8"/>
  <c r="BR55" i="8"/>
  <c r="BR56" i="8"/>
  <c r="BR57" i="8"/>
  <c r="BR59" i="8"/>
  <c r="BR60" i="8"/>
  <c r="BR61" i="8"/>
  <c r="BR62" i="8"/>
  <c r="BR63" i="8"/>
  <c r="BR64" i="8"/>
  <c r="BR66" i="8"/>
  <c r="BR67" i="8"/>
  <c r="BR68" i="8"/>
  <c r="BR69" i="8"/>
  <c r="BR70" i="8"/>
  <c r="BR71" i="8"/>
  <c r="BR73" i="8"/>
  <c r="BR74" i="8"/>
  <c r="BR75" i="8"/>
  <c r="BR76" i="8"/>
  <c r="BR77" i="8"/>
  <c r="BR78" i="8"/>
  <c r="BR80" i="8"/>
  <c r="BR81" i="8"/>
  <c r="BR82" i="8"/>
  <c r="BR83" i="8"/>
  <c r="BR84" i="8"/>
  <c r="BR85" i="8"/>
  <c r="BR87" i="8"/>
  <c r="BR88" i="8"/>
  <c r="BR89" i="8"/>
  <c r="BR90" i="8"/>
  <c r="BR91" i="8"/>
  <c r="BR92" i="8"/>
  <c r="BR94" i="8"/>
  <c r="BR95" i="8"/>
  <c r="BR96" i="8"/>
  <c r="BR97" i="8"/>
  <c r="BR98" i="8"/>
  <c r="BR99" i="8"/>
  <c r="BR101" i="8"/>
  <c r="BR102" i="8"/>
  <c r="BR103" i="8"/>
  <c r="BR104" i="8"/>
  <c r="BR105" i="8"/>
  <c r="BR108" i="8"/>
  <c r="BR109" i="8"/>
  <c r="BR110" i="8"/>
  <c r="BR111" i="8"/>
  <c r="BR112" i="8"/>
  <c r="BR122" i="8"/>
  <c r="BR123" i="8"/>
  <c r="BR124" i="8"/>
  <c r="BR125" i="8"/>
  <c r="BR126" i="8"/>
  <c r="BR127" i="8"/>
  <c r="BR129" i="8"/>
  <c r="BR130" i="8"/>
  <c r="BR131" i="8"/>
  <c r="BR132" i="8"/>
  <c r="BR133" i="8"/>
  <c r="BR136" i="8"/>
  <c r="BR137" i="8"/>
  <c r="BR138" i="8"/>
  <c r="BR139" i="8"/>
  <c r="BR140" i="8"/>
  <c r="X115" i="8"/>
  <c r="BR115" i="8"/>
  <c r="X116" i="8"/>
  <c r="BR116" i="8"/>
  <c r="X117" i="8"/>
  <c r="BR117" i="8"/>
  <c r="X118" i="8"/>
  <c r="BR118" i="8"/>
  <c r="X119" i="8"/>
  <c r="BR119" i="8"/>
  <c r="X113" i="8"/>
  <c r="BR113" i="8"/>
  <c r="X106" i="8"/>
  <c r="X120" i="8"/>
  <c r="BR120" i="8" s="1"/>
  <c r="BR10" i="7"/>
  <c r="BR11" i="7"/>
  <c r="BR12" i="7"/>
  <c r="BR13" i="7"/>
  <c r="BR14" i="7"/>
  <c r="BR15" i="7"/>
  <c r="BR17" i="7"/>
  <c r="BR18" i="7"/>
  <c r="BR19" i="7"/>
  <c r="BR20" i="7"/>
  <c r="BR21" i="7"/>
  <c r="BR22" i="7"/>
  <c r="BR24" i="7"/>
  <c r="BR25" i="7"/>
  <c r="BR26" i="7"/>
  <c r="BR27" i="7"/>
  <c r="BR28" i="7"/>
  <c r="BR29" i="7"/>
  <c r="BR31" i="7"/>
  <c r="BR32" i="7"/>
  <c r="BR33" i="7"/>
  <c r="BR34" i="7"/>
  <c r="BR35" i="7"/>
  <c r="BR36" i="7"/>
  <c r="BR38" i="7"/>
  <c r="BR39" i="7"/>
  <c r="BR40" i="7"/>
  <c r="BR41" i="7"/>
  <c r="BR42" i="7"/>
  <c r="BR43" i="7"/>
  <c r="BR45" i="7"/>
  <c r="BR46" i="7"/>
  <c r="BR47" i="7"/>
  <c r="BR48" i="7"/>
  <c r="BR49" i="7"/>
  <c r="BR50" i="7"/>
  <c r="BR52" i="7"/>
  <c r="BR53" i="7"/>
  <c r="BR54" i="7"/>
  <c r="BR55" i="7"/>
  <c r="BR56" i="7"/>
  <c r="BR57" i="7"/>
  <c r="BR59" i="7"/>
  <c r="BR60" i="7"/>
  <c r="BR61" i="7"/>
  <c r="BR62" i="7"/>
  <c r="BR63" i="7"/>
  <c r="BR64" i="7"/>
  <c r="BR66" i="7"/>
  <c r="BR67" i="7"/>
  <c r="BR68" i="7"/>
  <c r="BR69" i="7"/>
  <c r="BR70" i="7"/>
  <c r="BR71" i="7"/>
  <c r="BR73" i="7"/>
  <c r="BR74" i="7"/>
  <c r="BR75" i="7"/>
  <c r="BR76" i="7"/>
  <c r="BR77" i="7"/>
  <c r="BR78" i="7"/>
  <c r="BR80" i="7"/>
  <c r="BR81" i="7"/>
  <c r="BR82" i="7"/>
  <c r="BR83" i="7"/>
  <c r="BR84" i="7"/>
  <c r="BR85" i="7"/>
  <c r="BR87" i="7"/>
  <c r="BR88" i="7"/>
  <c r="BR89" i="7"/>
  <c r="BR90" i="7"/>
  <c r="BR91" i="7"/>
  <c r="BR92" i="7"/>
  <c r="BR94" i="7"/>
  <c r="BR95" i="7"/>
  <c r="BR96" i="7"/>
  <c r="BR97" i="7"/>
  <c r="BR98" i="7"/>
  <c r="BR99" i="7"/>
  <c r="BR101" i="7"/>
  <c r="BR102" i="7"/>
  <c r="BR103" i="7"/>
  <c r="BR104" i="7"/>
  <c r="BR105" i="7"/>
  <c r="X106" i="7"/>
  <c r="BR106" i="7" s="1"/>
  <c r="BR108" i="7"/>
  <c r="BR109" i="7"/>
  <c r="BR110" i="7"/>
  <c r="BR111" i="7"/>
  <c r="BR112" i="7"/>
  <c r="X113" i="7"/>
  <c r="BR113" i="7"/>
  <c r="X115" i="7"/>
  <c r="BR115" i="7"/>
  <c r="X116" i="7"/>
  <c r="BR116" i="7" s="1"/>
  <c r="X117" i="7"/>
  <c r="BR117" i="7"/>
  <c r="X118" i="7"/>
  <c r="BR118" i="7"/>
  <c r="X119" i="7"/>
  <c r="BR119" i="7"/>
  <c r="BR122" i="7"/>
  <c r="BR123" i="7"/>
  <c r="BR124" i="7"/>
  <c r="BR125" i="7"/>
  <c r="BR126" i="7"/>
  <c r="X127" i="7"/>
  <c r="BR127" i="7" s="1"/>
  <c r="BR129" i="7"/>
  <c r="BR130" i="7"/>
  <c r="BR131" i="7"/>
  <c r="BR132" i="7"/>
  <c r="BR133" i="7"/>
  <c r="X134" i="7"/>
  <c r="BR134" i="7"/>
  <c r="BR136" i="7"/>
  <c r="BR137" i="7"/>
  <c r="BR138" i="7"/>
  <c r="BR139" i="7"/>
  <c r="BR140" i="7"/>
  <c r="X141" i="7"/>
  <c r="BR141" i="7"/>
  <c r="W106" i="7"/>
  <c r="W120" i="7" s="1"/>
  <c r="BQ120" i="7" s="1"/>
  <c r="BR10" i="9"/>
  <c r="BR11" i="9"/>
  <c r="BR12" i="9"/>
  <c r="BR13" i="9"/>
  <c r="BR14" i="9"/>
  <c r="X15" i="9"/>
  <c r="BR15" i="9" s="1"/>
  <c r="X17" i="9"/>
  <c r="BR17" i="9" s="1"/>
  <c r="X18" i="9"/>
  <c r="BR18" i="9" s="1"/>
  <c r="X19" i="9"/>
  <c r="BR19" i="9"/>
  <c r="X20" i="9"/>
  <c r="BR20" i="9" s="1"/>
  <c r="X21" i="9"/>
  <c r="BR21" i="9"/>
  <c r="BR24" i="9"/>
  <c r="BR25" i="9"/>
  <c r="BR26" i="9"/>
  <c r="BR27" i="9"/>
  <c r="BR28" i="9"/>
  <c r="X29" i="9"/>
  <c r="BR29" i="9" s="1"/>
  <c r="BR31" i="9"/>
  <c r="BR32" i="9"/>
  <c r="BR33" i="9"/>
  <c r="BR34" i="9"/>
  <c r="BR35" i="9"/>
  <c r="X36" i="9"/>
  <c r="BR36" i="9" s="1"/>
  <c r="BR38" i="9"/>
  <c r="BR39" i="9"/>
  <c r="BR40" i="9"/>
  <c r="BR41" i="9"/>
  <c r="BR42" i="9"/>
  <c r="X43" i="9"/>
  <c r="BR43" i="9" s="1"/>
  <c r="BR45" i="9"/>
  <c r="BR46" i="9"/>
  <c r="BR47" i="9"/>
  <c r="BR48" i="9"/>
  <c r="BR49" i="9"/>
  <c r="X50" i="9"/>
  <c r="BR50" i="9" s="1"/>
  <c r="BR52" i="9"/>
  <c r="BR53" i="9"/>
  <c r="BR54" i="9"/>
  <c r="BR55" i="9"/>
  <c r="BR56" i="9"/>
  <c r="X57" i="9"/>
  <c r="BR57" i="9" s="1"/>
  <c r="BR59" i="9"/>
  <c r="BR60" i="9"/>
  <c r="BR61" i="9"/>
  <c r="BR62" i="9"/>
  <c r="BR63" i="9"/>
  <c r="X64" i="9"/>
  <c r="BR64" i="9" s="1"/>
  <c r="X66" i="9"/>
  <c r="BR66" i="9" s="1"/>
  <c r="X67" i="9"/>
  <c r="BR67" i="9" s="1"/>
  <c r="X68" i="9"/>
  <c r="BR68" i="9" s="1"/>
  <c r="X69" i="9"/>
  <c r="BR69" i="9" s="1"/>
  <c r="X70" i="9"/>
  <c r="BR70" i="9"/>
  <c r="BR73" i="9"/>
  <c r="BR74" i="9"/>
  <c r="BR75" i="9"/>
  <c r="BR76" i="9"/>
  <c r="BR77" i="9"/>
  <c r="X78" i="9"/>
  <c r="BR78" i="9" s="1"/>
  <c r="BR80" i="9"/>
  <c r="BR81" i="9"/>
  <c r="BR82" i="9"/>
  <c r="BR83" i="9"/>
  <c r="BR84" i="9"/>
  <c r="X85" i="9"/>
  <c r="BR85" i="9" s="1"/>
  <c r="BR87" i="9"/>
  <c r="BR88" i="9"/>
  <c r="BR89" i="9"/>
  <c r="BR90" i="9"/>
  <c r="BR91" i="9"/>
  <c r="X92" i="9"/>
  <c r="BR92" i="9"/>
  <c r="X94" i="9"/>
  <c r="BR94" i="9" s="1"/>
  <c r="X95" i="9"/>
  <c r="BR95" i="9" s="1"/>
  <c r="X96" i="9"/>
  <c r="X117" i="9" s="1"/>
  <c r="BR117" i="9" s="1"/>
  <c r="X97" i="9"/>
  <c r="BR97" i="9" s="1"/>
  <c r="X98" i="9"/>
  <c r="BR98" i="9" s="1"/>
  <c r="BR101" i="9"/>
  <c r="BR102" i="9"/>
  <c r="BR103" i="9"/>
  <c r="BR104" i="9"/>
  <c r="BR105" i="9"/>
  <c r="BR106" i="9"/>
  <c r="BR108" i="9"/>
  <c r="BR109" i="9"/>
  <c r="BR110" i="9"/>
  <c r="BR111" i="9"/>
  <c r="BR112" i="9"/>
  <c r="X113" i="9"/>
  <c r="BR113" i="9" s="1"/>
  <c r="X118" i="9"/>
  <c r="BR118" i="9" s="1"/>
  <c r="BR122" i="9"/>
  <c r="BR123" i="9"/>
  <c r="BR124" i="9"/>
  <c r="BR125" i="9"/>
  <c r="BR126" i="9"/>
  <c r="X127" i="9"/>
  <c r="BR127" i="9" s="1"/>
  <c r="BR129" i="9"/>
  <c r="BR130" i="9"/>
  <c r="BR131" i="9"/>
  <c r="BR132" i="9"/>
  <c r="BR133" i="9"/>
  <c r="X134" i="9"/>
  <c r="BR134" i="9" s="1"/>
  <c r="BR136" i="9"/>
  <c r="BR137" i="9"/>
  <c r="BR138" i="9"/>
  <c r="BR139" i="9"/>
  <c r="BR140" i="9"/>
  <c r="X141" i="9"/>
  <c r="L141" i="9"/>
  <c r="BR141" i="9" s="1"/>
  <c r="X141" i="8"/>
  <c r="BR141" i="8" s="1"/>
  <c r="BQ10" i="8"/>
  <c r="BQ11" i="8"/>
  <c r="BQ12" i="8"/>
  <c r="BQ13" i="8"/>
  <c r="BQ14" i="8"/>
  <c r="BQ15" i="8"/>
  <c r="BQ17" i="8"/>
  <c r="BQ18" i="8"/>
  <c r="BQ19" i="8"/>
  <c r="BQ20" i="8"/>
  <c r="BQ21" i="8"/>
  <c r="BQ22" i="8"/>
  <c r="BQ24" i="8"/>
  <c r="BQ25" i="8"/>
  <c r="BQ26" i="8"/>
  <c r="BQ27" i="8"/>
  <c r="BQ28" i="8"/>
  <c r="BQ29" i="8"/>
  <c r="BQ31" i="8"/>
  <c r="BQ32" i="8"/>
  <c r="BQ33" i="8"/>
  <c r="BQ34" i="8"/>
  <c r="BQ35" i="8"/>
  <c r="BQ36" i="8"/>
  <c r="BQ38" i="8"/>
  <c r="BQ39" i="8"/>
  <c r="BQ40" i="8"/>
  <c r="BQ41" i="8"/>
  <c r="BQ42" i="8"/>
  <c r="BQ43" i="8"/>
  <c r="BQ45" i="8"/>
  <c r="BQ46" i="8"/>
  <c r="BQ47" i="8"/>
  <c r="BQ48" i="8"/>
  <c r="BQ49" i="8"/>
  <c r="BQ50" i="8"/>
  <c r="BQ52" i="8"/>
  <c r="BQ53" i="8"/>
  <c r="BQ54" i="8"/>
  <c r="BQ55" i="8"/>
  <c r="BQ56" i="8"/>
  <c r="BQ57" i="8"/>
  <c r="BQ59" i="8"/>
  <c r="BQ60" i="8"/>
  <c r="BQ61" i="8"/>
  <c r="BQ62" i="8"/>
  <c r="BQ63" i="8"/>
  <c r="BQ64" i="8"/>
  <c r="BQ66" i="8"/>
  <c r="BQ67" i="8"/>
  <c r="BQ68" i="8"/>
  <c r="BQ69" i="8"/>
  <c r="BQ70" i="8"/>
  <c r="BQ71" i="8"/>
  <c r="BQ73" i="8"/>
  <c r="BQ74" i="8"/>
  <c r="BQ75" i="8"/>
  <c r="BQ76" i="8"/>
  <c r="BQ77" i="8"/>
  <c r="BQ78" i="8"/>
  <c r="BQ80" i="8"/>
  <c r="BQ81" i="8"/>
  <c r="BQ82" i="8"/>
  <c r="BQ83" i="8"/>
  <c r="BQ84" i="8"/>
  <c r="BQ85" i="8"/>
  <c r="BQ87" i="8"/>
  <c r="BQ88" i="8"/>
  <c r="BQ89" i="8"/>
  <c r="BQ90" i="8"/>
  <c r="BQ91" i="8"/>
  <c r="BQ92" i="8"/>
  <c r="BQ94" i="8"/>
  <c r="BQ95" i="8"/>
  <c r="BQ96" i="8"/>
  <c r="BQ97" i="8"/>
  <c r="BQ98" i="8"/>
  <c r="BQ99" i="8"/>
  <c r="BQ101" i="8"/>
  <c r="BQ102" i="8"/>
  <c r="BQ103" i="8"/>
  <c r="BQ104" i="8"/>
  <c r="BQ105" i="8"/>
  <c r="BQ108" i="8"/>
  <c r="BQ109" i="8"/>
  <c r="BQ110" i="8"/>
  <c r="BQ111" i="8"/>
  <c r="BQ112" i="8"/>
  <c r="BQ122" i="8"/>
  <c r="BQ123" i="8"/>
  <c r="BQ124" i="8"/>
  <c r="BQ125" i="8"/>
  <c r="BQ126" i="8"/>
  <c r="BQ129" i="8"/>
  <c r="BQ130" i="8"/>
  <c r="BQ131" i="8"/>
  <c r="BQ132" i="8"/>
  <c r="BQ133" i="8"/>
  <c r="BQ136" i="8"/>
  <c r="BQ137" i="8"/>
  <c r="BQ138" i="8"/>
  <c r="BQ139" i="8"/>
  <c r="BQ140" i="8"/>
  <c r="BQ10" i="7"/>
  <c r="BQ11" i="7"/>
  <c r="BQ12" i="7"/>
  <c r="BQ13" i="7"/>
  <c r="BQ14" i="7"/>
  <c r="BQ15" i="7"/>
  <c r="BQ17" i="7"/>
  <c r="BQ18" i="7"/>
  <c r="BQ19" i="7"/>
  <c r="BQ20" i="7"/>
  <c r="BQ21" i="7"/>
  <c r="BQ22" i="7"/>
  <c r="BQ24" i="7"/>
  <c r="BQ25" i="7"/>
  <c r="BQ26" i="7"/>
  <c r="BQ27" i="7"/>
  <c r="BQ28" i="7"/>
  <c r="BQ29" i="7"/>
  <c r="BQ31" i="7"/>
  <c r="BQ32" i="7"/>
  <c r="BQ33" i="7"/>
  <c r="BQ34" i="7"/>
  <c r="BQ35" i="7"/>
  <c r="BQ36" i="7"/>
  <c r="BQ38" i="7"/>
  <c r="BQ39" i="7"/>
  <c r="BQ40" i="7"/>
  <c r="BQ41" i="7"/>
  <c r="BQ42" i="7"/>
  <c r="BQ43" i="7"/>
  <c r="BQ45" i="7"/>
  <c r="BQ46" i="7"/>
  <c r="BQ47" i="7"/>
  <c r="BQ48" i="7"/>
  <c r="BQ49" i="7"/>
  <c r="BQ50" i="7"/>
  <c r="BQ52" i="7"/>
  <c r="BQ53" i="7"/>
  <c r="BQ54" i="7"/>
  <c r="BQ55" i="7"/>
  <c r="BQ56" i="7"/>
  <c r="BQ57" i="7"/>
  <c r="BQ59" i="7"/>
  <c r="BQ60" i="7"/>
  <c r="BQ61" i="7"/>
  <c r="BQ62" i="7"/>
  <c r="BQ63" i="7"/>
  <c r="BQ64" i="7"/>
  <c r="BQ66" i="7"/>
  <c r="BQ67" i="7"/>
  <c r="BQ68" i="7"/>
  <c r="BQ69" i="7"/>
  <c r="BQ70" i="7"/>
  <c r="BQ71" i="7"/>
  <c r="BQ73" i="7"/>
  <c r="BQ74" i="7"/>
  <c r="BQ75" i="7"/>
  <c r="BQ76" i="7"/>
  <c r="BQ77" i="7"/>
  <c r="BQ78" i="7"/>
  <c r="BQ80" i="7"/>
  <c r="BQ81" i="7"/>
  <c r="BQ82" i="7"/>
  <c r="BQ83" i="7"/>
  <c r="BQ84" i="7"/>
  <c r="BQ85" i="7"/>
  <c r="BQ87" i="7"/>
  <c r="BQ88" i="7"/>
  <c r="BQ89" i="7"/>
  <c r="BQ90" i="7"/>
  <c r="BQ91" i="7"/>
  <c r="BQ92" i="7"/>
  <c r="BQ94" i="7"/>
  <c r="BQ95" i="7"/>
  <c r="BQ96" i="7"/>
  <c r="BQ97" i="7"/>
  <c r="BQ98" i="7"/>
  <c r="BQ99" i="7"/>
  <c r="BQ101" i="7"/>
  <c r="BQ102" i="7"/>
  <c r="BQ103" i="7"/>
  <c r="BQ104" i="7"/>
  <c r="BQ105" i="7"/>
  <c r="BQ108" i="7"/>
  <c r="BQ109" i="7"/>
  <c r="BQ110" i="7"/>
  <c r="BQ111" i="7"/>
  <c r="BQ112" i="7"/>
  <c r="W113" i="7"/>
  <c r="BQ113" i="7"/>
  <c r="W115" i="7"/>
  <c r="BQ115" i="7"/>
  <c r="W116" i="7"/>
  <c r="BQ116" i="7"/>
  <c r="W117" i="7"/>
  <c r="BQ117" i="7"/>
  <c r="W118" i="7"/>
  <c r="BQ118" i="7"/>
  <c r="W119" i="7"/>
  <c r="BQ119" i="7"/>
  <c r="BQ122" i="7"/>
  <c r="BQ123" i="7"/>
  <c r="BQ124" i="7"/>
  <c r="BQ125" i="7"/>
  <c r="BQ126" i="7"/>
  <c r="W127" i="7"/>
  <c r="BQ127" i="7" s="1"/>
  <c r="BQ129" i="7"/>
  <c r="BQ130" i="7"/>
  <c r="BQ131" i="7"/>
  <c r="BQ132" i="7"/>
  <c r="BQ133" i="7"/>
  <c r="W134" i="7"/>
  <c r="BQ134" i="7"/>
  <c r="BQ136" i="7"/>
  <c r="BQ137" i="7"/>
  <c r="BQ138" i="7"/>
  <c r="BQ139" i="7"/>
  <c r="BQ140" i="7"/>
  <c r="W141" i="7"/>
  <c r="BQ141" i="7" s="1"/>
  <c r="BQ10" i="9"/>
  <c r="BQ11" i="9"/>
  <c r="BQ12" i="9"/>
  <c r="BQ13" i="9"/>
  <c r="BQ14" i="9"/>
  <c r="BQ15" i="9"/>
  <c r="BQ17" i="9"/>
  <c r="BQ18" i="9"/>
  <c r="BQ19" i="9"/>
  <c r="BQ20" i="9"/>
  <c r="BQ21" i="9"/>
  <c r="BQ22" i="9"/>
  <c r="BQ24" i="9"/>
  <c r="BQ25" i="9"/>
  <c r="BQ26" i="9"/>
  <c r="BQ27" i="9"/>
  <c r="BQ28" i="9"/>
  <c r="BQ29" i="9"/>
  <c r="BQ31" i="9"/>
  <c r="BQ32" i="9"/>
  <c r="BQ33" i="9"/>
  <c r="BQ34" i="9"/>
  <c r="BQ35" i="9"/>
  <c r="BQ36" i="9"/>
  <c r="BQ38" i="9"/>
  <c r="BQ39" i="9"/>
  <c r="BQ40" i="9"/>
  <c r="BQ41" i="9"/>
  <c r="BQ42" i="9"/>
  <c r="BQ43" i="9"/>
  <c r="BQ45" i="9"/>
  <c r="BQ46" i="9"/>
  <c r="BQ47" i="9"/>
  <c r="BQ48" i="9"/>
  <c r="BQ49" i="9"/>
  <c r="BQ50" i="9"/>
  <c r="BQ52" i="9"/>
  <c r="BQ53" i="9"/>
  <c r="BQ54" i="9"/>
  <c r="BQ55" i="9"/>
  <c r="BQ56" i="9"/>
  <c r="BQ57" i="9"/>
  <c r="BQ59" i="9"/>
  <c r="BQ60" i="9"/>
  <c r="BQ61" i="9"/>
  <c r="BQ62" i="9"/>
  <c r="BQ63" i="9"/>
  <c r="BQ64" i="9"/>
  <c r="BQ66" i="9"/>
  <c r="BQ67" i="9"/>
  <c r="BQ68" i="9"/>
  <c r="BQ69" i="9"/>
  <c r="BQ70" i="9"/>
  <c r="BQ71" i="9"/>
  <c r="BQ73" i="9"/>
  <c r="BQ74" i="9"/>
  <c r="BQ75" i="9"/>
  <c r="BQ76" i="9"/>
  <c r="BQ77" i="9"/>
  <c r="BQ78" i="9"/>
  <c r="BQ80" i="9"/>
  <c r="BQ81" i="9"/>
  <c r="BQ82" i="9"/>
  <c r="BQ83" i="9"/>
  <c r="BQ84" i="9"/>
  <c r="BQ85" i="9"/>
  <c r="BQ87" i="9"/>
  <c r="BQ88" i="9"/>
  <c r="BQ89" i="9"/>
  <c r="BQ90" i="9"/>
  <c r="BQ91" i="9"/>
  <c r="BQ92" i="9"/>
  <c r="BQ94" i="9"/>
  <c r="BQ95" i="9"/>
  <c r="BQ96" i="9"/>
  <c r="BQ97" i="9"/>
  <c r="BQ98" i="9"/>
  <c r="BQ99" i="9"/>
  <c r="BQ101" i="9"/>
  <c r="BQ102" i="9"/>
  <c r="BQ103" i="9"/>
  <c r="BQ104" i="9"/>
  <c r="BQ105" i="9"/>
  <c r="W106" i="9"/>
  <c r="BQ106" i="9" s="1"/>
  <c r="BQ108" i="9"/>
  <c r="BQ109" i="9"/>
  <c r="BQ110" i="9"/>
  <c r="BQ111" i="9"/>
  <c r="BQ112" i="9"/>
  <c r="W113" i="9"/>
  <c r="BQ113" i="9" s="1"/>
  <c r="W115" i="9"/>
  <c r="BQ115" i="9"/>
  <c r="W116" i="9"/>
  <c r="BQ116" i="9" s="1"/>
  <c r="W117" i="9"/>
  <c r="BQ117" i="9" s="1"/>
  <c r="W118" i="9"/>
  <c r="BQ118" i="9"/>
  <c r="W119" i="9"/>
  <c r="BQ119" i="9" s="1"/>
  <c r="BQ122" i="9"/>
  <c r="BQ123" i="9"/>
  <c r="BQ124" i="9"/>
  <c r="BQ125" i="9"/>
  <c r="BQ126" i="9"/>
  <c r="W127" i="9"/>
  <c r="BQ127" i="9" s="1"/>
  <c r="BQ129" i="9"/>
  <c r="BQ130" i="9"/>
  <c r="BQ131" i="9"/>
  <c r="BQ132" i="9"/>
  <c r="BQ133" i="9"/>
  <c r="W134" i="9"/>
  <c r="BQ134" i="9" s="1"/>
  <c r="BQ136" i="9"/>
  <c r="BQ137" i="9"/>
  <c r="BQ138" i="9"/>
  <c r="BQ139" i="9"/>
  <c r="BQ140" i="9"/>
  <c r="W141" i="9"/>
  <c r="BQ141" i="9"/>
  <c r="K141" i="9"/>
  <c r="V116" i="8"/>
  <c r="BP116" i="8" s="1"/>
  <c r="W119" i="8"/>
  <c r="BQ119" i="8" s="1"/>
  <c r="W118" i="8"/>
  <c r="BQ118" i="8" s="1"/>
  <c r="W117" i="8"/>
  <c r="BQ117" i="8"/>
  <c r="W116" i="8"/>
  <c r="BQ116" i="8" s="1"/>
  <c r="W115" i="8"/>
  <c r="BQ115" i="8" s="1"/>
  <c r="W113" i="8"/>
  <c r="BQ113" i="8" s="1"/>
  <c r="W106" i="8"/>
  <c r="BQ106" i="8"/>
  <c r="W134" i="8"/>
  <c r="BQ134" i="8" s="1"/>
  <c r="W120" i="8"/>
  <c r="BQ120" i="8" s="1"/>
  <c r="V115" i="8"/>
  <c r="BP115" i="8" s="1"/>
  <c r="V117" i="8"/>
  <c r="BP117" i="8"/>
  <c r="V118" i="8"/>
  <c r="BP118" i="8" s="1"/>
  <c r="V119" i="8"/>
  <c r="BP119" i="8" s="1"/>
  <c r="V113" i="8"/>
  <c r="BP113" i="8" s="1"/>
  <c r="V106" i="8"/>
  <c r="V120" i="8"/>
  <c r="BP120" i="8"/>
  <c r="W141" i="8"/>
  <c r="BQ141" i="8"/>
  <c r="BQ127" i="8"/>
  <c r="BP10" i="8"/>
  <c r="BP11" i="8"/>
  <c r="BP12" i="8"/>
  <c r="BP13" i="8"/>
  <c r="BP14" i="8"/>
  <c r="BP15" i="8"/>
  <c r="BP17" i="8"/>
  <c r="BP18" i="8"/>
  <c r="BP19" i="8"/>
  <c r="BP20" i="8"/>
  <c r="BP21" i="8"/>
  <c r="BP22" i="8"/>
  <c r="BP24" i="8"/>
  <c r="BP25" i="8"/>
  <c r="BP26" i="8"/>
  <c r="BP27" i="8"/>
  <c r="BP28" i="8"/>
  <c r="BP29" i="8"/>
  <c r="BP31" i="8"/>
  <c r="BP32" i="8"/>
  <c r="BP33" i="8"/>
  <c r="BP34" i="8"/>
  <c r="BP35" i="8"/>
  <c r="BP36" i="8"/>
  <c r="BP38" i="8"/>
  <c r="BP39" i="8"/>
  <c r="BP40" i="8"/>
  <c r="BP41" i="8"/>
  <c r="BP42" i="8"/>
  <c r="BP43" i="8"/>
  <c r="BP45" i="8"/>
  <c r="BP46" i="8"/>
  <c r="BP47" i="8"/>
  <c r="BP48" i="8"/>
  <c r="BP49" i="8"/>
  <c r="BP50" i="8"/>
  <c r="BP52" i="8"/>
  <c r="BP53" i="8"/>
  <c r="BP54" i="8"/>
  <c r="BP55" i="8"/>
  <c r="BP56" i="8"/>
  <c r="BP57" i="8"/>
  <c r="BP59" i="8"/>
  <c r="BP60" i="8"/>
  <c r="BP61" i="8"/>
  <c r="BP62" i="8"/>
  <c r="BP63" i="8"/>
  <c r="BP64" i="8"/>
  <c r="BP66" i="8"/>
  <c r="BP67" i="8"/>
  <c r="BP68" i="8"/>
  <c r="BP69" i="8"/>
  <c r="BP70" i="8"/>
  <c r="BP71" i="8"/>
  <c r="BP73" i="8"/>
  <c r="BP74" i="8"/>
  <c r="BP75" i="8"/>
  <c r="BP76" i="8"/>
  <c r="BP77" i="8"/>
  <c r="BP78" i="8"/>
  <c r="BP80" i="8"/>
  <c r="BP81" i="8"/>
  <c r="BP82" i="8"/>
  <c r="BP83" i="8"/>
  <c r="BP84" i="8"/>
  <c r="BP85" i="8"/>
  <c r="BP87" i="8"/>
  <c r="BP88" i="8"/>
  <c r="BP89" i="8"/>
  <c r="BP90" i="8"/>
  <c r="BP91" i="8"/>
  <c r="BP92" i="8"/>
  <c r="BP94" i="8"/>
  <c r="BP95" i="8"/>
  <c r="BP96" i="8"/>
  <c r="BP97" i="8"/>
  <c r="BP98" i="8"/>
  <c r="BP99" i="8"/>
  <c r="BP101" i="8"/>
  <c r="BP102" i="8"/>
  <c r="BP103" i="8"/>
  <c r="BP104" i="8"/>
  <c r="BP105" i="8"/>
  <c r="BP106" i="8"/>
  <c r="BP108" i="8"/>
  <c r="BP109" i="8"/>
  <c r="BP110" i="8"/>
  <c r="BP111" i="8"/>
  <c r="BP112" i="8"/>
  <c r="BP122" i="8"/>
  <c r="BP123" i="8"/>
  <c r="BP124" i="8"/>
  <c r="BP125" i="8"/>
  <c r="BP126" i="8"/>
  <c r="BP127" i="8"/>
  <c r="BP129" i="8"/>
  <c r="BP130" i="8"/>
  <c r="BP131" i="8"/>
  <c r="BP132" i="8"/>
  <c r="BP133" i="8"/>
  <c r="BP134" i="8"/>
  <c r="BP136" i="8"/>
  <c r="BP137" i="8"/>
  <c r="BP138" i="8"/>
  <c r="BP139" i="8"/>
  <c r="BP140" i="8"/>
  <c r="BP10" i="7"/>
  <c r="BP11" i="7"/>
  <c r="BP12" i="7"/>
  <c r="BP13" i="7"/>
  <c r="BP14" i="7"/>
  <c r="BP15" i="7"/>
  <c r="BP17" i="7"/>
  <c r="BP18" i="7"/>
  <c r="BP19" i="7"/>
  <c r="BP20" i="7"/>
  <c r="BP21" i="7"/>
  <c r="BP22" i="7"/>
  <c r="BP24" i="7"/>
  <c r="BP25" i="7"/>
  <c r="BP26" i="7"/>
  <c r="BP27" i="7"/>
  <c r="BP28" i="7"/>
  <c r="BP29" i="7"/>
  <c r="BP31" i="7"/>
  <c r="BP32" i="7"/>
  <c r="BP33" i="7"/>
  <c r="BP34" i="7"/>
  <c r="BP35" i="7"/>
  <c r="BP36" i="7"/>
  <c r="BP38" i="7"/>
  <c r="BP39" i="7"/>
  <c r="BP40" i="7"/>
  <c r="BP41" i="7"/>
  <c r="BP42" i="7"/>
  <c r="BP43" i="7"/>
  <c r="BP45" i="7"/>
  <c r="BP46" i="7"/>
  <c r="BP47" i="7"/>
  <c r="BP48" i="7"/>
  <c r="BP49" i="7"/>
  <c r="BP50" i="7"/>
  <c r="BP52" i="7"/>
  <c r="BP53" i="7"/>
  <c r="BP54" i="7"/>
  <c r="BP55" i="7"/>
  <c r="BP56" i="7"/>
  <c r="BP57" i="7"/>
  <c r="BP59" i="7"/>
  <c r="BP60" i="7"/>
  <c r="BP61" i="7"/>
  <c r="BP62" i="7"/>
  <c r="BP63" i="7"/>
  <c r="BP64" i="7"/>
  <c r="BP66" i="7"/>
  <c r="BP67" i="7"/>
  <c r="BP68" i="7"/>
  <c r="BP69" i="7"/>
  <c r="BP70" i="7"/>
  <c r="BP71" i="7"/>
  <c r="BP73" i="7"/>
  <c r="BP74" i="7"/>
  <c r="BP75" i="7"/>
  <c r="BP76" i="7"/>
  <c r="BP77" i="7"/>
  <c r="BP78" i="7"/>
  <c r="BP80" i="7"/>
  <c r="BP81" i="7"/>
  <c r="BP82" i="7"/>
  <c r="BP83" i="7"/>
  <c r="BP84" i="7"/>
  <c r="BP85" i="7"/>
  <c r="BP87" i="7"/>
  <c r="BP88" i="7"/>
  <c r="BP89" i="7"/>
  <c r="BP90" i="7"/>
  <c r="BP91" i="7"/>
  <c r="BP92" i="7"/>
  <c r="BP94" i="7"/>
  <c r="BP95" i="7"/>
  <c r="BP96" i="7"/>
  <c r="BP97" i="7"/>
  <c r="BP98" i="7"/>
  <c r="BP99" i="7"/>
  <c r="BP101" i="7"/>
  <c r="BP102" i="7"/>
  <c r="BP103" i="7"/>
  <c r="BP104" i="7"/>
  <c r="BP105" i="7"/>
  <c r="V106" i="7"/>
  <c r="BP106" i="7" s="1"/>
  <c r="BP108" i="7"/>
  <c r="BP109" i="7"/>
  <c r="BP110" i="7"/>
  <c r="BP111" i="7"/>
  <c r="BP112" i="7"/>
  <c r="V113" i="7"/>
  <c r="BP113" i="7"/>
  <c r="V115" i="7"/>
  <c r="BP115" i="7"/>
  <c r="V116" i="7"/>
  <c r="BP116" i="7"/>
  <c r="V117" i="7"/>
  <c r="BP117" i="7"/>
  <c r="V118" i="7"/>
  <c r="BP118" i="7" s="1"/>
  <c r="V119" i="7"/>
  <c r="BP119" i="7"/>
  <c r="BP122" i="7"/>
  <c r="BP123" i="7"/>
  <c r="BP124" i="7"/>
  <c r="BP125" i="7"/>
  <c r="BP126" i="7"/>
  <c r="V127" i="7"/>
  <c r="BP127" i="7"/>
  <c r="BP129" i="7"/>
  <c r="BP130" i="7"/>
  <c r="BP131" i="7"/>
  <c r="BP132" i="7"/>
  <c r="BP133" i="7"/>
  <c r="BP134" i="7"/>
  <c r="BP136" i="7"/>
  <c r="BP137" i="7"/>
  <c r="BP138" i="7"/>
  <c r="BP139" i="7"/>
  <c r="BP140" i="7"/>
  <c r="V141" i="7"/>
  <c r="BP141" i="7"/>
  <c r="BP10" i="9"/>
  <c r="BP11" i="9"/>
  <c r="BP12" i="9"/>
  <c r="BP13" i="9"/>
  <c r="BP14" i="9"/>
  <c r="BP15" i="9"/>
  <c r="BP17" i="9"/>
  <c r="BP18" i="9"/>
  <c r="BP19" i="9"/>
  <c r="BP20" i="9"/>
  <c r="BP21" i="9"/>
  <c r="BP22" i="9"/>
  <c r="BP24" i="9"/>
  <c r="BP25" i="9"/>
  <c r="BP26" i="9"/>
  <c r="BP27" i="9"/>
  <c r="BP28" i="9"/>
  <c r="BP29" i="9"/>
  <c r="BP31" i="9"/>
  <c r="BP32" i="9"/>
  <c r="BP33" i="9"/>
  <c r="BP34" i="9"/>
  <c r="BP35" i="9"/>
  <c r="BP36" i="9"/>
  <c r="BP38" i="9"/>
  <c r="BP39" i="9"/>
  <c r="BP40" i="9"/>
  <c r="BP41" i="9"/>
  <c r="BP42" i="9"/>
  <c r="BP43" i="9"/>
  <c r="BP45" i="9"/>
  <c r="BP46" i="9"/>
  <c r="BP47" i="9"/>
  <c r="BP48" i="9"/>
  <c r="BP49" i="9"/>
  <c r="BP50" i="9"/>
  <c r="BP52" i="9"/>
  <c r="BP53" i="9"/>
  <c r="BP54" i="9"/>
  <c r="BP55" i="9"/>
  <c r="BP56" i="9"/>
  <c r="BP57" i="9"/>
  <c r="BP59" i="9"/>
  <c r="BP60" i="9"/>
  <c r="BP61" i="9"/>
  <c r="BP62" i="9"/>
  <c r="BP63" i="9"/>
  <c r="BP64" i="9"/>
  <c r="BP66" i="9"/>
  <c r="BP67" i="9"/>
  <c r="BP68" i="9"/>
  <c r="BP69" i="9"/>
  <c r="BP70" i="9"/>
  <c r="BP71" i="9"/>
  <c r="BP73" i="9"/>
  <c r="BP74" i="9"/>
  <c r="BP75" i="9"/>
  <c r="BP76" i="9"/>
  <c r="BP77" i="9"/>
  <c r="BP78" i="9"/>
  <c r="BP80" i="9"/>
  <c r="BP81" i="9"/>
  <c r="BP82" i="9"/>
  <c r="BP83" i="9"/>
  <c r="BP84" i="9"/>
  <c r="BP85" i="9"/>
  <c r="BP87" i="9"/>
  <c r="BP88" i="9"/>
  <c r="BP89" i="9"/>
  <c r="BP90" i="9"/>
  <c r="BP91" i="9"/>
  <c r="BP92" i="9"/>
  <c r="BP94" i="9"/>
  <c r="BP95" i="9"/>
  <c r="BP96" i="9"/>
  <c r="BP97" i="9"/>
  <c r="BP98" i="9"/>
  <c r="BP99" i="9"/>
  <c r="BP101" i="9"/>
  <c r="BP102" i="9"/>
  <c r="BP103" i="9"/>
  <c r="BP104" i="9"/>
  <c r="BP105" i="9"/>
  <c r="BP108" i="9"/>
  <c r="BP109" i="9"/>
  <c r="BP110" i="9"/>
  <c r="BP111" i="9"/>
  <c r="BP112" i="9"/>
  <c r="BP122" i="9"/>
  <c r="BP123" i="9"/>
  <c r="BP124" i="9"/>
  <c r="BP125" i="9"/>
  <c r="BP126" i="9"/>
  <c r="BP129" i="9"/>
  <c r="BP130" i="9"/>
  <c r="BP131" i="9"/>
  <c r="BP132" i="9"/>
  <c r="BP133" i="9"/>
  <c r="BP134" i="9"/>
  <c r="BP136" i="9"/>
  <c r="BP137" i="9"/>
  <c r="BP138" i="9"/>
  <c r="BP139" i="9"/>
  <c r="BP140" i="9"/>
  <c r="V115" i="9"/>
  <c r="BP115" i="9"/>
  <c r="V116" i="9"/>
  <c r="BP116" i="9" s="1"/>
  <c r="V117" i="9"/>
  <c r="BP117" i="9"/>
  <c r="V118" i="9"/>
  <c r="BP118" i="9" s="1"/>
  <c r="V119" i="9"/>
  <c r="BP119" i="9" s="1"/>
  <c r="V106" i="9"/>
  <c r="V120" i="9" s="1"/>
  <c r="BP120" i="9" s="1"/>
  <c r="V113" i="9"/>
  <c r="BP113" i="9" s="1"/>
  <c r="BN10" i="8"/>
  <c r="BO10" i="8"/>
  <c r="BN11" i="8"/>
  <c r="BO11" i="8"/>
  <c r="BN12" i="8"/>
  <c r="BO12" i="8"/>
  <c r="BN13" i="8"/>
  <c r="BO13" i="8"/>
  <c r="BN14" i="8"/>
  <c r="BO14" i="8"/>
  <c r="BO15" i="8"/>
  <c r="BO17" i="8"/>
  <c r="BO18" i="8"/>
  <c r="BO19" i="8"/>
  <c r="BO20" i="8"/>
  <c r="BO21" i="8"/>
  <c r="BO22" i="8"/>
  <c r="BN24" i="8"/>
  <c r="BO24" i="8"/>
  <c r="BN25" i="8"/>
  <c r="BO25" i="8"/>
  <c r="BN26" i="8"/>
  <c r="BO26" i="8"/>
  <c r="BN27" i="8"/>
  <c r="BO27" i="8"/>
  <c r="BN28" i="8"/>
  <c r="BO28" i="8"/>
  <c r="BO29" i="8"/>
  <c r="BN31" i="8"/>
  <c r="BO31" i="8"/>
  <c r="BN32" i="8"/>
  <c r="BO32" i="8"/>
  <c r="BN33" i="8"/>
  <c r="BO33" i="8"/>
  <c r="BN34" i="8"/>
  <c r="BO34" i="8"/>
  <c r="BN35" i="8"/>
  <c r="BO35" i="8"/>
  <c r="BO36" i="8"/>
  <c r="BN38" i="8"/>
  <c r="BO38" i="8"/>
  <c r="BN39" i="8"/>
  <c r="BO39" i="8"/>
  <c r="BN40" i="8"/>
  <c r="BO40" i="8"/>
  <c r="BN41" i="8"/>
  <c r="BO41" i="8"/>
  <c r="BN42" i="8"/>
  <c r="BO42" i="8"/>
  <c r="BO43" i="8"/>
  <c r="BN45" i="8"/>
  <c r="BO45" i="8"/>
  <c r="BN46" i="8"/>
  <c r="BO46" i="8"/>
  <c r="BN47" i="8"/>
  <c r="BO47" i="8"/>
  <c r="BN48" i="8"/>
  <c r="BO48" i="8"/>
  <c r="BN49" i="8"/>
  <c r="BO49" i="8"/>
  <c r="BO50" i="8"/>
  <c r="BN52" i="8"/>
  <c r="BO52" i="8"/>
  <c r="BN53" i="8"/>
  <c r="BO53" i="8"/>
  <c r="BN54" i="8"/>
  <c r="BO54" i="8"/>
  <c r="BN55" i="8"/>
  <c r="BO55" i="8"/>
  <c r="BN56" i="8"/>
  <c r="BO56" i="8"/>
  <c r="BO57" i="8"/>
  <c r="BN59" i="8"/>
  <c r="BO59" i="8"/>
  <c r="BN60" i="8"/>
  <c r="BO60" i="8"/>
  <c r="BN61" i="8"/>
  <c r="BO61" i="8"/>
  <c r="BN62" i="8"/>
  <c r="BO62" i="8"/>
  <c r="BN63" i="8"/>
  <c r="BO63" i="8"/>
  <c r="BO64" i="8"/>
  <c r="BO66" i="8"/>
  <c r="BO67" i="8"/>
  <c r="BO68" i="8"/>
  <c r="BO69" i="8"/>
  <c r="BO70" i="8"/>
  <c r="BO71" i="8"/>
  <c r="BN73" i="8"/>
  <c r="BO73" i="8"/>
  <c r="BN74" i="8"/>
  <c r="BO74" i="8"/>
  <c r="BN75" i="8"/>
  <c r="BO75" i="8"/>
  <c r="BN76" i="8"/>
  <c r="BO76" i="8"/>
  <c r="BN77" i="8"/>
  <c r="BO77" i="8"/>
  <c r="BO78" i="8"/>
  <c r="BN80" i="8"/>
  <c r="BO80" i="8"/>
  <c r="BN81" i="8"/>
  <c r="BO81" i="8"/>
  <c r="BN82" i="8"/>
  <c r="BO82" i="8"/>
  <c r="BN83" i="8"/>
  <c r="BO83" i="8"/>
  <c r="BN84" i="8"/>
  <c r="BO84" i="8"/>
  <c r="BO85" i="8"/>
  <c r="BN87" i="8"/>
  <c r="BO87" i="8"/>
  <c r="BN88" i="8"/>
  <c r="BO88" i="8"/>
  <c r="BN89" i="8"/>
  <c r="BO89" i="8"/>
  <c r="BN90" i="8"/>
  <c r="BO90" i="8"/>
  <c r="BN91" i="8"/>
  <c r="BO91" i="8"/>
  <c r="BN92" i="8"/>
  <c r="BO92" i="8"/>
  <c r="BO94" i="8"/>
  <c r="BO95" i="8"/>
  <c r="BO96" i="8"/>
  <c r="BO97" i="8"/>
  <c r="BO98" i="8"/>
  <c r="BO99" i="8"/>
  <c r="BN101" i="8"/>
  <c r="BO101" i="8"/>
  <c r="BN102" i="8"/>
  <c r="BO102" i="8"/>
  <c r="BN103" i="8"/>
  <c r="BO103" i="8"/>
  <c r="BN104" i="8"/>
  <c r="BO104" i="8"/>
  <c r="BN105" i="8"/>
  <c r="BO105" i="8"/>
  <c r="BN108" i="8"/>
  <c r="BO108" i="8"/>
  <c r="BN109" i="8"/>
  <c r="BO109" i="8"/>
  <c r="BN110" i="8"/>
  <c r="BO110" i="8"/>
  <c r="BN111" i="8"/>
  <c r="BO111" i="8"/>
  <c r="BN112" i="8"/>
  <c r="BO112" i="8"/>
  <c r="BN122" i="8"/>
  <c r="BO122" i="8"/>
  <c r="BN123" i="8"/>
  <c r="BO123" i="8"/>
  <c r="BN124" i="8"/>
  <c r="BO124" i="8"/>
  <c r="BN125" i="8"/>
  <c r="BO125" i="8"/>
  <c r="BN126" i="8"/>
  <c r="BO126" i="8"/>
  <c r="BN129" i="8"/>
  <c r="BO129" i="8"/>
  <c r="BN130" i="8"/>
  <c r="BO130" i="8"/>
  <c r="BN131" i="8"/>
  <c r="BO131" i="8"/>
  <c r="BN132" i="8"/>
  <c r="BO132" i="8"/>
  <c r="BN133" i="8"/>
  <c r="BO133" i="8"/>
  <c r="BN134" i="8"/>
  <c r="BO134" i="8"/>
  <c r="BN136" i="8"/>
  <c r="BO136" i="8"/>
  <c r="BN137" i="8"/>
  <c r="BO137" i="8"/>
  <c r="BN138" i="8"/>
  <c r="BO138" i="8"/>
  <c r="BN139" i="8"/>
  <c r="BO139" i="8"/>
  <c r="BN140" i="8"/>
  <c r="BO140" i="8"/>
  <c r="BM10" i="8"/>
  <c r="BN10" i="7"/>
  <c r="BO10" i="7"/>
  <c r="BN11" i="7"/>
  <c r="BO11" i="7"/>
  <c r="BN12" i="7"/>
  <c r="BO12" i="7"/>
  <c r="BN13" i="7"/>
  <c r="BO13" i="7"/>
  <c r="BN14" i="7"/>
  <c r="BO14" i="7"/>
  <c r="BO15" i="7"/>
  <c r="BN17" i="7"/>
  <c r="BO17" i="7"/>
  <c r="BN18" i="7"/>
  <c r="BO18" i="7"/>
  <c r="BN19" i="7"/>
  <c r="BO19" i="7"/>
  <c r="BN20" i="7"/>
  <c r="BO20" i="7"/>
  <c r="BN21" i="7"/>
  <c r="BO21" i="7"/>
  <c r="BN22" i="7"/>
  <c r="BO22" i="7"/>
  <c r="BN24" i="7"/>
  <c r="BO24" i="7"/>
  <c r="BN25" i="7"/>
  <c r="BO25" i="7"/>
  <c r="BN26" i="7"/>
  <c r="BO26" i="7"/>
  <c r="BN27" i="7"/>
  <c r="BO27" i="7"/>
  <c r="BN28" i="7"/>
  <c r="BO28" i="7"/>
  <c r="BO29" i="7"/>
  <c r="BN31" i="7"/>
  <c r="BO31" i="7"/>
  <c r="BN32" i="7"/>
  <c r="BO32" i="7"/>
  <c r="BN33" i="7"/>
  <c r="BO33" i="7"/>
  <c r="BN34" i="7"/>
  <c r="BO34" i="7"/>
  <c r="BN35" i="7"/>
  <c r="BO35" i="7"/>
  <c r="BO36" i="7"/>
  <c r="BN38" i="7"/>
  <c r="BO38" i="7"/>
  <c r="BN39" i="7"/>
  <c r="BO39" i="7"/>
  <c r="BN40" i="7"/>
  <c r="BO40" i="7"/>
  <c r="BN41" i="7"/>
  <c r="BO41" i="7"/>
  <c r="BN42" i="7"/>
  <c r="BO42" i="7"/>
  <c r="BO43" i="7"/>
  <c r="BN45" i="7"/>
  <c r="BO45" i="7"/>
  <c r="BN46" i="7"/>
  <c r="BO46" i="7"/>
  <c r="BN47" i="7"/>
  <c r="BO47" i="7"/>
  <c r="BN48" i="7"/>
  <c r="BO48" i="7"/>
  <c r="BN49" i="7"/>
  <c r="BO49" i="7"/>
  <c r="BO50" i="7"/>
  <c r="BN52" i="7"/>
  <c r="BO52" i="7"/>
  <c r="BN53" i="7"/>
  <c r="BO53" i="7"/>
  <c r="BN54" i="7"/>
  <c r="BO54" i="7"/>
  <c r="BN55" i="7"/>
  <c r="BO55" i="7"/>
  <c r="BN56" i="7"/>
  <c r="BO56" i="7"/>
  <c r="BO57" i="7"/>
  <c r="BN59" i="7"/>
  <c r="BO59" i="7"/>
  <c r="BN60" i="7"/>
  <c r="BO60" i="7"/>
  <c r="BN61" i="7"/>
  <c r="BO61" i="7"/>
  <c r="BN62" i="7"/>
  <c r="BO62" i="7"/>
  <c r="BN63" i="7"/>
  <c r="BO63" i="7"/>
  <c r="BO64" i="7"/>
  <c r="BO66" i="7"/>
  <c r="BO67" i="7"/>
  <c r="BO68" i="7"/>
  <c r="BO69" i="7"/>
  <c r="BO70" i="7"/>
  <c r="BO71" i="7"/>
  <c r="BN73" i="7"/>
  <c r="BO73" i="7"/>
  <c r="BN74" i="7"/>
  <c r="BO74" i="7"/>
  <c r="BN75" i="7"/>
  <c r="BO75" i="7"/>
  <c r="BN76" i="7"/>
  <c r="BO76" i="7"/>
  <c r="BN77" i="7"/>
  <c r="BO77" i="7"/>
  <c r="BO78" i="7"/>
  <c r="BN80" i="7"/>
  <c r="BO80" i="7"/>
  <c r="BN81" i="7"/>
  <c r="BO81" i="7"/>
  <c r="BN82" i="7"/>
  <c r="BO82" i="7"/>
  <c r="BN83" i="7"/>
  <c r="BO83" i="7"/>
  <c r="BN84" i="7"/>
  <c r="BO84" i="7"/>
  <c r="BO85" i="7"/>
  <c r="BN87" i="7"/>
  <c r="BO87" i="7"/>
  <c r="BN88" i="7"/>
  <c r="BO88" i="7"/>
  <c r="BN89" i="7"/>
  <c r="BO89" i="7"/>
  <c r="BN90" i="7"/>
  <c r="BO90" i="7"/>
  <c r="BN91" i="7"/>
  <c r="BO91" i="7"/>
  <c r="BO92" i="7"/>
  <c r="BO94" i="7"/>
  <c r="BO95" i="7"/>
  <c r="BO96" i="7"/>
  <c r="BO97" i="7"/>
  <c r="BO98" i="7"/>
  <c r="BO99" i="7"/>
  <c r="BN101" i="7"/>
  <c r="BO101" i="7"/>
  <c r="BN102" i="7"/>
  <c r="BO102" i="7"/>
  <c r="BN103" i="7"/>
  <c r="BO103" i="7"/>
  <c r="BN104" i="7"/>
  <c r="BO104" i="7"/>
  <c r="BN105" i="7"/>
  <c r="BO105" i="7"/>
  <c r="BN108" i="7"/>
  <c r="BO108" i="7"/>
  <c r="BN109" i="7"/>
  <c r="BO109" i="7"/>
  <c r="BN110" i="7"/>
  <c r="BO110" i="7"/>
  <c r="BN111" i="7"/>
  <c r="BO111" i="7"/>
  <c r="BN112" i="7"/>
  <c r="BO112" i="7"/>
  <c r="BN122" i="7"/>
  <c r="BO122" i="7"/>
  <c r="BN123" i="7"/>
  <c r="BO123" i="7"/>
  <c r="BN124" i="7"/>
  <c r="BO124" i="7"/>
  <c r="BN125" i="7"/>
  <c r="BO125" i="7"/>
  <c r="BN126" i="7"/>
  <c r="BO126" i="7"/>
  <c r="BN129" i="7"/>
  <c r="BO129" i="7"/>
  <c r="BN130" i="7"/>
  <c r="BO130" i="7"/>
  <c r="BN131" i="7"/>
  <c r="BO131" i="7"/>
  <c r="BN132" i="7"/>
  <c r="BO132" i="7"/>
  <c r="BN133" i="7"/>
  <c r="BO133" i="7"/>
  <c r="BN134" i="7"/>
  <c r="BO134" i="7"/>
  <c r="BN136" i="7"/>
  <c r="BO136" i="7"/>
  <c r="BN137" i="7"/>
  <c r="BO137" i="7"/>
  <c r="BN138" i="7"/>
  <c r="BO138" i="7"/>
  <c r="BN139" i="7"/>
  <c r="BO139" i="7"/>
  <c r="BN140" i="7"/>
  <c r="BO140" i="7"/>
  <c r="BO10" i="9"/>
  <c r="BO11" i="9"/>
  <c r="BO12" i="9"/>
  <c r="BO13" i="9"/>
  <c r="BO14" i="9"/>
  <c r="BO15" i="9"/>
  <c r="BO17" i="9"/>
  <c r="BO18" i="9"/>
  <c r="BO19" i="9"/>
  <c r="BO20" i="9"/>
  <c r="BO21" i="9"/>
  <c r="BO22" i="9"/>
  <c r="BO24" i="9"/>
  <c r="BO25" i="9"/>
  <c r="BO26" i="9"/>
  <c r="BO27" i="9"/>
  <c r="BO28" i="9"/>
  <c r="BO29" i="9"/>
  <c r="BO31" i="9"/>
  <c r="BO32" i="9"/>
  <c r="BO33" i="9"/>
  <c r="BO34" i="9"/>
  <c r="BO35" i="9"/>
  <c r="BO36" i="9"/>
  <c r="BO38" i="9"/>
  <c r="BO39" i="9"/>
  <c r="BO40" i="9"/>
  <c r="BO41" i="9"/>
  <c r="BO42" i="9"/>
  <c r="BO43" i="9"/>
  <c r="BO45" i="9"/>
  <c r="BO46" i="9"/>
  <c r="BO47" i="9"/>
  <c r="BO48" i="9"/>
  <c r="BO49" i="9"/>
  <c r="BO50" i="9"/>
  <c r="BO52" i="9"/>
  <c r="BO53" i="9"/>
  <c r="BO54" i="9"/>
  <c r="BO55" i="9"/>
  <c r="BO56" i="9"/>
  <c r="BO57" i="9"/>
  <c r="BO59" i="9"/>
  <c r="BO60" i="9"/>
  <c r="BO61" i="9"/>
  <c r="BO62" i="9"/>
  <c r="BO63" i="9"/>
  <c r="BO64" i="9"/>
  <c r="BO66" i="9"/>
  <c r="BO67" i="9"/>
  <c r="BO68" i="9"/>
  <c r="BO69" i="9"/>
  <c r="BO70" i="9"/>
  <c r="BO71" i="9"/>
  <c r="BO73" i="9"/>
  <c r="BO74" i="9"/>
  <c r="BO75" i="9"/>
  <c r="BO76" i="9"/>
  <c r="BO77" i="9"/>
  <c r="BO78" i="9"/>
  <c r="BO80" i="9"/>
  <c r="BO81" i="9"/>
  <c r="BO82" i="9"/>
  <c r="BO83" i="9"/>
  <c r="BO84" i="9"/>
  <c r="BO85" i="9"/>
  <c r="BO87" i="9"/>
  <c r="BO88" i="9"/>
  <c r="BO89" i="9"/>
  <c r="BO90" i="9"/>
  <c r="BO91" i="9"/>
  <c r="BO92" i="9"/>
  <c r="BO94" i="9"/>
  <c r="BO95" i="9"/>
  <c r="BO96" i="9"/>
  <c r="BO97" i="9"/>
  <c r="BO98" i="9"/>
  <c r="BO99" i="9"/>
  <c r="BO101" i="9"/>
  <c r="BO102" i="9"/>
  <c r="BO103" i="9"/>
  <c r="BO104" i="9"/>
  <c r="BO105" i="9"/>
  <c r="BO108" i="9"/>
  <c r="BO109" i="9"/>
  <c r="BO110" i="9"/>
  <c r="BO111" i="9"/>
  <c r="BO112" i="9"/>
  <c r="BO122" i="9"/>
  <c r="BO123" i="9"/>
  <c r="BO124" i="9"/>
  <c r="BO125" i="9"/>
  <c r="BO126" i="9"/>
  <c r="BO129" i="9"/>
  <c r="BO130" i="9"/>
  <c r="BO131" i="9"/>
  <c r="BO132" i="9"/>
  <c r="BO133" i="9"/>
  <c r="BO134" i="9"/>
  <c r="BO136" i="9"/>
  <c r="BO137" i="9"/>
  <c r="BO138" i="9"/>
  <c r="BO139" i="9"/>
  <c r="BO140" i="9"/>
  <c r="BN10" i="9"/>
  <c r="V141" i="9"/>
  <c r="V141" i="8"/>
  <c r="BP141" i="8" s="1"/>
  <c r="V127" i="9"/>
  <c r="BP127" i="9" s="1"/>
  <c r="U115" i="8"/>
  <c r="BO115" i="8"/>
  <c r="U116" i="8"/>
  <c r="BO116" i="8" s="1"/>
  <c r="U117" i="8"/>
  <c r="BO117" i="8" s="1"/>
  <c r="U118" i="8"/>
  <c r="BO118" i="8" s="1"/>
  <c r="U119" i="8"/>
  <c r="BO119" i="8"/>
  <c r="U113" i="8"/>
  <c r="BO113" i="8" s="1"/>
  <c r="U106" i="8"/>
  <c r="U120" i="8" s="1"/>
  <c r="BO120" i="8" s="1"/>
  <c r="U116" i="7"/>
  <c r="BO116" i="7"/>
  <c r="U117" i="7"/>
  <c r="BO117" i="7" s="1"/>
  <c r="U118" i="7"/>
  <c r="BO118" i="7"/>
  <c r="U119" i="7"/>
  <c r="BO119" i="7"/>
  <c r="U115" i="7"/>
  <c r="BO115" i="7"/>
  <c r="U113" i="7"/>
  <c r="BO113" i="7" s="1"/>
  <c r="U106" i="7"/>
  <c r="BO106" i="7"/>
  <c r="U116" i="9"/>
  <c r="BO116" i="9"/>
  <c r="U117" i="9"/>
  <c r="BO117" i="9" s="1"/>
  <c r="U118" i="9"/>
  <c r="BO118" i="9"/>
  <c r="U119" i="9"/>
  <c r="BO119" i="9" s="1"/>
  <c r="U115" i="9"/>
  <c r="BO115" i="9"/>
  <c r="U113" i="9"/>
  <c r="BO113" i="9" s="1"/>
  <c r="U106" i="9"/>
  <c r="BO106" i="9" s="1"/>
  <c r="U141" i="9"/>
  <c r="U141" i="8"/>
  <c r="BO141" i="8" s="1"/>
  <c r="BO127" i="8"/>
  <c r="U141" i="7"/>
  <c r="BO141" i="7"/>
  <c r="U127" i="7"/>
  <c r="BO127" i="7"/>
  <c r="U127" i="9"/>
  <c r="BO127" i="9" s="1"/>
  <c r="T113" i="8"/>
  <c r="BN113" i="8" s="1"/>
  <c r="T106" i="8"/>
  <c r="BN106" i="8"/>
  <c r="T113" i="7"/>
  <c r="BN113" i="7"/>
  <c r="T106" i="7"/>
  <c r="BN106" i="7" s="1"/>
  <c r="T113" i="9"/>
  <c r="BN113" i="9" s="1"/>
  <c r="T106" i="9"/>
  <c r="BN106" i="9" s="1"/>
  <c r="T98" i="8"/>
  <c r="BN98" i="8"/>
  <c r="T97" i="8"/>
  <c r="BN97" i="8" s="1"/>
  <c r="T96" i="8"/>
  <c r="BN96" i="8" s="1"/>
  <c r="T95" i="8"/>
  <c r="BN95" i="8" s="1"/>
  <c r="T94" i="8"/>
  <c r="BN94" i="8" s="1"/>
  <c r="T85" i="8"/>
  <c r="BN85" i="8" s="1"/>
  <c r="T78" i="8"/>
  <c r="BN78" i="8" s="1"/>
  <c r="T70" i="8"/>
  <c r="BN70" i="8" s="1"/>
  <c r="T69" i="8"/>
  <c r="BN69" i="8"/>
  <c r="T68" i="8"/>
  <c r="BN68" i="8" s="1"/>
  <c r="T67" i="8"/>
  <c r="BN67" i="8" s="1"/>
  <c r="T66" i="8"/>
  <c r="BN66" i="8" s="1"/>
  <c r="T64" i="8"/>
  <c r="BN64" i="8"/>
  <c r="T57" i="8"/>
  <c r="BN57" i="8"/>
  <c r="T50" i="8"/>
  <c r="BN50" i="8"/>
  <c r="T43" i="8"/>
  <c r="BN43" i="8"/>
  <c r="T36" i="8"/>
  <c r="BN36" i="8"/>
  <c r="T29" i="8"/>
  <c r="BN29" i="8"/>
  <c r="T21" i="8"/>
  <c r="BN21" i="8"/>
  <c r="T20" i="8"/>
  <c r="BN20" i="8"/>
  <c r="T19" i="8"/>
  <c r="BN19" i="8" s="1"/>
  <c r="T18" i="8"/>
  <c r="BN18" i="8"/>
  <c r="T17" i="8"/>
  <c r="T22" i="8" s="1"/>
  <c r="BN22" i="8" s="1"/>
  <c r="T15" i="8"/>
  <c r="BN15" i="8"/>
  <c r="T98" i="7"/>
  <c r="BN98" i="7" s="1"/>
  <c r="T97" i="7"/>
  <c r="BN97" i="7"/>
  <c r="T96" i="7"/>
  <c r="T117" i="7" s="1"/>
  <c r="BN117" i="7" s="1"/>
  <c r="BN96" i="7"/>
  <c r="T95" i="7"/>
  <c r="T116" i="7" s="1"/>
  <c r="BN116" i="7" s="1"/>
  <c r="T94" i="7"/>
  <c r="BN94" i="7"/>
  <c r="T92" i="7"/>
  <c r="BN92" i="7"/>
  <c r="T85" i="7"/>
  <c r="BN85" i="7" s="1"/>
  <c r="T78" i="7"/>
  <c r="BN78" i="7" s="1"/>
  <c r="T70" i="7"/>
  <c r="BN70" i="7"/>
  <c r="T69" i="7"/>
  <c r="T71" i="7" s="1"/>
  <c r="BN71" i="7" s="1"/>
  <c r="BN69" i="7"/>
  <c r="T68" i="7"/>
  <c r="BN68" i="7" s="1"/>
  <c r="T67" i="7"/>
  <c r="BN67" i="7" s="1"/>
  <c r="T66" i="7"/>
  <c r="BN66" i="7"/>
  <c r="T64" i="7"/>
  <c r="BN64" i="7"/>
  <c r="T57" i="7"/>
  <c r="BN57" i="7" s="1"/>
  <c r="T50" i="7"/>
  <c r="BN50" i="7" s="1"/>
  <c r="T43" i="7"/>
  <c r="BN43" i="7"/>
  <c r="T36" i="7"/>
  <c r="BN36" i="7"/>
  <c r="T29" i="7"/>
  <c r="BN29" i="7" s="1"/>
  <c r="T15" i="7"/>
  <c r="BN15" i="7" s="1"/>
  <c r="T115" i="7"/>
  <c r="BN115" i="7"/>
  <c r="T119" i="7"/>
  <c r="BN119" i="7"/>
  <c r="BN73" i="9"/>
  <c r="BN74" i="9"/>
  <c r="BN75" i="9"/>
  <c r="BN76" i="9"/>
  <c r="BN77" i="9"/>
  <c r="BN80" i="9"/>
  <c r="BN81" i="9"/>
  <c r="BN82" i="9"/>
  <c r="BN83" i="9"/>
  <c r="BN84" i="9"/>
  <c r="BN87" i="9"/>
  <c r="BN88" i="9"/>
  <c r="BN89" i="9"/>
  <c r="BN90" i="9"/>
  <c r="BN91" i="9"/>
  <c r="BN101" i="9"/>
  <c r="BN102" i="9"/>
  <c r="BN103" i="9"/>
  <c r="BN104" i="9"/>
  <c r="BN105" i="9"/>
  <c r="BN108" i="9"/>
  <c r="BN109" i="9"/>
  <c r="BN110" i="9"/>
  <c r="BN111" i="9"/>
  <c r="BN112" i="9"/>
  <c r="BN122" i="9"/>
  <c r="BN123" i="9"/>
  <c r="BN124" i="9"/>
  <c r="BN125" i="9"/>
  <c r="BN126" i="9"/>
  <c r="BN129" i="9"/>
  <c r="BN130" i="9"/>
  <c r="BN131" i="9"/>
  <c r="BN132" i="9"/>
  <c r="BN133" i="9"/>
  <c r="BN134" i="9"/>
  <c r="BN136" i="9"/>
  <c r="BN137" i="9"/>
  <c r="BN138" i="9"/>
  <c r="BN139" i="9"/>
  <c r="BN140" i="9"/>
  <c r="BN45" i="9"/>
  <c r="BN46" i="9"/>
  <c r="BN47" i="9"/>
  <c r="BN48" i="9"/>
  <c r="BN49" i="9"/>
  <c r="BN52" i="9"/>
  <c r="BN53" i="9"/>
  <c r="BN54" i="9"/>
  <c r="BN55" i="9"/>
  <c r="BN56" i="9"/>
  <c r="BN59" i="9"/>
  <c r="BN60" i="9"/>
  <c r="BN61" i="9"/>
  <c r="BN62" i="9"/>
  <c r="BN63" i="9"/>
  <c r="BN66" i="9"/>
  <c r="BN67" i="9"/>
  <c r="BN68" i="9"/>
  <c r="BN69" i="9"/>
  <c r="BN70" i="9"/>
  <c r="BN17" i="9"/>
  <c r="BN18" i="9"/>
  <c r="BN19" i="9"/>
  <c r="BN20" i="9"/>
  <c r="BN21" i="9"/>
  <c r="BN22" i="9"/>
  <c r="BN24" i="9"/>
  <c r="BN25" i="9"/>
  <c r="BN26" i="9"/>
  <c r="BN27" i="9"/>
  <c r="BN28" i="9"/>
  <c r="BN29" i="9"/>
  <c r="BN31" i="9"/>
  <c r="BN32" i="9"/>
  <c r="BN33" i="9"/>
  <c r="BN34" i="9"/>
  <c r="BN35" i="9"/>
  <c r="BN38" i="9"/>
  <c r="BN39" i="9"/>
  <c r="BN40" i="9"/>
  <c r="BN41" i="9"/>
  <c r="BN42" i="9"/>
  <c r="BN11" i="9"/>
  <c r="BN12" i="9"/>
  <c r="BN13" i="9"/>
  <c r="BN14" i="9"/>
  <c r="T98" i="9"/>
  <c r="BN98" i="9"/>
  <c r="T97" i="9"/>
  <c r="T118" i="9" s="1"/>
  <c r="BN118" i="9" s="1"/>
  <c r="T96" i="9"/>
  <c r="T117" i="9" s="1"/>
  <c r="BN117" i="9" s="1"/>
  <c r="T95" i="9"/>
  <c r="T116" i="9" s="1"/>
  <c r="BN116" i="9" s="1"/>
  <c r="T94" i="9"/>
  <c r="T115" i="9" s="1"/>
  <c r="T92" i="9"/>
  <c r="BN92" i="9" s="1"/>
  <c r="T85" i="9"/>
  <c r="BN85" i="9" s="1"/>
  <c r="T78" i="9"/>
  <c r="BN78" i="9"/>
  <c r="T71" i="9"/>
  <c r="BN71" i="9" s="1"/>
  <c r="T64" i="9"/>
  <c r="BN64" i="9" s="1"/>
  <c r="T57" i="9"/>
  <c r="BN57" i="9"/>
  <c r="T50" i="9"/>
  <c r="BN50" i="9"/>
  <c r="T43" i="9"/>
  <c r="BN43" i="9" s="1"/>
  <c r="T36" i="9"/>
  <c r="BN36" i="9"/>
  <c r="T15" i="9"/>
  <c r="BN15" i="9" s="1"/>
  <c r="BI46" i="9"/>
  <c r="T127" i="7"/>
  <c r="BN127" i="7"/>
  <c r="T141" i="7"/>
  <c r="BN141" i="7"/>
  <c r="T127" i="9"/>
  <c r="BN127" i="9" s="1"/>
  <c r="T141" i="8"/>
  <c r="BN141" i="8" s="1"/>
  <c r="T127" i="8"/>
  <c r="BN127" i="8" s="1"/>
  <c r="T141" i="9"/>
  <c r="H141" i="9"/>
  <c r="BJ141" i="8"/>
  <c r="BI141" i="8"/>
  <c r="BM140" i="8"/>
  <c r="BL140" i="8"/>
  <c r="BK140" i="8"/>
  <c r="BJ140" i="8"/>
  <c r="BI140" i="8"/>
  <c r="BM139" i="8"/>
  <c r="BL139" i="8"/>
  <c r="BK139" i="8"/>
  <c r="BJ139" i="8"/>
  <c r="BI139" i="8"/>
  <c r="BM138" i="8"/>
  <c r="BL138" i="8"/>
  <c r="BK138" i="8"/>
  <c r="BJ138" i="8"/>
  <c r="BI138" i="8"/>
  <c r="BM137" i="8"/>
  <c r="BL137" i="8"/>
  <c r="BK137" i="8"/>
  <c r="BJ137" i="8"/>
  <c r="BI137" i="8"/>
  <c r="BM136" i="8"/>
  <c r="BL136" i="8"/>
  <c r="BK136" i="8"/>
  <c r="BJ136" i="8"/>
  <c r="BI136" i="8"/>
  <c r="BM134" i="8"/>
  <c r="BL134" i="8"/>
  <c r="BK134" i="8"/>
  <c r="BJ134" i="8"/>
  <c r="BI134" i="8"/>
  <c r="BM133" i="8"/>
  <c r="BL133" i="8"/>
  <c r="BK133" i="8"/>
  <c r="BJ133" i="8"/>
  <c r="BI133" i="8"/>
  <c r="BM132" i="8"/>
  <c r="BL132" i="8"/>
  <c r="BK132" i="8"/>
  <c r="BJ132" i="8"/>
  <c r="BI132" i="8"/>
  <c r="BM131" i="8"/>
  <c r="BL131" i="8"/>
  <c r="BK131" i="8"/>
  <c r="BJ131" i="8"/>
  <c r="BI131" i="8"/>
  <c r="BM130" i="8"/>
  <c r="BL130" i="8"/>
  <c r="BK130" i="8"/>
  <c r="BJ130" i="8"/>
  <c r="BI130" i="8"/>
  <c r="BM129" i="8"/>
  <c r="BL129" i="8"/>
  <c r="BK129" i="8"/>
  <c r="BJ129" i="8"/>
  <c r="BI129" i="8"/>
  <c r="BJ127" i="8"/>
  <c r="BI127" i="8"/>
  <c r="BM126" i="8"/>
  <c r="BL126" i="8"/>
  <c r="BK126" i="8"/>
  <c r="BJ126" i="8"/>
  <c r="BI126" i="8"/>
  <c r="BM125" i="8"/>
  <c r="BL125" i="8"/>
  <c r="BK125" i="8"/>
  <c r="BJ125" i="8"/>
  <c r="BI125" i="8"/>
  <c r="BM124" i="8"/>
  <c r="BL124" i="8"/>
  <c r="BK124" i="8"/>
  <c r="BJ124" i="8"/>
  <c r="BI124" i="8"/>
  <c r="BM123" i="8"/>
  <c r="BL123" i="8"/>
  <c r="BK123" i="8"/>
  <c r="BJ123" i="8"/>
  <c r="BI123" i="8"/>
  <c r="BM122" i="8"/>
  <c r="BL122" i="8"/>
  <c r="BK122" i="8"/>
  <c r="BJ122" i="8"/>
  <c r="BI122" i="8"/>
  <c r="BJ120" i="8"/>
  <c r="BI120" i="8"/>
  <c r="BJ119" i="8"/>
  <c r="BI119" i="8"/>
  <c r="BJ118" i="8"/>
  <c r="BI118" i="8"/>
  <c r="BJ117" i="8"/>
  <c r="BI117" i="8"/>
  <c r="BJ116" i="8"/>
  <c r="BI116" i="8"/>
  <c r="BJ115" i="8"/>
  <c r="BI115" i="8"/>
  <c r="BJ113" i="8"/>
  <c r="BI113" i="8"/>
  <c r="BM112" i="8"/>
  <c r="BL112" i="8"/>
  <c r="BK112" i="8"/>
  <c r="BJ112" i="8"/>
  <c r="BI112" i="8"/>
  <c r="BM111" i="8"/>
  <c r="BL111" i="8"/>
  <c r="BK111" i="8"/>
  <c r="BJ111" i="8"/>
  <c r="BI111" i="8"/>
  <c r="BM110" i="8"/>
  <c r="BL110" i="8"/>
  <c r="BK110" i="8"/>
  <c r="BJ110" i="8"/>
  <c r="BI110" i="8"/>
  <c r="BM109" i="8"/>
  <c r="BL109" i="8"/>
  <c r="BK109" i="8"/>
  <c r="BJ109" i="8"/>
  <c r="BI109" i="8"/>
  <c r="BM108" i="8"/>
  <c r="BL108" i="8"/>
  <c r="BK108" i="8"/>
  <c r="BJ108" i="8"/>
  <c r="BI108" i="8"/>
  <c r="BJ106" i="8"/>
  <c r="BI106" i="8"/>
  <c r="BM105" i="8"/>
  <c r="BL105" i="8"/>
  <c r="BK105" i="8"/>
  <c r="BJ105" i="8"/>
  <c r="BI105" i="8"/>
  <c r="BM104" i="8"/>
  <c r="BL104" i="8"/>
  <c r="BK104" i="8"/>
  <c r="BJ104" i="8"/>
  <c r="BI104" i="8"/>
  <c r="BM103" i="8"/>
  <c r="BL103" i="8"/>
  <c r="BK103" i="8"/>
  <c r="BJ103" i="8"/>
  <c r="BI103" i="8"/>
  <c r="BM102" i="8"/>
  <c r="BL102" i="8"/>
  <c r="BK102" i="8"/>
  <c r="BJ102" i="8"/>
  <c r="BI102" i="8"/>
  <c r="BM101" i="8"/>
  <c r="BL101" i="8"/>
  <c r="BK101" i="8"/>
  <c r="BJ101" i="8"/>
  <c r="BI101" i="8"/>
  <c r="BM99" i="8"/>
  <c r="BL99" i="8"/>
  <c r="BK99" i="8"/>
  <c r="BJ99" i="8"/>
  <c r="BI99" i="8"/>
  <c r="BM98" i="8"/>
  <c r="BL98" i="8"/>
  <c r="BK98" i="8"/>
  <c r="BJ98" i="8"/>
  <c r="BI98" i="8"/>
  <c r="BM97" i="8"/>
  <c r="BL97" i="8"/>
  <c r="BK97" i="8"/>
  <c r="BJ97" i="8"/>
  <c r="BI97" i="8"/>
  <c r="BM96" i="8"/>
  <c r="BL96" i="8"/>
  <c r="BK96" i="8"/>
  <c r="BJ96" i="8"/>
  <c r="BI96" i="8"/>
  <c r="BM95" i="8"/>
  <c r="BL95" i="8"/>
  <c r="BK95" i="8"/>
  <c r="BJ95" i="8"/>
  <c r="BI95" i="8"/>
  <c r="BM94" i="8"/>
  <c r="BL94" i="8"/>
  <c r="BK94" i="8"/>
  <c r="BJ94" i="8"/>
  <c r="BI94" i="8"/>
  <c r="BM92" i="8"/>
  <c r="BL92" i="8"/>
  <c r="BK92" i="8"/>
  <c r="BJ92" i="8"/>
  <c r="BI92" i="8"/>
  <c r="BM91" i="8"/>
  <c r="BL91" i="8"/>
  <c r="BK91" i="8"/>
  <c r="BJ91" i="8"/>
  <c r="BI91" i="8"/>
  <c r="BM90" i="8"/>
  <c r="BL90" i="8"/>
  <c r="BK90" i="8"/>
  <c r="BJ90" i="8"/>
  <c r="BI90" i="8"/>
  <c r="BM89" i="8"/>
  <c r="BL89" i="8"/>
  <c r="BK89" i="8"/>
  <c r="BJ89" i="8"/>
  <c r="BI89" i="8"/>
  <c r="BM88" i="8"/>
  <c r="BL88" i="8"/>
  <c r="BK88" i="8"/>
  <c r="BJ88" i="8"/>
  <c r="BI88" i="8"/>
  <c r="BM87" i="8"/>
  <c r="BL87" i="8"/>
  <c r="BK87" i="8"/>
  <c r="BJ87" i="8"/>
  <c r="BI87" i="8"/>
  <c r="BM85" i="8"/>
  <c r="BL85" i="8"/>
  <c r="BK85" i="8"/>
  <c r="BJ85" i="8"/>
  <c r="BI85" i="8"/>
  <c r="BM84" i="8"/>
  <c r="BL84" i="8"/>
  <c r="BK84" i="8"/>
  <c r="BJ84" i="8"/>
  <c r="BI84" i="8"/>
  <c r="BM83" i="8"/>
  <c r="BL83" i="8"/>
  <c r="BK83" i="8"/>
  <c r="BJ83" i="8"/>
  <c r="BI83" i="8"/>
  <c r="BM82" i="8"/>
  <c r="BL82" i="8"/>
  <c r="BK82" i="8"/>
  <c r="BJ82" i="8"/>
  <c r="BI82" i="8"/>
  <c r="BM81" i="8"/>
  <c r="BL81" i="8"/>
  <c r="BK81" i="8"/>
  <c r="BJ81" i="8"/>
  <c r="BI81" i="8"/>
  <c r="BM80" i="8"/>
  <c r="BL80" i="8"/>
  <c r="BK80" i="8"/>
  <c r="BJ80" i="8"/>
  <c r="BI80" i="8"/>
  <c r="BM78" i="8"/>
  <c r="BL78" i="8"/>
  <c r="BK78" i="8"/>
  <c r="BJ78" i="8"/>
  <c r="BI78" i="8"/>
  <c r="BM77" i="8"/>
  <c r="BL77" i="8"/>
  <c r="BK77" i="8"/>
  <c r="BJ77" i="8"/>
  <c r="BI77" i="8"/>
  <c r="BM76" i="8"/>
  <c r="BL76" i="8"/>
  <c r="BK76" i="8"/>
  <c r="BJ76" i="8"/>
  <c r="BI76" i="8"/>
  <c r="BM75" i="8"/>
  <c r="BL75" i="8"/>
  <c r="BK75" i="8"/>
  <c r="BJ75" i="8"/>
  <c r="BI75" i="8"/>
  <c r="BM74" i="8"/>
  <c r="BL74" i="8"/>
  <c r="BK74" i="8"/>
  <c r="BJ74" i="8"/>
  <c r="BI74" i="8"/>
  <c r="BM73" i="8"/>
  <c r="BL73" i="8"/>
  <c r="BK73" i="8"/>
  <c r="BJ73" i="8"/>
  <c r="BI73" i="8"/>
  <c r="BM71" i="8"/>
  <c r="BL71" i="8"/>
  <c r="BK71" i="8"/>
  <c r="BJ71" i="8"/>
  <c r="BI71" i="8"/>
  <c r="BM70" i="8"/>
  <c r="BL70" i="8"/>
  <c r="BK70" i="8"/>
  <c r="BJ70" i="8"/>
  <c r="BI70" i="8"/>
  <c r="BM69" i="8"/>
  <c r="BL69" i="8"/>
  <c r="BK69" i="8"/>
  <c r="BJ69" i="8"/>
  <c r="BI69" i="8"/>
  <c r="BM68" i="8"/>
  <c r="BL68" i="8"/>
  <c r="BK68" i="8"/>
  <c r="BJ68" i="8"/>
  <c r="BI68" i="8"/>
  <c r="BM67" i="8"/>
  <c r="BL67" i="8"/>
  <c r="BK67" i="8"/>
  <c r="BJ67" i="8"/>
  <c r="BI67" i="8"/>
  <c r="BM66" i="8"/>
  <c r="BL66" i="8"/>
  <c r="BK66" i="8"/>
  <c r="BJ66" i="8"/>
  <c r="BI66" i="8"/>
  <c r="BM64" i="8"/>
  <c r="BL64" i="8"/>
  <c r="BK64" i="8"/>
  <c r="BJ64" i="8"/>
  <c r="BI64" i="8"/>
  <c r="BM63" i="8"/>
  <c r="BL63" i="8"/>
  <c r="BK63" i="8"/>
  <c r="BJ63" i="8"/>
  <c r="BI63" i="8"/>
  <c r="BM62" i="8"/>
  <c r="BL62" i="8"/>
  <c r="BK62" i="8"/>
  <c r="BJ62" i="8"/>
  <c r="BI62" i="8"/>
  <c r="BM61" i="8"/>
  <c r="BL61" i="8"/>
  <c r="BK61" i="8"/>
  <c r="BJ61" i="8"/>
  <c r="BI61" i="8"/>
  <c r="BM60" i="8"/>
  <c r="BL60" i="8"/>
  <c r="BK60" i="8"/>
  <c r="BJ60" i="8"/>
  <c r="BI60" i="8"/>
  <c r="BM59" i="8"/>
  <c r="BL59" i="8"/>
  <c r="BK59" i="8"/>
  <c r="BJ59" i="8"/>
  <c r="BI59" i="8"/>
  <c r="BM57" i="8"/>
  <c r="BL57" i="8"/>
  <c r="BK57" i="8"/>
  <c r="BJ57" i="8"/>
  <c r="BI57" i="8"/>
  <c r="BM56" i="8"/>
  <c r="BL56" i="8"/>
  <c r="BK56" i="8"/>
  <c r="BJ56" i="8"/>
  <c r="BI56" i="8"/>
  <c r="BM55" i="8"/>
  <c r="BL55" i="8"/>
  <c r="BK55" i="8"/>
  <c r="BJ55" i="8"/>
  <c r="BI55" i="8"/>
  <c r="BM54" i="8"/>
  <c r="BL54" i="8"/>
  <c r="BK54" i="8"/>
  <c r="BJ54" i="8"/>
  <c r="BI54" i="8"/>
  <c r="BM53" i="8"/>
  <c r="BL53" i="8"/>
  <c r="BK53" i="8"/>
  <c r="BJ53" i="8"/>
  <c r="BI53" i="8"/>
  <c r="BM52" i="8"/>
  <c r="BL52" i="8"/>
  <c r="BK52" i="8"/>
  <c r="BJ52" i="8"/>
  <c r="BI52" i="8"/>
  <c r="BM50" i="8"/>
  <c r="BL50" i="8"/>
  <c r="BK50" i="8"/>
  <c r="BJ50" i="8"/>
  <c r="BI50" i="8"/>
  <c r="BM49" i="8"/>
  <c r="BL49" i="8"/>
  <c r="BK49" i="8"/>
  <c r="BJ49" i="8"/>
  <c r="BI49" i="8"/>
  <c r="BM48" i="8"/>
  <c r="BL48" i="8"/>
  <c r="BK48" i="8"/>
  <c r="BJ48" i="8"/>
  <c r="BI48" i="8"/>
  <c r="BM47" i="8"/>
  <c r="BL47" i="8"/>
  <c r="BK47" i="8"/>
  <c r="BJ47" i="8"/>
  <c r="BI47" i="8"/>
  <c r="BM46" i="8"/>
  <c r="BL46" i="8"/>
  <c r="BK46" i="8"/>
  <c r="BJ46" i="8"/>
  <c r="BI46" i="8"/>
  <c r="BM45" i="8"/>
  <c r="BL45" i="8"/>
  <c r="BK45" i="8"/>
  <c r="BJ45" i="8"/>
  <c r="BI45" i="8"/>
  <c r="BM43" i="8"/>
  <c r="BL43" i="8"/>
  <c r="BK43" i="8"/>
  <c r="BJ43" i="8"/>
  <c r="BI43" i="8"/>
  <c r="BM42" i="8"/>
  <c r="BL42" i="8"/>
  <c r="BK42" i="8"/>
  <c r="BJ42" i="8"/>
  <c r="BI42" i="8"/>
  <c r="BM41" i="8"/>
  <c r="BL41" i="8"/>
  <c r="BK41" i="8"/>
  <c r="BJ41" i="8"/>
  <c r="BI41" i="8"/>
  <c r="BM40" i="8"/>
  <c r="BL40" i="8"/>
  <c r="BK40" i="8"/>
  <c r="BJ40" i="8"/>
  <c r="BI40" i="8"/>
  <c r="BM39" i="8"/>
  <c r="BL39" i="8"/>
  <c r="BK39" i="8"/>
  <c r="BJ39" i="8"/>
  <c r="BI39" i="8"/>
  <c r="BM38" i="8"/>
  <c r="BL38" i="8"/>
  <c r="BK38" i="8"/>
  <c r="BJ38" i="8"/>
  <c r="BI38" i="8"/>
  <c r="BM36" i="8"/>
  <c r="BL36" i="8"/>
  <c r="BK36" i="8"/>
  <c r="BJ36" i="8"/>
  <c r="BI36" i="8"/>
  <c r="BM35" i="8"/>
  <c r="BL35" i="8"/>
  <c r="BK35" i="8"/>
  <c r="BJ35" i="8"/>
  <c r="BI35" i="8"/>
  <c r="BM34" i="8"/>
  <c r="BL34" i="8"/>
  <c r="BK34" i="8"/>
  <c r="BJ34" i="8"/>
  <c r="BI34" i="8"/>
  <c r="BM33" i="8"/>
  <c r="BL33" i="8"/>
  <c r="BK33" i="8"/>
  <c r="BJ33" i="8"/>
  <c r="BI33" i="8"/>
  <c r="BM32" i="8"/>
  <c r="BL32" i="8"/>
  <c r="BK32" i="8"/>
  <c r="BJ32" i="8"/>
  <c r="BI32" i="8"/>
  <c r="BM31" i="8"/>
  <c r="BL31" i="8"/>
  <c r="BK31" i="8"/>
  <c r="BJ31" i="8"/>
  <c r="BI31" i="8"/>
  <c r="BM29" i="8"/>
  <c r="BL29" i="8"/>
  <c r="BK29" i="8"/>
  <c r="BJ29" i="8"/>
  <c r="BI29" i="8"/>
  <c r="BM28" i="8"/>
  <c r="BL28" i="8"/>
  <c r="BK28" i="8"/>
  <c r="BJ28" i="8"/>
  <c r="BI28" i="8"/>
  <c r="BM27" i="8"/>
  <c r="BL27" i="8"/>
  <c r="BK27" i="8"/>
  <c r="BJ27" i="8"/>
  <c r="BI27" i="8"/>
  <c r="BM26" i="8"/>
  <c r="BL26" i="8"/>
  <c r="BK26" i="8"/>
  <c r="BJ26" i="8"/>
  <c r="BI26" i="8"/>
  <c r="BM25" i="8"/>
  <c r="BL25" i="8"/>
  <c r="BK25" i="8"/>
  <c r="BJ25" i="8"/>
  <c r="BI25" i="8"/>
  <c r="BM24" i="8"/>
  <c r="BL24" i="8"/>
  <c r="BK24" i="8"/>
  <c r="BJ24" i="8"/>
  <c r="BI24" i="8"/>
  <c r="BM22" i="8"/>
  <c r="BL22" i="8"/>
  <c r="BK22" i="8"/>
  <c r="BJ22" i="8"/>
  <c r="BI22" i="8"/>
  <c r="BM21" i="8"/>
  <c r="BL21" i="8"/>
  <c r="BK21" i="8"/>
  <c r="BJ21" i="8"/>
  <c r="BI21" i="8"/>
  <c r="BM20" i="8"/>
  <c r="BL20" i="8"/>
  <c r="BK20" i="8"/>
  <c r="BJ20" i="8"/>
  <c r="BI20" i="8"/>
  <c r="BM19" i="8"/>
  <c r="BL19" i="8"/>
  <c r="BK19" i="8"/>
  <c r="BJ19" i="8"/>
  <c r="BI19" i="8"/>
  <c r="BM18" i="8"/>
  <c r="BL18" i="8"/>
  <c r="BK18" i="8"/>
  <c r="BJ18" i="8"/>
  <c r="BI18" i="8"/>
  <c r="BM17" i="8"/>
  <c r="BL17" i="8"/>
  <c r="BK17" i="8"/>
  <c r="BJ17" i="8"/>
  <c r="BI17" i="8"/>
  <c r="BM15" i="8"/>
  <c r="BL15" i="8"/>
  <c r="BK15" i="8"/>
  <c r="BJ15" i="8"/>
  <c r="BI15" i="8"/>
  <c r="BM14" i="8"/>
  <c r="BL14" i="8"/>
  <c r="BK14" i="8"/>
  <c r="BJ14" i="8"/>
  <c r="BI14" i="8"/>
  <c r="BM13" i="8"/>
  <c r="BL13" i="8"/>
  <c r="BK13" i="8"/>
  <c r="BJ13" i="8"/>
  <c r="BI13" i="8"/>
  <c r="BM12" i="8"/>
  <c r="BL12" i="8"/>
  <c r="BK12" i="8"/>
  <c r="BJ12" i="8"/>
  <c r="BI12" i="8"/>
  <c r="BM11" i="8"/>
  <c r="BL11" i="8"/>
  <c r="BK11" i="8"/>
  <c r="BJ11" i="8"/>
  <c r="BI11" i="8"/>
  <c r="BL10" i="8"/>
  <c r="BK10" i="8"/>
  <c r="BJ10" i="8"/>
  <c r="BI10" i="8"/>
  <c r="BJ141" i="7"/>
  <c r="BM140" i="7"/>
  <c r="BL140" i="7"/>
  <c r="BK140" i="7"/>
  <c r="BJ140" i="7"/>
  <c r="BI140" i="7"/>
  <c r="BM139" i="7"/>
  <c r="BL139" i="7"/>
  <c r="BK139" i="7"/>
  <c r="BJ139" i="7"/>
  <c r="BI139" i="7"/>
  <c r="BM138" i="7"/>
  <c r="BL138" i="7"/>
  <c r="BK138" i="7"/>
  <c r="BJ138" i="7"/>
  <c r="BI138" i="7"/>
  <c r="BM137" i="7"/>
  <c r="BL137" i="7"/>
  <c r="BK137" i="7"/>
  <c r="BJ137" i="7"/>
  <c r="BI137" i="7"/>
  <c r="BM136" i="7"/>
  <c r="BL136" i="7"/>
  <c r="BK136" i="7"/>
  <c r="BJ136" i="7"/>
  <c r="BI136" i="7"/>
  <c r="BM134" i="7"/>
  <c r="BL134" i="7"/>
  <c r="BK134" i="7"/>
  <c r="BJ134" i="7"/>
  <c r="BI134" i="7"/>
  <c r="BM133" i="7"/>
  <c r="BL133" i="7"/>
  <c r="BK133" i="7"/>
  <c r="BJ133" i="7"/>
  <c r="BI133" i="7"/>
  <c r="BM132" i="7"/>
  <c r="BL132" i="7"/>
  <c r="BK132" i="7"/>
  <c r="BJ132" i="7"/>
  <c r="BI132" i="7"/>
  <c r="BM131" i="7"/>
  <c r="BL131" i="7"/>
  <c r="BK131" i="7"/>
  <c r="BJ131" i="7"/>
  <c r="BI131" i="7"/>
  <c r="BM130" i="7"/>
  <c r="BL130" i="7"/>
  <c r="BK130" i="7"/>
  <c r="BJ130" i="7"/>
  <c r="BI130" i="7"/>
  <c r="BM129" i="7"/>
  <c r="BL129" i="7"/>
  <c r="BK129" i="7"/>
  <c r="BJ129" i="7"/>
  <c r="BI129" i="7"/>
  <c r="BJ127" i="7"/>
  <c r="BI127" i="7"/>
  <c r="BM126" i="7"/>
  <c r="BL126" i="7"/>
  <c r="BK126" i="7"/>
  <c r="BJ126" i="7"/>
  <c r="BI126" i="7"/>
  <c r="BM125" i="7"/>
  <c r="BL125" i="7"/>
  <c r="BK125" i="7"/>
  <c r="BJ125" i="7"/>
  <c r="BI125" i="7"/>
  <c r="BM124" i="7"/>
  <c r="BL124" i="7"/>
  <c r="BK124" i="7"/>
  <c r="BJ124" i="7"/>
  <c r="BI124" i="7"/>
  <c r="BM123" i="7"/>
  <c r="BL123" i="7"/>
  <c r="BK123" i="7"/>
  <c r="BJ123" i="7"/>
  <c r="BI123" i="7"/>
  <c r="BM122" i="7"/>
  <c r="BL122" i="7"/>
  <c r="BK122" i="7"/>
  <c r="BJ122" i="7"/>
  <c r="BI122" i="7"/>
  <c r="BJ120" i="7"/>
  <c r="BI120" i="7"/>
  <c r="BJ119" i="7"/>
  <c r="BI119" i="7"/>
  <c r="BJ118" i="7"/>
  <c r="BI118" i="7"/>
  <c r="BJ117" i="7"/>
  <c r="BI117" i="7"/>
  <c r="BJ116" i="7"/>
  <c r="BI116" i="7"/>
  <c r="BJ115" i="7"/>
  <c r="BI115" i="7"/>
  <c r="BJ113" i="7"/>
  <c r="BI113" i="7"/>
  <c r="BM112" i="7"/>
  <c r="BL112" i="7"/>
  <c r="BK112" i="7"/>
  <c r="BJ112" i="7"/>
  <c r="BI112" i="7"/>
  <c r="BM111" i="7"/>
  <c r="BL111" i="7"/>
  <c r="BK111" i="7"/>
  <c r="BJ111" i="7"/>
  <c r="BI111" i="7"/>
  <c r="BM110" i="7"/>
  <c r="BL110" i="7"/>
  <c r="BK110" i="7"/>
  <c r="BJ110" i="7"/>
  <c r="BI110" i="7"/>
  <c r="BM109" i="7"/>
  <c r="BL109" i="7"/>
  <c r="BK109" i="7"/>
  <c r="BJ109" i="7"/>
  <c r="BI109" i="7"/>
  <c r="BM108" i="7"/>
  <c r="BL108" i="7"/>
  <c r="BK108" i="7"/>
  <c r="BJ108" i="7"/>
  <c r="BI108" i="7"/>
  <c r="BJ106" i="7"/>
  <c r="BI106" i="7"/>
  <c r="BM105" i="7"/>
  <c r="BL105" i="7"/>
  <c r="BK105" i="7"/>
  <c r="BJ105" i="7"/>
  <c r="BI105" i="7"/>
  <c r="BM104" i="7"/>
  <c r="BL104" i="7"/>
  <c r="BK104" i="7"/>
  <c r="BJ104" i="7"/>
  <c r="BI104" i="7"/>
  <c r="BM103" i="7"/>
  <c r="BL103" i="7"/>
  <c r="BK103" i="7"/>
  <c r="BJ103" i="7"/>
  <c r="BI103" i="7"/>
  <c r="BM102" i="7"/>
  <c r="BL102" i="7"/>
  <c r="BK102" i="7"/>
  <c r="BJ102" i="7"/>
  <c r="BI102" i="7"/>
  <c r="BM101" i="7"/>
  <c r="BL101" i="7"/>
  <c r="BK101" i="7"/>
  <c r="BJ101" i="7"/>
  <c r="BI101" i="7"/>
  <c r="BM99" i="7"/>
  <c r="BL99" i="7"/>
  <c r="BK99" i="7"/>
  <c r="BJ99" i="7"/>
  <c r="BI99" i="7"/>
  <c r="BM98" i="7"/>
  <c r="BL98" i="7"/>
  <c r="BK98" i="7"/>
  <c r="BJ98" i="7"/>
  <c r="BI98" i="7"/>
  <c r="BM97" i="7"/>
  <c r="BL97" i="7"/>
  <c r="BK97" i="7"/>
  <c r="BJ97" i="7"/>
  <c r="BI97" i="7"/>
  <c r="BM96" i="7"/>
  <c r="BL96" i="7"/>
  <c r="BK96" i="7"/>
  <c r="BJ96" i="7"/>
  <c r="BI96" i="7"/>
  <c r="BM95" i="7"/>
  <c r="BL95" i="7"/>
  <c r="BK95" i="7"/>
  <c r="BJ95" i="7"/>
  <c r="BI95" i="7"/>
  <c r="BM94" i="7"/>
  <c r="BL94" i="7"/>
  <c r="BK94" i="7"/>
  <c r="BJ94" i="7"/>
  <c r="BI94" i="7"/>
  <c r="BM92" i="7"/>
  <c r="BL92" i="7"/>
  <c r="BK92" i="7"/>
  <c r="BJ92" i="7"/>
  <c r="BI92" i="7"/>
  <c r="BM91" i="7"/>
  <c r="BL91" i="7"/>
  <c r="BK91" i="7"/>
  <c r="BJ91" i="7"/>
  <c r="BI91" i="7"/>
  <c r="BM90" i="7"/>
  <c r="BL90" i="7"/>
  <c r="BK90" i="7"/>
  <c r="BJ90" i="7"/>
  <c r="BI90" i="7"/>
  <c r="BM89" i="7"/>
  <c r="BL89" i="7"/>
  <c r="BK89" i="7"/>
  <c r="BJ89" i="7"/>
  <c r="BI89" i="7"/>
  <c r="BM88" i="7"/>
  <c r="BL88" i="7"/>
  <c r="BK88" i="7"/>
  <c r="BJ88" i="7"/>
  <c r="BI88" i="7"/>
  <c r="BM87" i="7"/>
  <c r="BL87" i="7"/>
  <c r="BK87" i="7"/>
  <c r="BJ87" i="7"/>
  <c r="BI87" i="7"/>
  <c r="BM85" i="7"/>
  <c r="BL85" i="7"/>
  <c r="BK85" i="7"/>
  <c r="BJ85" i="7"/>
  <c r="BI85" i="7"/>
  <c r="BM84" i="7"/>
  <c r="BL84" i="7"/>
  <c r="BK84" i="7"/>
  <c r="BJ84" i="7"/>
  <c r="BI84" i="7"/>
  <c r="BM83" i="7"/>
  <c r="BL83" i="7"/>
  <c r="BK83" i="7"/>
  <c r="BJ83" i="7"/>
  <c r="BI83" i="7"/>
  <c r="BM82" i="7"/>
  <c r="BL82" i="7"/>
  <c r="BK82" i="7"/>
  <c r="BJ82" i="7"/>
  <c r="BI82" i="7"/>
  <c r="BM81" i="7"/>
  <c r="BL81" i="7"/>
  <c r="BK81" i="7"/>
  <c r="BJ81" i="7"/>
  <c r="BI81" i="7"/>
  <c r="BM80" i="7"/>
  <c r="BL80" i="7"/>
  <c r="BK80" i="7"/>
  <c r="BJ80" i="7"/>
  <c r="BI80" i="7"/>
  <c r="BM78" i="7"/>
  <c r="BL78" i="7"/>
  <c r="BK78" i="7"/>
  <c r="BJ78" i="7"/>
  <c r="BI78" i="7"/>
  <c r="BM77" i="7"/>
  <c r="BL77" i="7"/>
  <c r="BK77" i="7"/>
  <c r="BJ77" i="7"/>
  <c r="BI77" i="7"/>
  <c r="BM76" i="7"/>
  <c r="BL76" i="7"/>
  <c r="BK76" i="7"/>
  <c r="BJ76" i="7"/>
  <c r="BI76" i="7"/>
  <c r="BM75" i="7"/>
  <c r="BL75" i="7"/>
  <c r="BK75" i="7"/>
  <c r="BJ75" i="7"/>
  <c r="BI75" i="7"/>
  <c r="BM74" i="7"/>
  <c r="BL74" i="7"/>
  <c r="BK74" i="7"/>
  <c r="BJ74" i="7"/>
  <c r="BI74" i="7"/>
  <c r="BM73" i="7"/>
  <c r="BL73" i="7"/>
  <c r="BK73" i="7"/>
  <c r="BJ73" i="7"/>
  <c r="BI73" i="7"/>
  <c r="BM71" i="7"/>
  <c r="BL71" i="7"/>
  <c r="BK71" i="7"/>
  <c r="BJ71" i="7"/>
  <c r="BI71" i="7"/>
  <c r="BM70" i="7"/>
  <c r="BL70" i="7"/>
  <c r="BK70" i="7"/>
  <c r="BJ70" i="7"/>
  <c r="BI70" i="7"/>
  <c r="BM69" i="7"/>
  <c r="BL69" i="7"/>
  <c r="BK69" i="7"/>
  <c r="BJ69" i="7"/>
  <c r="BI69" i="7"/>
  <c r="BM68" i="7"/>
  <c r="BL68" i="7"/>
  <c r="BK68" i="7"/>
  <c r="BJ68" i="7"/>
  <c r="BI68" i="7"/>
  <c r="BM67" i="7"/>
  <c r="BL67" i="7"/>
  <c r="BK67" i="7"/>
  <c r="BJ67" i="7"/>
  <c r="BI67" i="7"/>
  <c r="BM66" i="7"/>
  <c r="BL66" i="7"/>
  <c r="BK66" i="7"/>
  <c r="BJ66" i="7"/>
  <c r="BI66" i="7"/>
  <c r="BM64" i="7"/>
  <c r="BL64" i="7"/>
  <c r="BK64" i="7"/>
  <c r="BJ64" i="7"/>
  <c r="BI64" i="7"/>
  <c r="BM63" i="7"/>
  <c r="BL63" i="7"/>
  <c r="BK63" i="7"/>
  <c r="BJ63" i="7"/>
  <c r="BI63" i="7"/>
  <c r="BM62" i="7"/>
  <c r="BL62" i="7"/>
  <c r="BK62" i="7"/>
  <c r="BJ62" i="7"/>
  <c r="BI62" i="7"/>
  <c r="BM61" i="7"/>
  <c r="BL61" i="7"/>
  <c r="BK61" i="7"/>
  <c r="BJ61" i="7"/>
  <c r="BI61" i="7"/>
  <c r="BM60" i="7"/>
  <c r="BL60" i="7"/>
  <c r="BK60" i="7"/>
  <c r="BJ60" i="7"/>
  <c r="BI60" i="7"/>
  <c r="BM59" i="7"/>
  <c r="BL59" i="7"/>
  <c r="BK59" i="7"/>
  <c r="BJ59" i="7"/>
  <c r="BI59" i="7"/>
  <c r="BM57" i="7"/>
  <c r="BL57" i="7"/>
  <c r="BK57" i="7"/>
  <c r="BJ57" i="7"/>
  <c r="BI57" i="7"/>
  <c r="BM56" i="7"/>
  <c r="BL56" i="7"/>
  <c r="BK56" i="7"/>
  <c r="BJ56" i="7"/>
  <c r="BI56" i="7"/>
  <c r="BM55" i="7"/>
  <c r="BL55" i="7"/>
  <c r="BK55" i="7"/>
  <c r="BJ55" i="7"/>
  <c r="BI55" i="7"/>
  <c r="BM54" i="7"/>
  <c r="BL54" i="7"/>
  <c r="BK54" i="7"/>
  <c r="BJ54" i="7"/>
  <c r="BI54" i="7"/>
  <c r="BM53" i="7"/>
  <c r="BL53" i="7"/>
  <c r="BK53" i="7"/>
  <c r="BJ53" i="7"/>
  <c r="BI53" i="7"/>
  <c r="BM52" i="7"/>
  <c r="BL52" i="7"/>
  <c r="BK52" i="7"/>
  <c r="BJ52" i="7"/>
  <c r="BI52" i="7"/>
  <c r="BM50" i="7"/>
  <c r="BL50" i="7"/>
  <c r="BK50" i="7"/>
  <c r="BJ50" i="7"/>
  <c r="BI50" i="7"/>
  <c r="BM49" i="7"/>
  <c r="BL49" i="7"/>
  <c r="BK49" i="7"/>
  <c r="BJ49" i="7"/>
  <c r="BI49" i="7"/>
  <c r="BM48" i="7"/>
  <c r="BL48" i="7"/>
  <c r="BK48" i="7"/>
  <c r="BJ48" i="7"/>
  <c r="BI48" i="7"/>
  <c r="BM47" i="7"/>
  <c r="BL47" i="7"/>
  <c r="BK47" i="7"/>
  <c r="BJ47" i="7"/>
  <c r="BI47" i="7"/>
  <c r="BM46" i="7"/>
  <c r="BL46" i="7"/>
  <c r="BK46" i="7"/>
  <c r="BJ46" i="7"/>
  <c r="BI46" i="7"/>
  <c r="BM45" i="7"/>
  <c r="BL45" i="7"/>
  <c r="BK45" i="7"/>
  <c r="BJ45" i="7"/>
  <c r="BI45" i="7"/>
  <c r="BM43" i="7"/>
  <c r="BL43" i="7"/>
  <c r="BK43" i="7"/>
  <c r="BJ43" i="7"/>
  <c r="BI43" i="7"/>
  <c r="BM42" i="7"/>
  <c r="BL42" i="7"/>
  <c r="BK42" i="7"/>
  <c r="BJ42" i="7"/>
  <c r="BI42" i="7"/>
  <c r="BM41" i="7"/>
  <c r="BL41" i="7"/>
  <c r="BK41" i="7"/>
  <c r="BJ41" i="7"/>
  <c r="BI41" i="7"/>
  <c r="BM40" i="7"/>
  <c r="BL40" i="7"/>
  <c r="BK40" i="7"/>
  <c r="BJ40" i="7"/>
  <c r="BI40" i="7"/>
  <c r="BM39" i="7"/>
  <c r="BL39" i="7"/>
  <c r="BK39" i="7"/>
  <c r="BJ39" i="7"/>
  <c r="BI39" i="7"/>
  <c r="BM38" i="7"/>
  <c r="BL38" i="7"/>
  <c r="BK38" i="7"/>
  <c r="BJ38" i="7"/>
  <c r="BI38" i="7"/>
  <c r="BM36" i="7"/>
  <c r="BL36" i="7"/>
  <c r="BK36" i="7"/>
  <c r="BJ36" i="7"/>
  <c r="BI36" i="7"/>
  <c r="BM35" i="7"/>
  <c r="BL35" i="7"/>
  <c r="BK35" i="7"/>
  <c r="BJ35" i="7"/>
  <c r="BI35" i="7"/>
  <c r="BM34" i="7"/>
  <c r="BL34" i="7"/>
  <c r="BK34" i="7"/>
  <c r="BJ34" i="7"/>
  <c r="BI34" i="7"/>
  <c r="BM33" i="7"/>
  <c r="BL33" i="7"/>
  <c r="BK33" i="7"/>
  <c r="BJ33" i="7"/>
  <c r="BI33" i="7"/>
  <c r="BM32" i="7"/>
  <c r="BL32" i="7"/>
  <c r="BK32" i="7"/>
  <c r="BJ32" i="7"/>
  <c r="BI32" i="7"/>
  <c r="BM31" i="7"/>
  <c r="BL31" i="7"/>
  <c r="BK31" i="7"/>
  <c r="BJ31" i="7"/>
  <c r="BI31" i="7"/>
  <c r="BM29" i="7"/>
  <c r="BL29" i="7"/>
  <c r="BK29" i="7"/>
  <c r="BJ29" i="7"/>
  <c r="BI29" i="7"/>
  <c r="BM28" i="7"/>
  <c r="BL28" i="7"/>
  <c r="BK28" i="7"/>
  <c r="BJ28" i="7"/>
  <c r="BI28" i="7"/>
  <c r="BM27" i="7"/>
  <c r="BL27" i="7"/>
  <c r="BK27" i="7"/>
  <c r="BJ27" i="7"/>
  <c r="BI27" i="7"/>
  <c r="BM26" i="7"/>
  <c r="BL26" i="7"/>
  <c r="BK26" i="7"/>
  <c r="BJ26" i="7"/>
  <c r="BI26" i="7"/>
  <c r="BM25" i="7"/>
  <c r="BL25" i="7"/>
  <c r="BK25" i="7"/>
  <c r="BJ25" i="7"/>
  <c r="BI25" i="7"/>
  <c r="BM24" i="7"/>
  <c r="BL24" i="7"/>
  <c r="BK24" i="7"/>
  <c r="BJ24" i="7"/>
  <c r="BI24" i="7"/>
  <c r="BM22" i="7"/>
  <c r="BL22" i="7"/>
  <c r="BK22" i="7"/>
  <c r="BJ22" i="7"/>
  <c r="BI22" i="7"/>
  <c r="BM21" i="7"/>
  <c r="BL21" i="7"/>
  <c r="BK21" i="7"/>
  <c r="BJ21" i="7"/>
  <c r="BI21" i="7"/>
  <c r="BM20" i="7"/>
  <c r="BL20" i="7"/>
  <c r="BK20" i="7"/>
  <c r="BJ20" i="7"/>
  <c r="BI20" i="7"/>
  <c r="BM19" i="7"/>
  <c r="BL19" i="7"/>
  <c r="BK19" i="7"/>
  <c r="BJ19" i="7"/>
  <c r="BI19" i="7"/>
  <c r="BM18" i="7"/>
  <c r="BL18" i="7"/>
  <c r="BK18" i="7"/>
  <c r="BJ18" i="7"/>
  <c r="BI18" i="7"/>
  <c r="BM17" i="7"/>
  <c r="BL17" i="7"/>
  <c r="BK17" i="7"/>
  <c r="BJ17" i="7"/>
  <c r="BI17" i="7"/>
  <c r="BM15" i="7"/>
  <c r="BL15" i="7"/>
  <c r="BK15" i="7"/>
  <c r="BJ15" i="7"/>
  <c r="BI15" i="7"/>
  <c r="BM14" i="7"/>
  <c r="BL14" i="7"/>
  <c r="BK14" i="7"/>
  <c r="BJ14" i="7"/>
  <c r="BI14" i="7"/>
  <c r="BM13" i="7"/>
  <c r="BL13" i="7"/>
  <c r="BK13" i="7"/>
  <c r="BJ13" i="7"/>
  <c r="BI13" i="7"/>
  <c r="BM12" i="7"/>
  <c r="BL12" i="7"/>
  <c r="BK12" i="7"/>
  <c r="BJ12" i="7"/>
  <c r="BI12" i="7"/>
  <c r="BM11" i="7"/>
  <c r="BL11" i="7"/>
  <c r="BK11" i="7"/>
  <c r="BJ11" i="7"/>
  <c r="BI11" i="7"/>
  <c r="BM10" i="7"/>
  <c r="BL10" i="7"/>
  <c r="BK10" i="7"/>
  <c r="BJ10" i="7"/>
  <c r="BI10" i="7"/>
  <c r="BM140" i="9"/>
  <c r="BL140" i="9"/>
  <c r="BK140" i="9"/>
  <c r="BJ140" i="9"/>
  <c r="BI140" i="9"/>
  <c r="BM139" i="9"/>
  <c r="BL139" i="9"/>
  <c r="BK139" i="9"/>
  <c r="BJ139" i="9"/>
  <c r="BI139" i="9"/>
  <c r="BM138" i="9"/>
  <c r="BL138" i="9"/>
  <c r="BK138" i="9"/>
  <c r="BJ138" i="9"/>
  <c r="BI138" i="9"/>
  <c r="BM137" i="9"/>
  <c r="BL137" i="9"/>
  <c r="BK137" i="9"/>
  <c r="BJ137" i="9"/>
  <c r="BI137" i="9"/>
  <c r="BM136" i="9"/>
  <c r="BL136" i="9"/>
  <c r="BK136" i="9"/>
  <c r="BJ136" i="9"/>
  <c r="BI136" i="9"/>
  <c r="BM134" i="9"/>
  <c r="BL134" i="9"/>
  <c r="BJ134" i="9"/>
  <c r="BI134" i="9"/>
  <c r="BM133" i="9"/>
  <c r="BL133" i="9"/>
  <c r="BK133" i="9"/>
  <c r="BJ133" i="9"/>
  <c r="BI133" i="9"/>
  <c r="BM132" i="9"/>
  <c r="BL132" i="9"/>
  <c r="BK132" i="9"/>
  <c r="BJ132" i="9"/>
  <c r="BI132" i="9"/>
  <c r="BM131" i="9"/>
  <c r="BL131" i="9"/>
  <c r="BK131" i="9"/>
  <c r="BJ131" i="9"/>
  <c r="BI131" i="9"/>
  <c r="BM130" i="9"/>
  <c r="BL130" i="9"/>
  <c r="BK130" i="9"/>
  <c r="BJ130" i="9"/>
  <c r="BI130" i="9"/>
  <c r="BM129" i="9"/>
  <c r="BL129" i="9"/>
  <c r="BK129" i="9"/>
  <c r="BJ129" i="9"/>
  <c r="BI129" i="9"/>
  <c r="BJ127" i="9"/>
  <c r="BI127" i="9"/>
  <c r="BM126" i="9"/>
  <c r="BL126" i="9"/>
  <c r="BK126" i="9"/>
  <c r="BJ126" i="9"/>
  <c r="BI126" i="9"/>
  <c r="BM125" i="9"/>
  <c r="BL125" i="9"/>
  <c r="BK125" i="9"/>
  <c r="BJ125" i="9"/>
  <c r="BI125" i="9"/>
  <c r="BM124" i="9"/>
  <c r="BL124" i="9"/>
  <c r="BK124" i="9"/>
  <c r="BJ124" i="9"/>
  <c r="BI124" i="9"/>
  <c r="BM123" i="9"/>
  <c r="BL123" i="9"/>
  <c r="BK123" i="9"/>
  <c r="BJ123" i="9"/>
  <c r="BI123" i="9"/>
  <c r="BM122" i="9"/>
  <c r="BL122" i="9"/>
  <c r="BK122" i="9"/>
  <c r="BJ122" i="9"/>
  <c r="BI122" i="9"/>
  <c r="BJ120" i="9"/>
  <c r="BI120" i="9"/>
  <c r="BJ119" i="9"/>
  <c r="BI119" i="9"/>
  <c r="BJ118" i="9"/>
  <c r="BI118" i="9"/>
  <c r="BJ117" i="9"/>
  <c r="BI117" i="9"/>
  <c r="BJ116" i="9"/>
  <c r="BI116" i="9"/>
  <c r="BJ115" i="9"/>
  <c r="BI115" i="9"/>
  <c r="BJ113" i="9"/>
  <c r="BI113" i="9"/>
  <c r="BM112" i="9"/>
  <c r="BL112" i="9"/>
  <c r="BK112" i="9"/>
  <c r="BJ112" i="9"/>
  <c r="BI112" i="9"/>
  <c r="BM111" i="9"/>
  <c r="BL111" i="9"/>
  <c r="BJ111" i="9"/>
  <c r="BI111" i="9"/>
  <c r="BM110" i="9"/>
  <c r="BL110" i="9"/>
  <c r="BJ110" i="9"/>
  <c r="BI110" i="9"/>
  <c r="BM109" i="9"/>
  <c r="BL109" i="9"/>
  <c r="BK109" i="9"/>
  <c r="BJ109" i="9"/>
  <c r="BI109" i="9"/>
  <c r="BM108" i="9"/>
  <c r="BL108" i="9"/>
  <c r="BK108" i="9"/>
  <c r="BJ108" i="9"/>
  <c r="BI108" i="9"/>
  <c r="BJ106" i="9"/>
  <c r="BI106" i="9"/>
  <c r="BM105" i="9"/>
  <c r="BL105" i="9"/>
  <c r="BK105" i="9"/>
  <c r="BJ105" i="9"/>
  <c r="BI105" i="9"/>
  <c r="BM104" i="9"/>
  <c r="BL104" i="9"/>
  <c r="BK104" i="9"/>
  <c r="BJ104" i="9"/>
  <c r="BI104" i="9"/>
  <c r="BM103" i="9"/>
  <c r="BL103" i="9"/>
  <c r="BK103" i="9"/>
  <c r="BJ103" i="9"/>
  <c r="BI103" i="9"/>
  <c r="BM102" i="9"/>
  <c r="BL102" i="9"/>
  <c r="BK102" i="9"/>
  <c r="BJ102" i="9"/>
  <c r="BI102" i="9"/>
  <c r="BM101" i="9"/>
  <c r="BL101" i="9"/>
  <c r="BK101" i="9"/>
  <c r="BJ101" i="9"/>
  <c r="BI101" i="9"/>
  <c r="BJ99" i="9"/>
  <c r="BI99" i="9"/>
  <c r="BL98" i="9"/>
  <c r="BJ98" i="9"/>
  <c r="BI98" i="9"/>
  <c r="BL97" i="9"/>
  <c r="BJ97" i="9"/>
  <c r="BI97" i="9"/>
  <c r="BL96" i="9"/>
  <c r="BJ96" i="9"/>
  <c r="BI96" i="9"/>
  <c r="BL95" i="9"/>
  <c r="BJ95" i="9"/>
  <c r="BI95" i="9"/>
  <c r="BL94" i="9"/>
  <c r="BJ94" i="9"/>
  <c r="BI94" i="9"/>
  <c r="BJ92" i="9"/>
  <c r="BI92" i="9"/>
  <c r="BM91" i="9"/>
  <c r="BL91" i="9"/>
  <c r="BK91" i="9"/>
  <c r="BJ91" i="9"/>
  <c r="BI91" i="9"/>
  <c r="BM90" i="9"/>
  <c r="BL90" i="9"/>
  <c r="BK90" i="9"/>
  <c r="BJ90" i="9"/>
  <c r="BI90" i="9"/>
  <c r="BM89" i="9"/>
  <c r="BL89" i="9"/>
  <c r="BK89" i="9"/>
  <c r="BJ89" i="9"/>
  <c r="BI89" i="9"/>
  <c r="BM88" i="9"/>
  <c r="BL88" i="9"/>
  <c r="BK88" i="9"/>
  <c r="BJ88" i="9"/>
  <c r="BI88" i="9"/>
  <c r="BM87" i="9"/>
  <c r="BL87" i="9"/>
  <c r="BK87" i="9"/>
  <c r="BJ87" i="9"/>
  <c r="BI87" i="9"/>
  <c r="BJ85" i="9"/>
  <c r="BI85" i="9"/>
  <c r="BM84" i="9"/>
  <c r="BL84" i="9"/>
  <c r="BK84" i="9"/>
  <c r="BJ84" i="9"/>
  <c r="BI84" i="9"/>
  <c r="BM83" i="9"/>
  <c r="BL83" i="9"/>
  <c r="BK83" i="9"/>
  <c r="BJ83" i="9"/>
  <c r="BI83" i="9"/>
  <c r="BM82" i="9"/>
  <c r="BL82" i="9"/>
  <c r="BK82" i="9"/>
  <c r="BJ82" i="9"/>
  <c r="BI82" i="9"/>
  <c r="BM81" i="9"/>
  <c r="BL81" i="9"/>
  <c r="BK81" i="9"/>
  <c r="BJ81" i="9"/>
  <c r="BI81" i="9"/>
  <c r="BM80" i="9"/>
  <c r="BL80" i="9"/>
  <c r="BK80" i="9"/>
  <c r="BJ80" i="9"/>
  <c r="BI80" i="9"/>
  <c r="BJ78" i="9"/>
  <c r="BI78" i="9"/>
  <c r="BM77" i="9"/>
  <c r="BL77" i="9"/>
  <c r="BK77" i="9"/>
  <c r="BJ77" i="9"/>
  <c r="BI77" i="9"/>
  <c r="BM76" i="9"/>
  <c r="BL76" i="9"/>
  <c r="BK76" i="9"/>
  <c r="BJ76" i="9"/>
  <c r="BI76" i="9"/>
  <c r="BM75" i="9"/>
  <c r="BL75" i="9"/>
  <c r="BK75" i="9"/>
  <c r="BJ75" i="9"/>
  <c r="BI75" i="9"/>
  <c r="BM74" i="9"/>
  <c r="BL74" i="9"/>
  <c r="BK74" i="9"/>
  <c r="BJ74" i="9"/>
  <c r="BI74" i="9"/>
  <c r="BM73" i="9"/>
  <c r="BL73" i="9"/>
  <c r="BK73" i="9"/>
  <c r="BJ73" i="9"/>
  <c r="BI73" i="9"/>
  <c r="BJ71" i="9"/>
  <c r="BI71" i="9"/>
  <c r="BL70" i="9"/>
  <c r="BJ70" i="9"/>
  <c r="BI70" i="9"/>
  <c r="BL69" i="9"/>
  <c r="BJ69" i="9"/>
  <c r="BI69" i="9"/>
  <c r="BL68" i="9"/>
  <c r="BJ68" i="9"/>
  <c r="BI68" i="9"/>
  <c r="BL67" i="9"/>
  <c r="BJ67" i="9"/>
  <c r="BI67" i="9"/>
  <c r="BL66" i="9"/>
  <c r="BJ66" i="9"/>
  <c r="BI66" i="9"/>
  <c r="BJ64" i="9"/>
  <c r="BI64" i="9"/>
  <c r="BM63" i="9"/>
  <c r="BL63" i="9"/>
  <c r="BK63" i="9"/>
  <c r="BJ63" i="9"/>
  <c r="BI63" i="9"/>
  <c r="BM62" i="9"/>
  <c r="BL62" i="9"/>
  <c r="BK62" i="9"/>
  <c r="BJ62" i="9"/>
  <c r="BI62" i="9"/>
  <c r="BM61" i="9"/>
  <c r="BL61" i="9"/>
  <c r="BK61" i="9"/>
  <c r="BJ61" i="9"/>
  <c r="BI61" i="9"/>
  <c r="BM60" i="9"/>
  <c r="BL60" i="9"/>
  <c r="BK60" i="9"/>
  <c r="BJ60" i="9"/>
  <c r="BI60" i="9"/>
  <c r="BM59" i="9"/>
  <c r="BL59" i="9"/>
  <c r="BK59" i="9"/>
  <c r="BJ59" i="9"/>
  <c r="BI59" i="9"/>
  <c r="BJ57" i="9"/>
  <c r="BI57" i="9"/>
  <c r="BM56" i="9"/>
  <c r="BL56" i="9"/>
  <c r="BK56" i="9"/>
  <c r="BJ56" i="9"/>
  <c r="BI56" i="9"/>
  <c r="BM55" i="9"/>
  <c r="BL55" i="9"/>
  <c r="BK55" i="9"/>
  <c r="BJ55" i="9"/>
  <c r="BI55" i="9"/>
  <c r="BM54" i="9"/>
  <c r="BL54" i="9"/>
  <c r="BK54" i="9"/>
  <c r="BJ54" i="9"/>
  <c r="BI54" i="9"/>
  <c r="BM53" i="9"/>
  <c r="BL53" i="9"/>
  <c r="BK53" i="9"/>
  <c r="BJ53" i="9"/>
  <c r="BI53" i="9"/>
  <c r="BM52" i="9"/>
  <c r="BL52" i="9"/>
  <c r="BK52" i="9"/>
  <c r="BJ52" i="9"/>
  <c r="BI52" i="9"/>
  <c r="BJ50" i="9"/>
  <c r="BI50" i="9"/>
  <c r="BM49" i="9"/>
  <c r="BL49" i="9"/>
  <c r="BK49" i="9"/>
  <c r="BJ49" i="9"/>
  <c r="BI49" i="9"/>
  <c r="BM48" i="9"/>
  <c r="BL48" i="9"/>
  <c r="BK48" i="9"/>
  <c r="BJ48" i="9"/>
  <c r="BI48" i="9"/>
  <c r="BM47" i="9"/>
  <c r="BL47" i="9"/>
  <c r="BK47" i="9"/>
  <c r="BJ47" i="9"/>
  <c r="BI47" i="9"/>
  <c r="BM46" i="9"/>
  <c r="BL46" i="9"/>
  <c r="BK46" i="9"/>
  <c r="BJ46" i="9"/>
  <c r="BM45" i="9"/>
  <c r="BL45" i="9"/>
  <c r="BK45" i="9"/>
  <c r="BJ45" i="9"/>
  <c r="BI45" i="9"/>
  <c r="BJ43" i="9"/>
  <c r="BI43" i="9"/>
  <c r="BM42" i="9"/>
  <c r="BL42" i="9"/>
  <c r="BK42" i="9"/>
  <c r="BJ42" i="9"/>
  <c r="BI42" i="9"/>
  <c r="BM41" i="9"/>
  <c r="BL41" i="9"/>
  <c r="BK41" i="9"/>
  <c r="BJ41" i="9"/>
  <c r="BI41" i="9"/>
  <c r="BM40" i="9"/>
  <c r="BL40" i="9"/>
  <c r="BK40" i="9"/>
  <c r="BJ40" i="9"/>
  <c r="BI40" i="9"/>
  <c r="BM39" i="9"/>
  <c r="BL39" i="9"/>
  <c r="BK39" i="9"/>
  <c r="BJ39" i="9"/>
  <c r="BI39" i="9"/>
  <c r="BM38" i="9"/>
  <c r="BL38" i="9"/>
  <c r="BK38" i="9"/>
  <c r="BJ38" i="9"/>
  <c r="BI38" i="9"/>
  <c r="BJ36" i="9"/>
  <c r="BI36" i="9"/>
  <c r="BM35" i="9"/>
  <c r="BL35" i="9"/>
  <c r="BK35" i="9"/>
  <c r="BJ35" i="9"/>
  <c r="BI35" i="9"/>
  <c r="BM34" i="9"/>
  <c r="BL34" i="9"/>
  <c r="BK34" i="9"/>
  <c r="BJ34" i="9"/>
  <c r="BI34" i="9"/>
  <c r="BM33" i="9"/>
  <c r="BL33" i="9"/>
  <c r="BK33" i="9"/>
  <c r="BJ33" i="9"/>
  <c r="BI33" i="9"/>
  <c r="BM32" i="9"/>
  <c r="BL32" i="9"/>
  <c r="BK32" i="9"/>
  <c r="BJ32" i="9"/>
  <c r="BI32" i="9"/>
  <c r="BM31" i="9"/>
  <c r="BL31" i="9"/>
  <c r="BK31" i="9"/>
  <c r="BJ31" i="9"/>
  <c r="BI31" i="9"/>
  <c r="BJ29" i="9"/>
  <c r="BI29" i="9"/>
  <c r="BM28" i="9"/>
  <c r="BL28" i="9"/>
  <c r="BK28" i="9"/>
  <c r="BJ28" i="9"/>
  <c r="BI28" i="9"/>
  <c r="BM27" i="9"/>
  <c r="BL27" i="9"/>
  <c r="BK27" i="9"/>
  <c r="BJ27" i="9"/>
  <c r="BI27" i="9"/>
  <c r="BM26" i="9"/>
  <c r="BL26" i="9"/>
  <c r="BK26" i="9"/>
  <c r="BJ26" i="9"/>
  <c r="BI26" i="9"/>
  <c r="BM25" i="9"/>
  <c r="BL25" i="9"/>
  <c r="BK25" i="9"/>
  <c r="BJ25" i="9"/>
  <c r="BI25" i="9"/>
  <c r="BM24" i="9"/>
  <c r="BL24" i="9"/>
  <c r="BK24" i="9"/>
  <c r="BJ24" i="9"/>
  <c r="BI24" i="9"/>
  <c r="BJ22" i="9"/>
  <c r="BI22" i="9"/>
  <c r="BL21" i="9"/>
  <c r="BJ21" i="9"/>
  <c r="BI21" i="9"/>
  <c r="BL20" i="9"/>
  <c r="BJ20" i="9"/>
  <c r="BI20" i="9"/>
  <c r="BL19" i="9"/>
  <c r="BJ19" i="9"/>
  <c r="BI19" i="9"/>
  <c r="BL18" i="9"/>
  <c r="BJ18" i="9"/>
  <c r="BI18" i="9"/>
  <c r="BL17" i="9"/>
  <c r="BJ17" i="9"/>
  <c r="BI17" i="9"/>
  <c r="BJ15" i="9"/>
  <c r="BM14" i="9"/>
  <c r="BL14" i="9"/>
  <c r="BK14" i="9"/>
  <c r="BJ14" i="9"/>
  <c r="BM13" i="9"/>
  <c r="BL13" i="9"/>
  <c r="BK13" i="9"/>
  <c r="BJ13" i="9"/>
  <c r="BM12" i="9"/>
  <c r="BL12" i="9"/>
  <c r="BK12" i="9"/>
  <c r="BJ12" i="9"/>
  <c r="BM11" i="9"/>
  <c r="BL11" i="9"/>
  <c r="BK11" i="9"/>
  <c r="BJ11" i="9"/>
  <c r="BM10" i="9"/>
  <c r="BL10" i="9"/>
  <c r="BK10" i="9"/>
  <c r="BJ10" i="9"/>
  <c r="BI11" i="9"/>
  <c r="BI12" i="9"/>
  <c r="BI13" i="9"/>
  <c r="BI14" i="9"/>
  <c r="BI15" i="9"/>
  <c r="BI10" i="9"/>
  <c r="S115" i="8"/>
  <c r="BM115" i="8" s="1"/>
  <c r="S116" i="8"/>
  <c r="BM116" i="8"/>
  <c r="S117" i="8"/>
  <c r="BM117" i="8"/>
  <c r="S118" i="8"/>
  <c r="BM118" i="8"/>
  <c r="S119" i="8"/>
  <c r="BM119" i="8" s="1"/>
  <c r="S98" i="9"/>
  <c r="BM98" i="9" s="1"/>
  <c r="S97" i="9"/>
  <c r="S118" i="9" s="1"/>
  <c r="BM97" i="9"/>
  <c r="S96" i="9"/>
  <c r="BM96" i="9"/>
  <c r="S95" i="9"/>
  <c r="BM95" i="9" s="1"/>
  <c r="S94" i="9"/>
  <c r="BM94" i="9" s="1"/>
  <c r="S92" i="9"/>
  <c r="BM92" i="9"/>
  <c r="S85" i="9"/>
  <c r="BM85" i="9"/>
  <c r="S78" i="9"/>
  <c r="BM78" i="9" s="1"/>
  <c r="S70" i="9"/>
  <c r="BM70" i="9" s="1"/>
  <c r="S69" i="9"/>
  <c r="BM69" i="9"/>
  <c r="S68" i="9"/>
  <c r="BM68" i="9"/>
  <c r="S67" i="9"/>
  <c r="BM67" i="9" s="1"/>
  <c r="S66" i="9"/>
  <c r="BM66" i="9"/>
  <c r="S64" i="9"/>
  <c r="BM64" i="9" s="1"/>
  <c r="S57" i="9"/>
  <c r="BM57" i="9"/>
  <c r="S50" i="9"/>
  <c r="BM50" i="9" s="1"/>
  <c r="S43" i="9"/>
  <c r="BM43" i="9"/>
  <c r="S36" i="9"/>
  <c r="BM36" i="9" s="1"/>
  <c r="S29" i="9"/>
  <c r="BM29" i="9" s="1"/>
  <c r="S21" i="9"/>
  <c r="BM21" i="9" s="1"/>
  <c r="S20" i="9"/>
  <c r="BM20" i="9" s="1"/>
  <c r="S19" i="9"/>
  <c r="BM19" i="9" s="1"/>
  <c r="S18" i="9"/>
  <c r="BM18" i="9" s="1"/>
  <c r="S17" i="9"/>
  <c r="S15" i="9"/>
  <c r="BM15" i="9" s="1"/>
  <c r="S113" i="8"/>
  <c r="BM113" i="8"/>
  <c r="S106" i="8"/>
  <c r="BM106" i="8"/>
  <c r="S116" i="7"/>
  <c r="BM116" i="7"/>
  <c r="S115" i="7"/>
  <c r="BM115" i="7"/>
  <c r="S117" i="7"/>
  <c r="BM117" i="7"/>
  <c r="S118" i="7"/>
  <c r="BM118" i="7"/>
  <c r="S119" i="7"/>
  <c r="BM119" i="7"/>
  <c r="S113" i="7"/>
  <c r="BM113" i="7"/>
  <c r="S106" i="7"/>
  <c r="BM106" i="7"/>
  <c r="S117" i="9"/>
  <c r="BM117" i="9"/>
  <c r="S113" i="9"/>
  <c r="BM113" i="9"/>
  <c r="S106" i="9"/>
  <c r="BM106" i="9"/>
  <c r="S141" i="9"/>
  <c r="BM141" i="9" s="1"/>
  <c r="R113" i="9"/>
  <c r="BL113" i="9"/>
  <c r="R106" i="9"/>
  <c r="BL106" i="9" s="1"/>
  <c r="S141" i="8"/>
  <c r="BM141" i="8" s="1"/>
  <c r="S127" i="8"/>
  <c r="BM127" i="8"/>
  <c r="S141" i="7"/>
  <c r="BM141" i="7"/>
  <c r="S127" i="7"/>
  <c r="BM127" i="7"/>
  <c r="S127" i="9"/>
  <c r="BM127" i="9" s="1"/>
  <c r="R115" i="8"/>
  <c r="BL115" i="8"/>
  <c r="R116" i="8"/>
  <c r="BL116" i="8" s="1"/>
  <c r="R117" i="8"/>
  <c r="BL117" i="8" s="1"/>
  <c r="R118" i="8"/>
  <c r="BL118" i="8" s="1"/>
  <c r="R119" i="8"/>
  <c r="BL119" i="8"/>
  <c r="R113" i="8"/>
  <c r="BL113" i="8" s="1"/>
  <c r="R106" i="8"/>
  <c r="BL106" i="8" s="1"/>
  <c r="R115" i="7"/>
  <c r="BL115" i="7"/>
  <c r="R116" i="7"/>
  <c r="BL116" i="7" s="1"/>
  <c r="R117" i="7"/>
  <c r="BL117" i="7" s="1"/>
  <c r="R118" i="7"/>
  <c r="BL118" i="7" s="1"/>
  <c r="R119" i="7"/>
  <c r="BL119" i="7"/>
  <c r="R106" i="7"/>
  <c r="R120" i="7" s="1"/>
  <c r="BL120" i="7" s="1"/>
  <c r="R113" i="7"/>
  <c r="BL113" i="7"/>
  <c r="R115" i="9"/>
  <c r="BL115" i="9" s="1"/>
  <c r="R116" i="9"/>
  <c r="BL116" i="9" s="1"/>
  <c r="R117" i="9"/>
  <c r="BL117" i="9" s="1"/>
  <c r="R118" i="9"/>
  <c r="BL118" i="9"/>
  <c r="R119" i="9"/>
  <c r="BL119" i="9" s="1"/>
  <c r="R99" i="9"/>
  <c r="BL99" i="9"/>
  <c r="R92" i="9"/>
  <c r="BL92" i="9" s="1"/>
  <c r="R85" i="9"/>
  <c r="BL85" i="9"/>
  <c r="R78" i="9"/>
  <c r="BL78" i="9" s="1"/>
  <c r="R71" i="9"/>
  <c r="BL71" i="9"/>
  <c r="R64" i="9"/>
  <c r="BL64" i="9" s="1"/>
  <c r="R57" i="9"/>
  <c r="BL57" i="9"/>
  <c r="R50" i="9"/>
  <c r="BL50" i="9" s="1"/>
  <c r="R43" i="9"/>
  <c r="BL43" i="9" s="1"/>
  <c r="R36" i="9"/>
  <c r="BL36" i="9" s="1"/>
  <c r="R29" i="9"/>
  <c r="BL29" i="9" s="1"/>
  <c r="R22" i="9"/>
  <c r="BL22" i="9" s="1"/>
  <c r="R15" i="9"/>
  <c r="BL15" i="9" s="1"/>
  <c r="R141" i="9"/>
  <c r="BL141" i="9" s="1"/>
  <c r="F141" i="9"/>
  <c r="R141" i="8"/>
  <c r="BL141" i="8"/>
  <c r="R127" i="8"/>
  <c r="BL127" i="8"/>
  <c r="R141" i="7"/>
  <c r="BL141" i="7" s="1"/>
  <c r="R127" i="7"/>
  <c r="BL127" i="7" s="1"/>
  <c r="R127" i="9"/>
  <c r="BL127" i="9" s="1"/>
  <c r="Q116" i="8"/>
  <c r="BK116" i="8"/>
  <c r="Q117" i="8"/>
  <c r="BK117" i="8" s="1"/>
  <c r="Q118" i="8"/>
  <c r="BK118" i="8" s="1"/>
  <c r="Q119" i="8"/>
  <c r="BK119" i="8" s="1"/>
  <c r="Q115" i="8"/>
  <c r="BK115" i="8"/>
  <c r="Q113" i="8"/>
  <c r="BK113" i="8" s="1"/>
  <c r="Q106" i="8"/>
  <c r="Q120" i="8" s="1"/>
  <c r="BK120" i="8" s="1"/>
  <c r="Q117" i="7"/>
  <c r="BK117" i="7"/>
  <c r="Q116" i="7"/>
  <c r="BK116" i="7" s="1"/>
  <c r="Q118" i="7"/>
  <c r="BK118" i="7"/>
  <c r="Q119" i="7"/>
  <c r="BK119" i="7"/>
  <c r="Q115" i="7"/>
  <c r="BK115" i="7"/>
  <c r="Q113" i="7"/>
  <c r="BK113" i="7" s="1"/>
  <c r="Q106" i="7"/>
  <c r="Q120" i="7"/>
  <c r="BK120" i="7" s="1"/>
  <c r="BK106" i="7"/>
  <c r="Q111" i="9"/>
  <c r="BK111" i="9" s="1"/>
  <c r="Q110" i="9"/>
  <c r="BK110" i="9"/>
  <c r="Q106" i="9"/>
  <c r="BK106" i="9" s="1"/>
  <c r="Q98" i="9"/>
  <c r="BK98" i="9"/>
  <c r="Q97" i="9"/>
  <c r="BK97" i="9" s="1"/>
  <c r="Q96" i="9"/>
  <c r="Q117" i="9" s="1"/>
  <c r="BK117" i="9" s="1"/>
  <c r="BK96" i="9"/>
  <c r="Q95" i="9"/>
  <c r="BK95" i="9"/>
  <c r="Q94" i="9"/>
  <c r="BK94" i="9" s="1"/>
  <c r="Q92" i="9"/>
  <c r="BK92" i="9" s="1"/>
  <c r="Q85" i="9"/>
  <c r="BK85" i="9" s="1"/>
  <c r="Q78" i="9"/>
  <c r="BK78" i="9" s="1"/>
  <c r="Q70" i="9"/>
  <c r="BK70" i="9" s="1"/>
  <c r="Q69" i="9"/>
  <c r="BK69" i="9" s="1"/>
  <c r="Q68" i="9"/>
  <c r="BK68" i="9" s="1"/>
  <c r="Q67" i="9"/>
  <c r="Q66" i="9"/>
  <c r="BK66" i="9"/>
  <c r="Q64" i="9"/>
  <c r="BK64" i="9"/>
  <c r="Q57" i="9"/>
  <c r="BK57" i="9" s="1"/>
  <c r="Q50" i="9"/>
  <c r="BK50" i="9" s="1"/>
  <c r="Q43" i="9"/>
  <c r="BK43" i="9"/>
  <c r="Q36" i="9"/>
  <c r="BK36" i="9"/>
  <c r="Q29" i="9"/>
  <c r="BK29" i="9" s="1"/>
  <c r="Q21" i="9"/>
  <c r="BK21" i="9" s="1"/>
  <c r="Q20" i="9"/>
  <c r="BK20" i="9"/>
  <c r="Q19" i="9"/>
  <c r="BK19" i="9"/>
  <c r="Q18" i="9"/>
  <c r="BK18" i="9" s="1"/>
  <c r="Q17" i="9"/>
  <c r="Q22" i="9" s="1"/>
  <c r="BK22" i="9" s="1"/>
  <c r="Q15" i="9"/>
  <c r="BK15" i="9"/>
  <c r="Q119" i="9"/>
  <c r="BK119" i="9"/>
  <c r="Q116" i="9"/>
  <c r="BK116" i="9" s="1"/>
  <c r="Q141" i="8"/>
  <c r="BK141" i="8"/>
  <c r="Q127" i="8"/>
  <c r="BK127" i="8"/>
  <c r="Q141" i="7"/>
  <c r="BK141" i="7"/>
  <c r="Q127" i="7"/>
  <c r="BK127" i="7"/>
  <c r="Q127" i="9"/>
  <c r="BK127" i="9" s="1"/>
  <c r="Q134" i="9"/>
  <c r="BK134" i="9" s="1"/>
  <c r="Q141" i="9"/>
  <c r="BK141" i="9"/>
  <c r="D141" i="9"/>
  <c r="E141" i="9"/>
  <c r="G141" i="9"/>
  <c r="I141" i="9"/>
  <c r="J141" i="9"/>
  <c r="BP141" i="9"/>
  <c r="M141" i="9"/>
  <c r="N141" i="9"/>
  <c r="O141" i="9"/>
  <c r="P141" i="9"/>
  <c r="C141" i="9"/>
  <c r="BM17" i="9"/>
  <c r="BN96" i="9"/>
  <c r="T119" i="9"/>
  <c r="BN119" i="9" s="1"/>
  <c r="BP106" i="9"/>
  <c r="BN17" i="8"/>
  <c r="BR106" i="8"/>
  <c r="R120" i="8"/>
  <c r="BL120" i="8" s="1"/>
  <c r="S120" i="8"/>
  <c r="BM120" i="8"/>
  <c r="T118" i="8"/>
  <c r="BN118" i="8" s="1"/>
  <c r="T117" i="8"/>
  <c r="BN117" i="8" s="1"/>
  <c r="BN97" i="9"/>
  <c r="BK67" i="9"/>
  <c r="W120" i="9"/>
  <c r="BQ120" i="9" s="1"/>
  <c r="S119" i="9"/>
  <c r="BM119" i="9" s="1"/>
  <c r="BL106" i="7"/>
  <c r="AF22" i="7"/>
  <c r="U120" i="7"/>
  <c r="BO120" i="7" s="1"/>
  <c r="T118" i="7"/>
  <c r="BN118" i="7"/>
  <c r="AI99" i="7"/>
  <c r="AI120" i="7" s="1"/>
  <c r="V120" i="7"/>
  <c r="BP120" i="7"/>
  <c r="AD99" i="7"/>
  <c r="AD120" i="7" s="1"/>
  <c r="S120" i="7"/>
  <c r="BM120" i="7"/>
  <c r="T116" i="8"/>
  <c r="BN116" i="8"/>
  <c r="BO106" i="8"/>
  <c r="AD119" i="8"/>
  <c r="AI115" i="8"/>
  <c r="T119" i="8"/>
  <c r="BN119" i="8"/>
  <c r="T115" i="8"/>
  <c r="BN115" i="8"/>
  <c r="T99" i="8" l="1"/>
  <c r="AA115" i="8"/>
  <c r="AF99" i="8"/>
  <c r="AF120" i="8" s="1"/>
  <c r="BK106" i="8"/>
  <c r="T71" i="8"/>
  <c r="BN71" i="8" s="1"/>
  <c r="AF99" i="7"/>
  <c r="AF120" i="7" s="1"/>
  <c r="BQ106" i="7"/>
  <c r="AE106" i="7"/>
  <c r="AE120" i="7" s="1"/>
  <c r="BN95" i="7"/>
  <c r="X120" i="7"/>
  <c r="BR120" i="7" s="1"/>
  <c r="T99" i="7"/>
  <c r="AI115" i="9"/>
  <c r="BN94" i="9"/>
  <c r="S116" i="9"/>
  <c r="BM116" i="9" s="1"/>
  <c r="S71" i="9"/>
  <c r="BM71" i="9" s="1"/>
  <c r="BO141" i="9"/>
  <c r="AD120" i="9"/>
  <c r="Q113" i="9"/>
  <c r="BK113" i="9" s="1"/>
  <c r="U120" i="9"/>
  <c r="BO120" i="9" s="1"/>
  <c r="BK17" i="9"/>
  <c r="S115" i="9"/>
  <c r="BM115" i="9" s="1"/>
  <c r="AE22" i="9"/>
  <c r="X71" i="9"/>
  <c r="BR71" i="9" s="1"/>
  <c r="AF22" i="9"/>
  <c r="AG71" i="9"/>
  <c r="AI22" i="9"/>
  <c r="BI141" i="9"/>
  <c r="Q115" i="9"/>
  <c r="BN95" i="9"/>
  <c r="X116" i="9"/>
  <c r="BR116" i="9" s="1"/>
  <c r="AD22" i="9"/>
  <c r="BN141" i="9"/>
  <c r="AE71" i="9"/>
  <c r="BJ141" i="9"/>
  <c r="X22" i="9"/>
  <c r="BR22" i="9" s="1"/>
  <c r="AI71" i="9"/>
  <c r="BM118" i="9"/>
  <c r="S120" i="9"/>
  <c r="BM120" i="9" s="1"/>
  <c r="T120" i="9"/>
  <c r="BN120" i="9" s="1"/>
  <c r="BN115" i="9"/>
  <c r="AD99" i="9"/>
  <c r="Q99" i="9"/>
  <c r="BK99" i="9" s="1"/>
  <c r="AL99" i="9"/>
  <c r="AL120" i="9" s="1"/>
  <c r="X99" i="9"/>
  <c r="BK115" i="9"/>
  <c r="Q118" i="9"/>
  <c r="BK118" i="9" s="1"/>
  <c r="BR96" i="9"/>
  <c r="AF99" i="9"/>
  <c r="AF120" i="9" s="1"/>
  <c r="AG115" i="9"/>
  <c r="X115" i="9"/>
  <c r="BR115" i="9" s="1"/>
  <c r="T99" i="9"/>
  <c r="BN99" i="9" s="1"/>
  <c r="R120" i="9"/>
  <c r="BL120" i="9" s="1"/>
  <c r="S22" i="9"/>
  <c r="BM22" i="9" s="1"/>
  <c r="AE99" i="9"/>
  <c r="AE120" i="9" s="1"/>
  <c r="S99" i="9"/>
  <c r="BM99" i="9" s="1"/>
  <c r="Q71" i="9"/>
  <c r="BK71" i="9" s="1"/>
  <c r="X119" i="9"/>
  <c r="BR119" i="9" s="1"/>
  <c r="BN99" i="8" l="1"/>
  <c r="T120" i="8"/>
  <c r="BN120" i="8" s="1"/>
  <c r="BN99" i="7"/>
  <c r="T120" i="7"/>
  <c r="BN120" i="7" s="1"/>
  <c r="Q120" i="9"/>
  <c r="BK120" i="9" s="1"/>
  <c r="X120" i="9"/>
  <c r="BR120" i="9" s="1"/>
  <c r="BR99" i="9"/>
</calcChain>
</file>

<file path=xl/sharedStrings.xml><?xml version="1.0" encoding="utf-8"?>
<sst xmlns="http://schemas.openxmlformats.org/spreadsheetml/2006/main" count="670" uniqueCount="70">
  <si>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</si>
  <si>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</si>
  <si>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</si>
  <si>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</si>
  <si>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</si>
  <si>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</si>
  <si>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</si>
  <si>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</si>
  <si>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</si>
  <si>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</si>
  <si>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</si>
  <si>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</si>
  <si>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</si>
  <si>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</si>
  <si>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</si>
  <si>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</si>
  <si>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</si>
  <si>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</si>
  <si>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</si>
  <si>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</si>
  <si>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</si>
  <si>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</si>
  <si>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</si>
  <si>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</si>
  <si>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</si>
  <si>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</si>
  <si>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</si>
  <si>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</si>
  <si>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</si>
  <si>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</si>
  <si>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</si>
  <si>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</si>
  <si>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</si>
  <si>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</si>
  <si>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</si>
  <si>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</si>
  <si>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</si>
  <si>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</si>
  <si>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</si>
  <si>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</si>
  <si>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</si>
  <si>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</si>
  <si>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</si>
  <si>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</si>
  <si>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</si>
  <si>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</si>
  <si>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</si>
  <si>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</si>
  <si>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</si>
  <si>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</si>
  <si>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</si>
  <si>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</si>
  <si>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</si>
  <si>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</si>
  <si>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</si>
  <si>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</si>
  <si>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</si>
  <si>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</si>
  <si>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</si>
  <si>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</si>
  <si>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</si>
  <si>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</si>
  <si>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</si>
  <si>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</si>
  <si>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</si>
  <si>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</si>
  <si>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</si>
  <si>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</si>
  <si>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</si>
  <si>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1/01/23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</si>
</sst>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45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Fon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6" fontId="4" fillId="0" borderId="42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 applyBorder="1"/>
    <xf numFmtId="165" fontId="4" fillId="0" borderId="39" xfId="0" applyNumberFormat="1" applyFont="1" applyBorder="1"/>
    <xf numFmtId="38" fontId="4" fillId="0" borderId="39" xfId="0" applyNumberFormat="1" applyFont="1" applyBorder="1"/>
    <xf numFmtId="0" fontId="4" fillId="0" borderId="0" xfId="0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38" fontId="4" fillId="0" borderId="92" xfId="0" applyNumberFormat="1" applyFont="1" applyFill="1" applyBorder="1" applyAlignment="1">
      <alignment horizontal="center"/>
    </xf>
    <xf numFmtId="38" fontId="4" fillId="0" borderId="95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  <xf numFmtId="166" fontId="4" fillId="2" borderId="84" xfId="2" applyNumberFormat="1" applyFont="1" applyFill="1" applyBorder="1" applyAlignment="1" applyProtection="1">
      <alignment horizontal="center"/>
    </xf>
    <xf numFmtId="166" fontId="4" fillId="2" borderId="73" xfId="2" applyNumberFormat="1" applyFont="1" applyFill="1" applyBorder="1" applyAlignment="1" applyProtection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S159"/>
  <sheetViews>
    <sheetView tabSelected="1" zoomScale="70" zoomScaleNormal="70" workbookViewId="0">
      <pane xSplit="2" ySplit="8" topLeftCell="AQ9" activePane="bottomRight" state="frozen"/>
      <selection pane="topRight" activeCell="C1" sqref="C1"/>
      <selection pane="bottomLeft" activeCell="A9" sqref="A9"/>
      <selection pane="bottomRight" activeCell="AX108" sqref="AX108"/>
    </sheetView>
  </sheetViews>
  <sheetFormatPr defaultColWidth="12" defaultRowHeight="15" x14ac:dyDescent="0.25"/>
  <cols>
    <col min="1" max="1" width="3.8554687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60" width="14.85546875" style="2" customWidth="1"/>
    <col min="61" max="62" width="14.28515625" style="2" bestFit="1" customWidth="1"/>
    <col min="63" max="66" width="13.85546875" style="2" bestFit="1" customWidth="1"/>
    <col min="67" max="70" width="14.42578125" style="2" bestFit="1" customWidth="1"/>
    <col min="71" max="71" width="12.5703125" style="2" customWidth="1"/>
    <col min="72" max="16384" width="12" style="2"/>
  </cols>
  <sheetData>
    <row r="1" spans="1:71" ht="16.5" thickTop="1" thickBot="1" x14ac:dyDescent="0.3">
      <c r="B1" s="636" t="s">
        <v>19</v>
      </c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37"/>
      <c r="R1" s="637"/>
      <c r="S1" s="637"/>
      <c r="T1" s="637"/>
      <c r="U1" s="637"/>
      <c r="V1" s="637"/>
      <c r="W1" s="637"/>
      <c r="X1" s="637"/>
      <c r="Y1" s="637"/>
      <c r="Z1" s="637"/>
      <c r="AA1" s="637"/>
      <c r="AB1" s="637"/>
      <c r="AC1" s="637"/>
      <c r="AD1" s="637"/>
      <c r="AE1" s="637"/>
      <c r="AF1" s="637"/>
      <c r="AG1" s="637"/>
      <c r="AH1" s="637"/>
      <c r="AI1" s="637"/>
      <c r="AJ1" s="637"/>
      <c r="AK1" s="637"/>
      <c r="AL1" s="637"/>
      <c r="AM1" s="637"/>
      <c r="AN1" s="637"/>
      <c r="AO1" s="637"/>
      <c r="AP1" s="637"/>
      <c r="AQ1" s="637"/>
      <c r="AR1" s="637"/>
      <c r="AS1" s="637"/>
      <c r="AT1" s="637"/>
      <c r="AU1" s="637"/>
      <c r="AV1" s="637"/>
      <c r="AW1" s="637"/>
      <c r="AX1" s="637"/>
      <c r="AY1" s="637"/>
      <c r="AZ1" s="637"/>
      <c r="BA1" s="637"/>
      <c r="BB1" s="637"/>
      <c r="BC1" s="637"/>
      <c r="BD1" s="637"/>
      <c r="BE1" s="637"/>
      <c r="BF1" s="637"/>
      <c r="BG1" s="637"/>
      <c r="BH1" s="637"/>
      <c r="BI1" s="637"/>
      <c r="BJ1" s="637"/>
      <c r="BK1" s="36"/>
      <c r="BL1" s="36"/>
      <c r="BM1" s="36"/>
      <c r="BN1" s="36"/>
      <c r="BO1" s="36"/>
      <c r="BP1" s="36"/>
      <c r="BQ1" s="37"/>
      <c r="BR1" s="37"/>
      <c r="BS1" s="385"/>
    </row>
    <row r="2" spans="1:71" ht="27.6" customHeight="1" thickTop="1" thickBot="1" x14ac:dyDescent="0.3">
      <c r="B2" s="5" t="s">
        <v>0</v>
      </c>
      <c r="C2" s="638" t="s">
        <v>65</v>
      </c>
      <c r="D2" s="639"/>
      <c r="E2" s="639"/>
      <c r="F2" s="639"/>
      <c r="G2" s="639"/>
      <c r="H2" s="639"/>
      <c r="I2" s="63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1" ht="27.6" customHeight="1" thickTop="1" thickBot="1" x14ac:dyDescent="0.3">
      <c r="B3" s="5" t="s">
        <v>1</v>
      </c>
      <c r="C3" s="638" t="s">
        <v>67</v>
      </c>
      <c r="D3" s="639"/>
      <c r="E3" s="639"/>
      <c r="F3" s="639"/>
      <c r="G3" s="639"/>
      <c r="H3" s="639"/>
      <c r="I3" s="63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1" ht="27.6" customHeight="1" thickTop="1" thickBot="1" x14ac:dyDescent="0.3">
      <c r="B4" s="5" t="s">
        <v>2</v>
      </c>
      <c r="C4" s="640" t="s">
        <v>69</v>
      </c>
      <c r="D4" s="641"/>
      <c r="E4" s="641"/>
      <c r="F4" s="641"/>
      <c r="G4" s="641"/>
      <c r="H4" s="641"/>
      <c r="I4" s="64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1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1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1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500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4"/>
      <c r="BR7" s="24"/>
      <c r="BS7" s="386"/>
    </row>
    <row r="8" spans="1:71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1" t="s">
        <v>5</v>
      </c>
      <c r="AJ8" s="545" t="s">
        <v>6</v>
      </c>
      <c r="AK8" s="595" t="s">
        <v>7</v>
      </c>
      <c r="AL8" s="357" t="s">
        <v>8</v>
      </c>
      <c r="AM8" s="357" t="s">
        <v>9</v>
      </c>
      <c r="AN8" s="357" t="s">
        <v>10</v>
      </c>
      <c r="AO8" s="357" t="s">
        <v>16</v>
      </c>
      <c r="AP8" s="357" t="s">
        <v>11</v>
      </c>
      <c r="AQ8" s="357" t="s">
        <v>12</v>
      </c>
      <c r="AR8" s="357" t="s">
        <v>3</v>
      </c>
      <c r="AS8" s="357" t="s">
        <v>13</v>
      </c>
      <c r="AT8" s="380" t="s">
        <v>4</v>
      </c>
      <c r="AU8" s="541" t="s">
        <v>5</v>
      </c>
      <c r="AV8" s="545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80" t="s">
        <v>13</v>
      </c>
      <c r="BP8" s="380" t="s">
        <v>4</v>
      </c>
      <c r="BQ8" s="380" t="s">
        <v>5</v>
      </c>
      <c r="BR8" s="320" t="s">
        <v>6</v>
      </c>
      <c r="BS8" s="387"/>
    </row>
    <row r="9" spans="1:71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458"/>
      <c r="AL9" s="611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  <c r="BS9" s="388"/>
    </row>
    <row r="10" spans="1:71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2">
        <v>154429</v>
      </c>
      <c r="AE10" s="512">
        <v>154482</v>
      </c>
      <c r="AF10" s="512">
        <v>154193</v>
      </c>
      <c r="AG10" s="512">
        <v>153869</v>
      </c>
      <c r="AH10" s="415">
        <v>153810</v>
      </c>
      <c r="AI10" s="512">
        <v>153808</v>
      </c>
      <c r="AJ10" s="571">
        <v>154723</v>
      </c>
      <c r="AK10" s="601">
        <v>154908</v>
      </c>
      <c r="AL10" s="612">
        <v>154542</v>
      </c>
      <c r="AM10" s="415">
        <v>154078</v>
      </c>
      <c r="AN10" s="415">
        <v>153676</v>
      </c>
      <c r="AO10" s="415">
        <v>153428</v>
      </c>
      <c r="AP10" s="512">
        <v>153236</v>
      </c>
      <c r="AQ10" s="415">
        <v>153135</v>
      </c>
      <c r="AR10" s="415">
        <v>153143</v>
      </c>
      <c r="AS10" s="415">
        <v>153037</v>
      </c>
      <c r="AT10" s="415">
        <v>153125</v>
      </c>
      <c r="AU10" s="415">
        <v>153199</v>
      </c>
      <c r="AV10" s="571">
        <v>153697</v>
      </c>
      <c r="AW10" s="626">
        <v>153560</v>
      </c>
      <c r="AX10" s="415">
        <v>153279</v>
      </c>
      <c r="AY10" s="415"/>
      <c r="AZ10" s="415"/>
      <c r="BA10" s="415"/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229</v>
      </c>
      <c r="BJ10" s="136">
        <f t="shared" si="0"/>
        <v>1284</v>
      </c>
      <c r="BK10" s="136">
        <f t="shared" si="0"/>
        <v>1475</v>
      </c>
      <c r="BL10" s="136">
        <f t="shared" si="0"/>
        <v>180</v>
      </c>
      <c r="BM10" s="136">
        <f t="shared" si="0"/>
        <v>-176</v>
      </c>
      <c r="BN10" s="136">
        <f t="shared" si="0"/>
        <v>-599</v>
      </c>
      <c r="BO10" s="136">
        <f t="shared" si="0"/>
        <v>-1750</v>
      </c>
      <c r="BP10" s="136">
        <f t="shared" si="0"/>
        <v>-1421</v>
      </c>
      <c r="BQ10" s="136">
        <f t="shared" si="0"/>
        <v>-1583</v>
      </c>
      <c r="BR10" s="172">
        <f t="shared" si="0"/>
        <v>-1127</v>
      </c>
      <c r="BS10" s="389"/>
    </row>
    <row r="11" spans="1:71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2">
        <v>40256</v>
      </c>
      <c r="AE11" s="512">
        <v>40217</v>
      </c>
      <c r="AF11" s="512">
        <v>40606</v>
      </c>
      <c r="AG11" s="512">
        <v>40540</v>
      </c>
      <c r="AH11" s="415">
        <v>41045</v>
      </c>
      <c r="AI11" s="512">
        <v>41134</v>
      </c>
      <c r="AJ11" s="571">
        <v>40403</v>
      </c>
      <c r="AK11" s="601">
        <v>40341</v>
      </c>
      <c r="AL11" s="612">
        <v>40992</v>
      </c>
      <c r="AM11" s="415">
        <v>41603</v>
      </c>
      <c r="AN11" s="415">
        <v>42015</v>
      </c>
      <c r="AO11" s="415">
        <v>42249</v>
      </c>
      <c r="AP11" s="512">
        <v>42339</v>
      </c>
      <c r="AQ11" s="415">
        <v>42529</v>
      </c>
      <c r="AR11" s="415">
        <v>42781</v>
      </c>
      <c r="AS11" s="415">
        <v>42832</v>
      </c>
      <c r="AT11" s="415">
        <v>43060</v>
      </c>
      <c r="AU11" s="415">
        <v>43071</v>
      </c>
      <c r="AV11" s="571">
        <v>42645</v>
      </c>
      <c r="AW11" s="626">
        <v>42900</v>
      </c>
      <c r="AX11" s="415">
        <v>43404</v>
      </c>
      <c r="AY11" s="415"/>
      <c r="AZ11" s="415"/>
      <c r="BA11" s="415"/>
      <c r="BB11" s="415"/>
      <c r="BC11" s="415"/>
      <c r="BD11" s="415"/>
      <c r="BE11" s="415"/>
      <c r="BF11" s="415"/>
      <c r="BG11" s="415"/>
      <c r="BH11" s="415"/>
      <c r="BI11" s="323">
        <f t="shared" si="0"/>
        <v>-346</v>
      </c>
      <c r="BJ11" s="136">
        <f t="shared" si="0"/>
        <v>92</v>
      </c>
      <c r="BK11" s="136">
        <f t="shared" si="0"/>
        <v>-68</v>
      </c>
      <c r="BL11" s="136">
        <f t="shared" si="0"/>
        <v>350</v>
      </c>
      <c r="BM11" s="136">
        <f t="shared" si="0"/>
        <v>1185</v>
      </c>
      <c r="BN11" s="136">
        <f t="shared" si="0"/>
        <v>1943</v>
      </c>
      <c r="BO11" s="136">
        <f t="shared" si="0"/>
        <v>2107</v>
      </c>
      <c r="BP11" s="136">
        <f t="shared" si="0"/>
        <v>5479</v>
      </c>
      <c r="BQ11" s="136">
        <f t="shared" si="0"/>
        <v>5242</v>
      </c>
      <c r="BR11" s="172">
        <f t="shared" si="0"/>
        <v>4764</v>
      </c>
      <c r="BS11" s="389"/>
    </row>
    <row r="12" spans="1:71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2">
        <v>22009</v>
      </c>
      <c r="AE12" s="512">
        <v>22046</v>
      </c>
      <c r="AF12" s="512">
        <v>22510</v>
      </c>
      <c r="AG12" s="512">
        <v>22080</v>
      </c>
      <c r="AH12" s="415">
        <v>22077</v>
      </c>
      <c r="AI12" s="512">
        <v>22067</v>
      </c>
      <c r="AJ12" s="571">
        <v>22060</v>
      </c>
      <c r="AK12" s="601">
        <v>22226</v>
      </c>
      <c r="AL12" s="612">
        <v>22189</v>
      </c>
      <c r="AM12" s="415">
        <v>22270</v>
      </c>
      <c r="AN12" s="415">
        <v>22221</v>
      </c>
      <c r="AO12" s="415">
        <v>22228</v>
      </c>
      <c r="AP12" s="512">
        <v>22299</v>
      </c>
      <c r="AQ12" s="415">
        <v>22249</v>
      </c>
      <c r="AR12" s="415">
        <v>22268</v>
      </c>
      <c r="AS12" s="415">
        <v>22323</v>
      </c>
      <c r="AT12" s="415">
        <v>22304</v>
      </c>
      <c r="AU12" s="415">
        <v>22285</v>
      </c>
      <c r="AV12" s="571">
        <v>22261</v>
      </c>
      <c r="AW12" s="626">
        <v>22426</v>
      </c>
      <c r="AX12" s="415">
        <v>22621</v>
      </c>
      <c r="AY12" s="415"/>
      <c r="AZ12" s="415"/>
      <c r="BA12" s="415"/>
      <c r="BB12" s="415"/>
      <c r="BC12" s="415"/>
      <c r="BD12" s="415"/>
      <c r="BE12" s="415"/>
      <c r="BF12" s="415"/>
      <c r="BG12" s="415"/>
      <c r="BH12" s="415"/>
      <c r="BI12" s="323">
        <f t="shared" si="0"/>
        <v>160</v>
      </c>
      <c r="BJ12" s="136">
        <f t="shared" si="0"/>
        <v>200</v>
      </c>
      <c r="BK12" s="136">
        <f t="shared" si="0"/>
        <v>168</v>
      </c>
      <c r="BL12" s="136">
        <f t="shared" si="0"/>
        <v>239</v>
      </c>
      <c r="BM12" s="136">
        <f t="shared" si="0"/>
        <v>272</v>
      </c>
      <c r="BN12" s="136">
        <f t="shared" si="0"/>
        <v>289</v>
      </c>
      <c r="BO12" s="136">
        <f t="shared" si="0"/>
        <v>299</v>
      </c>
      <c r="BP12" s="136">
        <f t="shared" si="0"/>
        <v>365</v>
      </c>
      <c r="BQ12" s="136">
        <f t="shared" si="0"/>
        <v>416</v>
      </c>
      <c r="BR12" s="172">
        <f t="shared" si="0"/>
        <v>422</v>
      </c>
      <c r="BS12" s="389"/>
    </row>
    <row r="13" spans="1:71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2">
        <v>1243</v>
      </c>
      <c r="AE13" s="512">
        <v>1230</v>
      </c>
      <c r="AF13" s="512">
        <v>1236</v>
      </c>
      <c r="AG13" s="512">
        <v>1228</v>
      </c>
      <c r="AH13" s="415">
        <v>1228</v>
      </c>
      <c r="AI13" s="512">
        <v>1208</v>
      </c>
      <c r="AJ13" s="571">
        <v>1224</v>
      </c>
      <c r="AK13" s="601">
        <v>1220</v>
      </c>
      <c r="AL13" s="612">
        <v>1194</v>
      </c>
      <c r="AM13" s="415">
        <v>1210</v>
      </c>
      <c r="AN13" s="415">
        <v>1203</v>
      </c>
      <c r="AO13" s="415">
        <v>1207</v>
      </c>
      <c r="AP13" s="512">
        <v>1202</v>
      </c>
      <c r="AQ13" s="415">
        <v>1204</v>
      </c>
      <c r="AR13" s="415">
        <v>1219</v>
      </c>
      <c r="AS13" s="415">
        <v>1215</v>
      </c>
      <c r="AT13" s="415">
        <v>1211</v>
      </c>
      <c r="AU13" s="415">
        <v>1221</v>
      </c>
      <c r="AV13" s="571">
        <v>1209</v>
      </c>
      <c r="AW13" s="626">
        <v>784</v>
      </c>
      <c r="AX13" s="415">
        <v>780</v>
      </c>
      <c r="AY13" s="415"/>
      <c r="AZ13" s="415"/>
      <c r="BA13" s="415"/>
      <c r="BB13" s="415"/>
      <c r="BC13" s="415"/>
      <c r="BD13" s="415"/>
      <c r="BE13" s="415"/>
      <c r="BF13" s="415"/>
      <c r="BG13" s="415"/>
      <c r="BH13" s="415"/>
      <c r="BI13" s="323">
        <f t="shared" si="0"/>
        <v>-17</v>
      </c>
      <c r="BJ13" s="136">
        <f t="shared" si="0"/>
        <v>-29</v>
      </c>
      <c r="BK13" s="136">
        <f t="shared" si="0"/>
        <v>-21</v>
      </c>
      <c r="BL13" s="136">
        <f t="shared" si="0"/>
        <v>1</v>
      </c>
      <c r="BM13" s="136">
        <f t="shared" si="0"/>
        <v>-7</v>
      </c>
      <c r="BN13" s="136">
        <f t="shared" si="0"/>
        <v>-19</v>
      </c>
      <c r="BO13" s="136">
        <f t="shared" si="0"/>
        <v>-22</v>
      </c>
      <c r="BP13" s="136">
        <f t="shared" si="0"/>
        <v>2</v>
      </c>
      <c r="BQ13" s="136">
        <f t="shared" si="0"/>
        <v>-23</v>
      </c>
      <c r="BR13" s="172">
        <f t="shared" si="0"/>
        <v>26</v>
      </c>
      <c r="BS13" s="389"/>
    </row>
    <row r="14" spans="1:71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2">
        <v>4508</v>
      </c>
      <c r="AE14" s="512">
        <v>4495</v>
      </c>
      <c r="AF14" s="512">
        <v>4499</v>
      </c>
      <c r="AG14" s="512">
        <v>4493</v>
      </c>
      <c r="AH14" s="415">
        <v>4474</v>
      </c>
      <c r="AI14" s="512">
        <v>4564</v>
      </c>
      <c r="AJ14" s="571">
        <v>4541</v>
      </c>
      <c r="AK14" s="601">
        <v>4525</v>
      </c>
      <c r="AL14" s="612">
        <v>4536</v>
      </c>
      <c r="AM14" s="415">
        <v>4536</v>
      </c>
      <c r="AN14" s="415">
        <v>4527</v>
      </c>
      <c r="AO14" s="415">
        <v>4542</v>
      </c>
      <c r="AP14" s="512">
        <v>4518</v>
      </c>
      <c r="AQ14" s="415">
        <v>4524</v>
      </c>
      <c r="AR14" s="415">
        <v>4524</v>
      </c>
      <c r="AS14" s="415">
        <v>4495</v>
      </c>
      <c r="AT14" s="415">
        <v>4505</v>
      </c>
      <c r="AU14" s="415">
        <v>4534</v>
      </c>
      <c r="AV14" s="571">
        <v>4561</v>
      </c>
      <c r="AW14" s="626">
        <v>4441</v>
      </c>
      <c r="AX14" s="415">
        <v>4688</v>
      </c>
      <c r="AY14" s="415"/>
      <c r="AZ14" s="415"/>
      <c r="BA14" s="415"/>
      <c r="BB14" s="415"/>
      <c r="BC14" s="415"/>
      <c r="BD14" s="415"/>
      <c r="BE14" s="415"/>
      <c r="BF14" s="415"/>
      <c r="BG14" s="415"/>
      <c r="BH14" s="415"/>
      <c r="BI14" s="323">
        <f t="shared" si="0"/>
        <v>-85</v>
      </c>
      <c r="BJ14" s="136">
        <f t="shared" si="0"/>
        <v>-47</v>
      </c>
      <c r="BK14" s="136">
        <f t="shared" si="0"/>
        <v>-57</v>
      </c>
      <c r="BL14" s="136">
        <f t="shared" si="0"/>
        <v>-43</v>
      </c>
      <c r="BM14" s="136">
        <f t="shared" si="0"/>
        <v>-33</v>
      </c>
      <c r="BN14" s="136">
        <f t="shared" si="0"/>
        <v>-61</v>
      </c>
      <c r="BO14" s="136">
        <f t="shared" si="0"/>
        <v>-44</v>
      </c>
      <c r="BP14" s="136">
        <f t="shared" si="0"/>
        <v>-38</v>
      </c>
      <c r="BQ14" s="136">
        <f t="shared" si="0"/>
        <v>-36</v>
      </c>
      <c r="BR14" s="172">
        <f t="shared" si="0"/>
        <v>-54</v>
      </c>
      <c r="BS14" s="389"/>
    </row>
    <row r="15" spans="1:71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572">
        <v>222951</v>
      </c>
      <c r="AK15" s="602">
        <v>223220</v>
      </c>
      <c r="AL15" s="613">
        <f t="shared" ref="AL15" si="4">SUM(AL10:AL14)</f>
        <v>223453</v>
      </c>
      <c r="AM15" s="400">
        <v>223697</v>
      </c>
      <c r="AN15" s="400">
        <v>223642</v>
      </c>
      <c r="AO15" s="400">
        <v>223654</v>
      </c>
      <c r="AP15" s="400">
        <f t="shared" ref="AP15" si="5">SUM(AP10:AP14)</f>
        <v>223594</v>
      </c>
      <c r="AQ15" s="400">
        <v>223641</v>
      </c>
      <c r="AR15" s="400">
        <v>223935</v>
      </c>
      <c r="AS15" s="400">
        <v>223902</v>
      </c>
      <c r="AT15" s="400">
        <v>224205</v>
      </c>
      <c r="AU15" s="400">
        <v>224310</v>
      </c>
      <c r="AV15" s="572">
        <v>224373</v>
      </c>
      <c r="AW15" s="585">
        <v>224111</v>
      </c>
      <c r="AX15" s="400">
        <v>224772</v>
      </c>
      <c r="AY15" s="400"/>
      <c r="AZ15" s="400"/>
      <c r="BA15" s="400"/>
      <c r="BB15" s="400"/>
      <c r="BC15" s="400"/>
      <c r="BD15" s="400"/>
      <c r="BE15" s="400"/>
      <c r="BF15" s="400"/>
      <c r="BG15" s="400"/>
      <c r="BH15" s="400"/>
      <c r="BI15" s="324">
        <f t="shared" si="0"/>
        <v>-59</v>
      </c>
      <c r="BJ15" s="140">
        <f t="shared" si="0"/>
        <v>1500</v>
      </c>
      <c r="BK15" s="140">
        <f t="shared" si="0"/>
        <v>1497</v>
      </c>
      <c r="BL15" s="140">
        <f t="shared" si="0"/>
        <v>727</v>
      </c>
      <c r="BM15" s="140">
        <f t="shared" si="0"/>
        <v>1241</v>
      </c>
      <c r="BN15" s="140">
        <f t="shared" si="0"/>
        <v>1553</v>
      </c>
      <c r="BO15" s="140">
        <f t="shared" si="0"/>
        <v>590</v>
      </c>
      <c r="BP15" s="140">
        <f t="shared" si="0"/>
        <v>4387</v>
      </c>
      <c r="BQ15" s="140">
        <f t="shared" si="0"/>
        <v>4016</v>
      </c>
      <c r="BR15" s="167">
        <f t="shared" si="0"/>
        <v>4031</v>
      </c>
      <c r="BS15" s="389"/>
    </row>
    <row r="16" spans="1:71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3"/>
      <c r="AE16" s="513"/>
      <c r="AF16" s="513"/>
      <c r="AG16" s="513"/>
      <c r="AH16" s="405"/>
      <c r="AI16" s="513"/>
      <c r="AJ16" s="573"/>
      <c r="AK16" s="603"/>
      <c r="AL16" s="614"/>
      <c r="AM16" s="405"/>
      <c r="AN16" s="405"/>
      <c r="AO16" s="405"/>
      <c r="AP16" s="513"/>
      <c r="AQ16" s="405"/>
      <c r="AR16" s="405"/>
      <c r="AS16" s="405"/>
      <c r="AT16" s="405"/>
      <c r="AU16" s="405"/>
      <c r="AV16" s="573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  <c r="BS16" s="389"/>
    </row>
    <row r="17" spans="1:71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4">
        <f t="shared" ref="AD17:AG21" si="6">AD24+AD31+AD38</f>
        <v>24609</v>
      </c>
      <c r="AE17" s="514">
        <f t="shared" si="6"/>
        <v>25015</v>
      </c>
      <c r="AF17" s="514">
        <f t="shared" si="6"/>
        <v>25602</v>
      </c>
      <c r="AG17" s="514">
        <f t="shared" si="6"/>
        <v>25568</v>
      </c>
      <c r="AH17" s="401">
        <v>24658</v>
      </c>
      <c r="AI17" s="514">
        <f t="shared" ref="AI17:AI21" si="7">AI24+AI31+AI38</f>
        <v>24909</v>
      </c>
      <c r="AJ17" s="574">
        <v>22647</v>
      </c>
      <c r="AK17" s="604">
        <v>23117</v>
      </c>
      <c r="AL17" s="615">
        <f t="shared" ref="AL17:AL21" si="8">AL24+AL31+AL38</f>
        <v>26351</v>
      </c>
      <c r="AM17" s="401">
        <v>23268</v>
      </c>
      <c r="AN17" s="401">
        <v>25589</v>
      </c>
      <c r="AO17" s="401">
        <v>26070</v>
      </c>
      <c r="AP17" s="514">
        <f t="shared" ref="AP17:AP21" si="9">AP24+AP31+AP38</f>
        <v>23587</v>
      </c>
      <c r="AQ17" s="401">
        <v>22671</v>
      </c>
      <c r="AR17" s="401">
        <v>24248</v>
      </c>
      <c r="AS17" s="401">
        <v>25742</v>
      </c>
      <c r="AT17" s="401">
        <v>26329</v>
      </c>
      <c r="AU17" s="401">
        <v>23453</v>
      </c>
      <c r="AV17" s="574">
        <v>21864</v>
      </c>
      <c r="AW17" s="628">
        <v>23695</v>
      </c>
      <c r="AX17" s="401">
        <v>24395</v>
      </c>
      <c r="AY17" s="401"/>
      <c r="AZ17" s="401"/>
      <c r="BA17" s="401"/>
      <c r="BB17" s="401"/>
      <c r="BC17" s="401"/>
      <c r="BD17" s="401"/>
      <c r="BE17" s="401"/>
      <c r="BF17" s="401"/>
      <c r="BG17" s="401"/>
      <c r="BH17" s="401"/>
      <c r="BI17" s="325">
        <f t="shared" ref="BI17:BR22" si="10">O17-C17</f>
        <v>723</v>
      </c>
      <c r="BJ17" s="142">
        <f t="shared" si="10"/>
        <v>-2580</v>
      </c>
      <c r="BK17" s="142">
        <f t="shared" si="10"/>
        <v>-3575</v>
      </c>
      <c r="BL17" s="142">
        <f t="shared" si="10"/>
        <v>-1296</v>
      </c>
      <c r="BM17" s="142">
        <f t="shared" si="10"/>
        <v>-1526</v>
      </c>
      <c r="BN17" s="142">
        <f t="shared" si="10"/>
        <v>-1103</v>
      </c>
      <c r="BO17" s="142">
        <f t="shared" si="10"/>
        <v>-747</v>
      </c>
      <c r="BP17" s="142">
        <f t="shared" si="10"/>
        <v>1445</v>
      </c>
      <c r="BQ17" s="142">
        <f t="shared" si="10"/>
        <v>1460</v>
      </c>
      <c r="BR17" s="166">
        <f t="shared" si="10"/>
        <v>-645</v>
      </c>
      <c r="BS17" s="389"/>
    </row>
    <row r="18" spans="1:71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4">
        <f t="shared" si="6"/>
        <v>22408</v>
      </c>
      <c r="AE18" s="514">
        <f t="shared" si="6"/>
        <v>22892</v>
      </c>
      <c r="AF18" s="514">
        <f t="shared" si="6"/>
        <v>23536</v>
      </c>
      <c r="AG18" s="514">
        <f t="shared" si="6"/>
        <v>23561</v>
      </c>
      <c r="AH18" s="401">
        <v>23667</v>
      </c>
      <c r="AI18" s="514">
        <f t="shared" si="7"/>
        <v>23727</v>
      </c>
      <c r="AJ18" s="574">
        <v>20990</v>
      </c>
      <c r="AK18" s="604">
        <v>21897</v>
      </c>
      <c r="AL18" s="615">
        <f t="shared" si="8"/>
        <v>21887</v>
      </c>
      <c r="AM18" s="401">
        <v>21501</v>
      </c>
      <c r="AN18" s="401">
        <v>22707</v>
      </c>
      <c r="AO18" s="401">
        <v>23062</v>
      </c>
      <c r="AP18" s="514">
        <f t="shared" si="9"/>
        <v>22152</v>
      </c>
      <c r="AQ18" s="401">
        <v>22223</v>
      </c>
      <c r="AR18" s="401">
        <v>23396</v>
      </c>
      <c r="AS18" s="401">
        <v>24268</v>
      </c>
      <c r="AT18" s="401">
        <v>23392</v>
      </c>
      <c r="AU18" s="401">
        <v>22779</v>
      </c>
      <c r="AV18" s="574">
        <v>23150</v>
      </c>
      <c r="AW18" s="628">
        <v>24458</v>
      </c>
      <c r="AX18" s="401">
        <v>24669</v>
      </c>
      <c r="AY18" s="401"/>
      <c r="AZ18" s="401"/>
      <c r="BA18" s="401"/>
      <c r="BB18" s="401"/>
      <c r="BC18" s="401"/>
      <c r="BD18" s="401"/>
      <c r="BE18" s="401"/>
      <c r="BF18" s="401"/>
      <c r="BG18" s="401"/>
      <c r="BH18" s="401"/>
      <c r="BI18" s="325">
        <f t="shared" si="10"/>
        <v>874</v>
      </c>
      <c r="BJ18" s="142">
        <f t="shared" si="10"/>
        <v>-1407</v>
      </c>
      <c r="BK18" s="142">
        <f t="shared" si="10"/>
        <v>-3129</v>
      </c>
      <c r="BL18" s="142">
        <f t="shared" si="10"/>
        <v>-2082</v>
      </c>
      <c r="BM18" s="142">
        <f t="shared" si="10"/>
        <v>-1747</v>
      </c>
      <c r="BN18" s="142">
        <f t="shared" si="10"/>
        <v>-1672</v>
      </c>
      <c r="BO18" s="142">
        <f t="shared" si="10"/>
        <v>-801</v>
      </c>
      <c r="BP18" s="142">
        <f t="shared" si="10"/>
        <v>-84</v>
      </c>
      <c r="BQ18" s="142">
        <f t="shared" si="10"/>
        <v>265</v>
      </c>
      <c r="BR18" s="166">
        <f t="shared" si="10"/>
        <v>-554</v>
      </c>
      <c r="BS18" s="389"/>
    </row>
    <row r="19" spans="1:71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4">
        <f t="shared" si="6"/>
        <v>2097.5375881644586</v>
      </c>
      <c r="AE19" s="514">
        <f t="shared" si="6"/>
        <v>2125.4177693761812</v>
      </c>
      <c r="AF19" s="514">
        <f t="shared" si="6"/>
        <v>2139.5211825149499</v>
      </c>
      <c r="AG19" s="514">
        <f t="shared" si="6"/>
        <v>2250.8186030547454</v>
      </c>
      <c r="AH19" s="401">
        <v>2101.127912465136</v>
      </c>
      <c r="AI19" s="514">
        <f t="shared" si="7"/>
        <v>3014.9542427497313</v>
      </c>
      <c r="AJ19" s="574">
        <v>2204.6735956021303</v>
      </c>
      <c r="AK19" s="604">
        <v>2693.1700929796125</v>
      </c>
      <c r="AL19" s="615">
        <f t="shared" si="8"/>
        <v>2877.1777787281358</v>
      </c>
      <c r="AM19" s="401">
        <v>2245.0208688245311</v>
      </c>
      <c r="AN19" s="401">
        <v>2153.4182889344261</v>
      </c>
      <c r="AO19" s="401">
        <v>2299.1539150842755</v>
      </c>
      <c r="AP19" s="514">
        <f t="shared" si="9"/>
        <v>2008.7223096889493</v>
      </c>
      <c r="AQ19" s="401">
        <v>2226.5127275828254</v>
      </c>
      <c r="AR19" s="401">
        <v>2219.4996380976709</v>
      </c>
      <c r="AS19" s="401">
        <v>2458.2044353810861</v>
      </c>
      <c r="AT19" s="401">
        <v>2858.781883903891</v>
      </c>
      <c r="AU19" s="401">
        <v>2403.3214923849227</v>
      </c>
      <c r="AV19" s="574">
        <v>2132.1997443544951</v>
      </c>
      <c r="AW19" s="628">
        <v>2410.72253339078</v>
      </c>
      <c r="AX19" s="401">
        <v>2552.9704286141618</v>
      </c>
      <c r="AY19" s="401"/>
      <c r="AZ19" s="401"/>
      <c r="BA19" s="401"/>
      <c r="BB19" s="401"/>
      <c r="BC19" s="401"/>
      <c r="BD19" s="401"/>
      <c r="BE19" s="401"/>
      <c r="BF19" s="401"/>
      <c r="BG19" s="401"/>
      <c r="BH19" s="401"/>
      <c r="BI19" s="325">
        <f t="shared" si="10"/>
        <v>358.53748069078301</v>
      </c>
      <c r="BJ19" s="142">
        <f t="shared" si="10"/>
        <v>613.80522844712686</v>
      </c>
      <c r="BK19" s="142">
        <f t="shared" si="10"/>
        <v>313.18720340034906</v>
      </c>
      <c r="BL19" s="142">
        <f t="shared" si="10"/>
        <v>404.74661325834131</v>
      </c>
      <c r="BM19" s="142">
        <f t="shared" si="10"/>
        <v>222.92944432804052</v>
      </c>
      <c r="BN19" s="142">
        <f t="shared" si="10"/>
        <v>246.93637085289856</v>
      </c>
      <c r="BO19" s="142">
        <f t="shared" si="10"/>
        <v>137.47795254079801</v>
      </c>
      <c r="BP19" s="142">
        <f t="shared" si="10"/>
        <v>-50.199480009729541</v>
      </c>
      <c r="BQ19" s="142">
        <f t="shared" si="10"/>
        <v>116.38819885522389</v>
      </c>
      <c r="BR19" s="166">
        <f t="shared" si="10"/>
        <v>-4.9641098175488878</v>
      </c>
      <c r="BS19" s="389"/>
    </row>
    <row r="20" spans="1:71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4">
        <f t="shared" si="6"/>
        <v>118.46241183554102</v>
      </c>
      <c r="AE20" s="514">
        <f t="shared" si="6"/>
        <v>118.58223062381852</v>
      </c>
      <c r="AF20" s="514">
        <f t="shared" si="6"/>
        <v>117.47881748505012</v>
      </c>
      <c r="AG20" s="514">
        <f t="shared" si="6"/>
        <v>125.18139694525485</v>
      </c>
      <c r="AH20" s="401">
        <v>116.87208753486375</v>
      </c>
      <c r="AI20" s="514">
        <f t="shared" si="7"/>
        <v>165.04575725026854</v>
      </c>
      <c r="AJ20" s="574">
        <v>122.32640439786979</v>
      </c>
      <c r="AK20" s="604">
        <v>147.82990702038728</v>
      </c>
      <c r="AL20" s="615">
        <f t="shared" si="8"/>
        <v>154.82222127186418</v>
      </c>
      <c r="AM20" s="401">
        <v>121.97913117546848</v>
      </c>
      <c r="AN20" s="401">
        <v>116.58171106557377</v>
      </c>
      <c r="AO20" s="401">
        <v>124.84608491572436</v>
      </c>
      <c r="AP20" s="514">
        <f t="shared" si="9"/>
        <v>108.27769031105058</v>
      </c>
      <c r="AQ20" s="401">
        <v>120.48727241717478</v>
      </c>
      <c r="AR20" s="401">
        <v>121.50036190232896</v>
      </c>
      <c r="AS20" s="401">
        <v>133.79556461891411</v>
      </c>
      <c r="AT20" s="401">
        <v>155.21811609610887</v>
      </c>
      <c r="AU20" s="401">
        <v>131.678507615077</v>
      </c>
      <c r="AV20" s="574">
        <v>115.8002556455049</v>
      </c>
      <c r="AW20" s="628">
        <v>84.277466609220156</v>
      </c>
      <c r="AX20" s="401">
        <v>88.029571385838224</v>
      </c>
      <c r="AY20" s="401"/>
      <c r="AZ20" s="401"/>
      <c r="BA20" s="401"/>
      <c r="BB20" s="401"/>
      <c r="BC20" s="401"/>
      <c r="BD20" s="401"/>
      <c r="BE20" s="401"/>
      <c r="BF20" s="401"/>
      <c r="BG20" s="401"/>
      <c r="BH20" s="401"/>
      <c r="BI20" s="325">
        <f t="shared" si="10"/>
        <v>17.462519309217527</v>
      </c>
      <c r="BJ20" s="142">
        <f t="shared" si="10"/>
        <v>29.194771552873448</v>
      </c>
      <c r="BK20" s="142">
        <f t="shared" si="10"/>
        <v>13.812796599650994</v>
      </c>
      <c r="BL20" s="142">
        <f t="shared" si="10"/>
        <v>21.253386741658204</v>
      </c>
      <c r="BM20" s="142">
        <f t="shared" si="10"/>
        <v>10.07055567195988</v>
      </c>
      <c r="BN20" s="142">
        <f t="shared" si="10"/>
        <v>10.063629147101608</v>
      </c>
      <c r="BO20" s="142">
        <f t="shared" si="10"/>
        <v>3.5220474592015023</v>
      </c>
      <c r="BP20" s="142">
        <f t="shared" si="10"/>
        <v>-4.8005199902707147</v>
      </c>
      <c r="BQ20" s="142">
        <f t="shared" si="10"/>
        <v>1.6118011447760239</v>
      </c>
      <c r="BR20" s="166">
        <f t="shared" si="10"/>
        <v>-3.5890182451311148E-2</v>
      </c>
      <c r="BS20" s="389"/>
    </row>
    <row r="21" spans="1:71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4">
        <f t="shared" si="6"/>
        <v>70</v>
      </c>
      <c r="AE21" s="514">
        <f t="shared" si="6"/>
        <v>79</v>
      </c>
      <c r="AF21" s="514">
        <f t="shared" si="6"/>
        <v>73</v>
      </c>
      <c r="AG21" s="514">
        <f t="shared" si="6"/>
        <v>75</v>
      </c>
      <c r="AH21" s="401">
        <v>76</v>
      </c>
      <c r="AI21" s="514">
        <f t="shared" si="7"/>
        <v>119</v>
      </c>
      <c r="AJ21" s="574">
        <v>0</v>
      </c>
      <c r="AK21" s="604">
        <v>0</v>
      </c>
      <c r="AL21" s="615">
        <f t="shared" si="8"/>
        <v>0</v>
      </c>
      <c r="AM21" s="401">
        <v>0</v>
      </c>
      <c r="AN21" s="401">
        <v>0</v>
      </c>
      <c r="AO21" s="401">
        <v>0</v>
      </c>
      <c r="AP21" s="514">
        <f t="shared" si="9"/>
        <v>0</v>
      </c>
      <c r="AQ21" s="401">
        <v>0</v>
      </c>
      <c r="AR21" s="401">
        <v>0</v>
      </c>
      <c r="AS21" s="401">
        <v>0</v>
      </c>
      <c r="AT21" s="401">
        <v>0</v>
      </c>
      <c r="AU21" s="401">
        <v>0</v>
      </c>
      <c r="AV21" s="574">
        <v>0</v>
      </c>
      <c r="AW21" s="628">
        <v>0</v>
      </c>
      <c r="AX21" s="401">
        <v>0</v>
      </c>
      <c r="AY21" s="401"/>
      <c r="AZ21" s="401"/>
      <c r="BA21" s="401"/>
      <c r="BB21" s="401"/>
      <c r="BC21" s="401"/>
      <c r="BD21" s="401"/>
      <c r="BE21" s="401"/>
      <c r="BF21" s="401"/>
      <c r="BG21" s="401"/>
      <c r="BH21" s="401"/>
      <c r="BI21" s="325">
        <f t="shared" si="10"/>
        <v>13</v>
      </c>
      <c r="BJ21" s="142">
        <f t="shared" si="10"/>
        <v>11</v>
      </c>
      <c r="BK21" s="142">
        <f t="shared" si="10"/>
        <v>5</v>
      </c>
      <c r="BL21" s="142">
        <f t="shared" si="10"/>
        <v>6</v>
      </c>
      <c r="BM21" s="142">
        <f t="shared" si="10"/>
        <v>57</v>
      </c>
      <c r="BN21" s="142">
        <f t="shared" si="10"/>
        <v>65</v>
      </c>
      <c r="BO21" s="142">
        <f t="shared" si="10"/>
        <v>58</v>
      </c>
      <c r="BP21" s="142">
        <f t="shared" si="10"/>
        <v>46</v>
      </c>
      <c r="BQ21" s="142">
        <f t="shared" si="10"/>
        <v>61</v>
      </c>
      <c r="BR21" s="166">
        <f t="shared" si="10"/>
        <v>59</v>
      </c>
      <c r="BS21" s="389"/>
    </row>
    <row r="22" spans="1:71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11">SUM(AF17:AF21)</f>
        <v>51468</v>
      </c>
      <c r="AG22" s="401">
        <f t="shared" si="11"/>
        <v>51580</v>
      </c>
      <c r="AH22" s="401">
        <v>50619</v>
      </c>
      <c r="AI22" s="401">
        <f t="shared" ref="AI22" si="12">SUM(AI17:AI21)</f>
        <v>51935</v>
      </c>
      <c r="AJ22" s="574">
        <v>45964</v>
      </c>
      <c r="AK22" s="604">
        <v>47855</v>
      </c>
      <c r="AL22" s="615">
        <f t="shared" ref="AL22" si="13">SUM(AL17:AL21)</f>
        <v>51270</v>
      </c>
      <c r="AM22" s="401">
        <v>47136</v>
      </c>
      <c r="AN22" s="401">
        <v>50566</v>
      </c>
      <c r="AO22" s="401">
        <v>51556</v>
      </c>
      <c r="AP22" s="401">
        <f t="shared" ref="AP22" si="14">SUM(AP17:AP21)</f>
        <v>47856</v>
      </c>
      <c r="AQ22" s="401">
        <v>47241</v>
      </c>
      <c r="AR22" s="401">
        <v>49985</v>
      </c>
      <c r="AS22" s="401">
        <v>52602</v>
      </c>
      <c r="AT22" s="401">
        <v>52735</v>
      </c>
      <c r="AU22" s="401">
        <v>48767</v>
      </c>
      <c r="AV22" s="574">
        <v>47262</v>
      </c>
      <c r="AW22" s="628">
        <v>50648</v>
      </c>
      <c r="AX22" s="401">
        <v>51705</v>
      </c>
      <c r="AY22" s="401"/>
      <c r="AZ22" s="401"/>
      <c r="BA22" s="401"/>
      <c r="BB22" s="401"/>
      <c r="BC22" s="401"/>
      <c r="BD22" s="401"/>
      <c r="BE22" s="401"/>
      <c r="BF22" s="401"/>
      <c r="BG22" s="401"/>
      <c r="BH22" s="401"/>
      <c r="BI22" s="325">
        <f t="shared" si="10"/>
        <v>1986</v>
      </c>
      <c r="BJ22" s="142">
        <f t="shared" si="10"/>
        <v>-3333</v>
      </c>
      <c r="BK22" s="142">
        <f t="shared" si="10"/>
        <v>-6372</v>
      </c>
      <c r="BL22" s="142">
        <f t="shared" si="10"/>
        <v>-2946</v>
      </c>
      <c r="BM22" s="142">
        <f t="shared" si="10"/>
        <v>-2982.9999999999927</v>
      </c>
      <c r="BN22" s="142">
        <f t="shared" si="10"/>
        <v>-2453</v>
      </c>
      <c r="BO22" s="142">
        <f t="shared" si="10"/>
        <v>-1349</v>
      </c>
      <c r="BP22" s="142">
        <f t="shared" si="10"/>
        <v>1352</v>
      </c>
      <c r="BQ22" s="142">
        <f t="shared" si="10"/>
        <v>1904</v>
      </c>
      <c r="BR22" s="166">
        <f t="shared" si="10"/>
        <v>-1145</v>
      </c>
      <c r="BS22" s="389"/>
    </row>
    <row r="23" spans="1:71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4"/>
      <c r="AE23" s="514"/>
      <c r="AF23" s="514"/>
      <c r="AG23" s="514"/>
      <c r="AH23" s="401"/>
      <c r="AI23" s="514"/>
      <c r="AJ23" s="574"/>
      <c r="AK23" s="604"/>
      <c r="AL23" s="615"/>
      <c r="AM23" s="401"/>
      <c r="AN23" s="401"/>
      <c r="AO23" s="401"/>
      <c r="AP23" s="514"/>
      <c r="AQ23" s="401"/>
      <c r="AR23" s="401"/>
      <c r="AS23" s="401"/>
      <c r="AT23" s="401"/>
      <c r="AU23" s="401"/>
      <c r="AV23" s="574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  <c r="BS23" s="389"/>
    </row>
    <row r="24" spans="1:71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4">
        <v>7619</v>
      </c>
      <c r="AE24" s="514">
        <v>8701</v>
      </c>
      <c r="AF24" s="514">
        <v>9436</v>
      </c>
      <c r="AG24" s="514">
        <v>10685</v>
      </c>
      <c r="AH24" s="401">
        <v>10746</v>
      </c>
      <c r="AI24" s="514">
        <v>10064</v>
      </c>
      <c r="AJ24" s="574">
        <v>9137</v>
      </c>
      <c r="AK24" s="604">
        <v>10497</v>
      </c>
      <c r="AL24" s="615">
        <v>13344</v>
      </c>
      <c r="AM24" s="401">
        <v>9779</v>
      </c>
      <c r="AN24" s="401">
        <v>12242</v>
      </c>
      <c r="AO24" s="401">
        <v>9175</v>
      </c>
      <c r="AP24" s="514">
        <v>7558</v>
      </c>
      <c r="AQ24" s="401">
        <v>9575</v>
      </c>
      <c r="AR24" s="401">
        <v>11507</v>
      </c>
      <c r="AS24" s="401">
        <v>12994</v>
      </c>
      <c r="AT24" s="401">
        <v>12686</v>
      </c>
      <c r="AU24" s="401">
        <v>9933</v>
      </c>
      <c r="AV24" s="574">
        <v>8681</v>
      </c>
      <c r="AW24" s="628">
        <v>9983</v>
      </c>
      <c r="AX24" s="401">
        <v>10819</v>
      </c>
      <c r="AY24" s="401"/>
      <c r="AZ24" s="401"/>
      <c r="BA24" s="401"/>
      <c r="BB24" s="401"/>
      <c r="BC24" s="401"/>
      <c r="BD24" s="401"/>
      <c r="BE24" s="401"/>
      <c r="BF24" s="401"/>
      <c r="BG24" s="401"/>
      <c r="BH24" s="401"/>
      <c r="BI24" s="325">
        <f t="shared" ref="BI24:BR29" si="15">O24-C24</f>
        <v>564</v>
      </c>
      <c r="BJ24" s="142">
        <f t="shared" si="15"/>
        <v>-3174</v>
      </c>
      <c r="BK24" s="142">
        <f t="shared" si="15"/>
        <v>-4626</v>
      </c>
      <c r="BL24" s="142">
        <f t="shared" si="15"/>
        <v>-2906</v>
      </c>
      <c r="BM24" s="142">
        <f t="shared" si="15"/>
        <v>-3541</v>
      </c>
      <c r="BN24" s="142">
        <f t="shared" si="15"/>
        <v>-3538</v>
      </c>
      <c r="BO24" s="142">
        <f t="shared" si="15"/>
        <v>-4448</v>
      </c>
      <c r="BP24" s="142">
        <f t="shared" si="15"/>
        <v>-4037</v>
      </c>
      <c r="BQ24" s="142">
        <f t="shared" si="15"/>
        <v>-3364</v>
      </c>
      <c r="BR24" s="166">
        <f t="shared" si="15"/>
        <v>-4556</v>
      </c>
      <c r="BS24" s="389"/>
    </row>
    <row r="25" spans="1:71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4">
        <v>3928</v>
      </c>
      <c r="AE25" s="514">
        <v>4637</v>
      </c>
      <c r="AF25" s="514">
        <v>5033</v>
      </c>
      <c r="AG25" s="514">
        <v>5423</v>
      </c>
      <c r="AH25" s="401">
        <v>5504</v>
      </c>
      <c r="AI25" s="514">
        <v>4405</v>
      </c>
      <c r="AJ25" s="574">
        <v>3684</v>
      </c>
      <c r="AK25" s="604">
        <v>4162</v>
      </c>
      <c r="AL25" s="615">
        <v>4560</v>
      </c>
      <c r="AM25" s="401">
        <v>3740</v>
      </c>
      <c r="AN25" s="401">
        <v>4923</v>
      </c>
      <c r="AO25" s="401">
        <v>4070</v>
      </c>
      <c r="AP25" s="514">
        <v>3525</v>
      </c>
      <c r="AQ25" s="401">
        <v>4940</v>
      </c>
      <c r="AR25" s="401">
        <v>6108</v>
      </c>
      <c r="AS25" s="401">
        <v>6876</v>
      </c>
      <c r="AT25" s="401">
        <v>5970</v>
      </c>
      <c r="AU25" s="401">
        <v>4548</v>
      </c>
      <c r="AV25" s="574">
        <v>3973</v>
      </c>
      <c r="AW25" s="628">
        <v>4852</v>
      </c>
      <c r="AX25" s="401">
        <v>4892</v>
      </c>
      <c r="AY25" s="401"/>
      <c r="AZ25" s="401"/>
      <c r="BA25" s="401"/>
      <c r="BB25" s="401"/>
      <c r="BC25" s="401"/>
      <c r="BD25" s="401"/>
      <c r="BE25" s="401"/>
      <c r="BF25" s="401"/>
      <c r="BG25" s="401"/>
      <c r="BH25" s="401"/>
      <c r="BI25" s="325">
        <f t="shared" si="15"/>
        <v>588</v>
      </c>
      <c r="BJ25" s="142">
        <f t="shared" si="15"/>
        <v>-1459</v>
      </c>
      <c r="BK25" s="142">
        <f t="shared" si="15"/>
        <v>-2796</v>
      </c>
      <c r="BL25" s="142">
        <f t="shared" si="15"/>
        <v>-1392</v>
      </c>
      <c r="BM25" s="142">
        <f t="shared" si="15"/>
        <v>-1771</v>
      </c>
      <c r="BN25" s="142">
        <f t="shared" si="15"/>
        <v>-2153</v>
      </c>
      <c r="BO25" s="142">
        <f t="shared" si="15"/>
        <v>-2606</v>
      </c>
      <c r="BP25" s="142">
        <f t="shared" si="15"/>
        <v>-2901</v>
      </c>
      <c r="BQ25" s="142">
        <f t="shared" si="15"/>
        <v>-1811</v>
      </c>
      <c r="BR25" s="166">
        <f t="shared" si="15"/>
        <v>-2172</v>
      </c>
      <c r="BS25" s="389"/>
    </row>
    <row r="26" spans="1:71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4">
        <v>950.32840185790462</v>
      </c>
      <c r="AE26" s="514">
        <v>1058.9202612132669</v>
      </c>
      <c r="AF26" s="514">
        <v>1056.9632780257728</v>
      </c>
      <c r="AG26" s="514">
        <v>1137.7243864767463</v>
      </c>
      <c r="AH26" s="401">
        <v>978.56859043123791</v>
      </c>
      <c r="AI26" s="514">
        <v>1772.944790547798</v>
      </c>
      <c r="AJ26" s="574">
        <v>1027.0159766363167</v>
      </c>
      <c r="AK26" s="604">
        <v>1502.5253774631067</v>
      </c>
      <c r="AL26" s="615">
        <v>1694.8019501347133</v>
      </c>
      <c r="AM26" s="401">
        <v>997.78705281090288</v>
      </c>
      <c r="AN26" s="401">
        <v>1054.890368852459</v>
      </c>
      <c r="AO26" s="401">
        <v>1164.7528909750372</v>
      </c>
      <c r="AP26" s="514">
        <v>902.35943151355252</v>
      </c>
      <c r="AQ26" s="401">
        <v>1166.8558393382511</v>
      </c>
      <c r="AR26" s="401">
        <v>1079.8847021756717</v>
      </c>
      <c r="AS26" s="401">
        <v>1304.9727249553912</v>
      </c>
      <c r="AT26" s="401">
        <v>1628.5761428875185</v>
      </c>
      <c r="AU26" s="401">
        <v>1161.3683740321619</v>
      </c>
      <c r="AV26" s="574">
        <v>893.47515977844057</v>
      </c>
      <c r="AW26" s="628">
        <v>1148.8373115036622</v>
      </c>
      <c r="AX26" s="401">
        <v>1286.6352292637066</v>
      </c>
      <c r="AY26" s="401"/>
      <c r="AZ26" s="401"/>
      <c r="BA26" s="401"/>
      <c r="BB26" s="401"/>
      <c r="BC26" s="401"/>
      <c r="BD26" s="401"/>
      <c r="BE26" s="401"/>
      <c r="BF26" s="401"/>
      <c r="BG26" s="401"/>
      <c r="BH26" s="401"/>
      <c r="BI26" s="325">
        <f t="shared" si="15"/>
        <v>365.69641072569902</v>
      </c>
      <c r="BJ26" s="142">
        <f t="shared" si="15"/>
        <v>167.09680913180978</v>
      </c>
      <c r="BK26" s="142">
        <f t="shared" si="15"/>
        <v>-291.26083238509159</v>
      </c>
      <c r="BL26" s="142">
        <f t="shared" si="15"/>
        <v>-151.90987903564132</v>
      </c>
      <c r="BM26" s="142">
        <f t="shared" si="15"/>
        <v>-239.61839168556037</v>
      </c>
      <c r="BN26" s="142">
        <f t="shared" si="15"/>
        <v>-252.29582610351031</v>
      </c>
      <c r="BO26" s="142">
        <f t="shared" si="15"/>
        <v>-354.74279424512088</v>
      </c>
      <c r="BP26" s="142">
        <f t="shared" si="15"/>
        <v>-430.76358415083826</v>
      </c>
      <c r="BQ26" s="142">
        <f t="shared" si="15"/>
        <v>-107.6631031291771</v>
      </c>
      <c r="BR26" s="166">
        <f t="shared" si="15"/>
        <v>-252.01123200109998</v>
      </c>
      <c r="BS26" s="389"/>
    </row>
    <row r="27" spans="1:71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4">
        <v>53.671598142095299</v>
      </c>
      <c r="AE27" s="514">
        <v>59.079738786733117</v>
      </c>
      <c r="AF27" s="514">
        <v>58.036721974227234</v>
      </c>
      <c r="AG27" s="514">
        <v>63.275613523253817</v>
      </c>
      <c r="AH27" s="401">
        <v>54.431409568762064</v>
      </c>
      <c r="AI27" s="514">
        <v>97.055209452201936</v>
      </c>
      <c r="AJ27" s="574">
        <v>56.984023363683221</v>
      </c>
      <c r="AK27" s="604">
        <v>82.474622536893293</v>
      </c>
      <c r="AL27" s="615">
        <v>91.198049865286748</v>
      </c>
      <c r="AM27" s="401">
        <v>54.2129471890971</v>
      </c>
      <c r="AN27" s="401">
        <v>57.109631147540981</v>
      </c>
      <c r="AO27" s="401">
        <v>63.247109024962668</v>
      </c>
      <c r="AP27" s="514">
        <v>48.640568486447386</v>
      </c>
      <c r="AQ27" s="401">
        <v>63.144160661749027</v>
      </c>
      <c r="AR27" s="401">
        <v>59.115297824328358</v>
      </c>
      <c r="AS27" s="401">
        <v>71.027275044608714</v>
      </c>
      <c r="AT27" s="401">
        <v>88.4238571124814</v>
      </c>
      <c r="AU27" s="401">
        <v>63.631625967837998</v>
      </c>
      <c r="AV27" s="574">
        <v>48.524840221559437</v>
      </c>
      <c r="AW27" s="628">
        <v>40.162688496337779</v>
      </c>
      <c r="AX27" s="401">
        <v>44.364770736293323</v>
      </c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15"/>
        <v>19.303589274301174</v>
      </c>
      <c r="BJ27" s="142">
        <f t="shared" si="15"/>
        <v>6.9031908681902081</v>
      </c>
      <c r="BK27" s="142">
        <f t="shared" si="15"/>
        <v>-17.739167614908368</v>
      </c>
      <c r="BL27" s="142">
        <f t="shared" si="15"/>
        <v>-9.0901209643587677</v>
      </c>
      <c r="BM27" s="142">
        <f t="shared" si="15"/>
        <v>-14.381608314439688</v>
      </c>
      <c r="BN27" s="142">
        <f t="shared" si="15"/>
        <v>-15.704173896489614</v>
      </c>
      <c r="BO27" s="142">
        <f t="shared" si="15"/>
        <v>-22.257205754879131</v>
      </c>
      <c r="BP27" s="142">
        <f t="shared" si="15"/>
        <v>-25.236415849161688</v>
      </c>
      <c r="BQ27" s="142">
        <f t="shared" si="15"/>
        <v>-8.3368968708229332</v>
      </c>
      <c r="BR27" s="166">
        <f t="shared" si="15"/>
        <v>-13.988767998900101</v>
      </c>
      <c r="BS27" s="389"/>
    </row>
    <row r="28" spans="1:71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4">
        <v>40</v>
      </c>
      <c r="AE28" s="514">
        <v>44</v>
      </c>
      <c r="AF28" s="514">
        <v>48</v>
      </c>
      <c r="AG28" s="514">
        <v>54</v>
      </c>
      <c r="AH28" s="401">
        <v>52</v>
      </c>
      <c r="AI28" s="514">
        <v>94</v>
      </c>
      <c r="AJ28" s="574"/>
      <c r="AK28" s="604"/>
      <c r="AL28" s="615"/>
      <c r="AM28" s="401"/>
      <c r="AN28" s="401"/>
      <c r="AO28" s="401"/>
      <c r="AP28" s="514"/>
      <c r="AQ28" s="401"/>
      <c r="AR28" s="401"/>
      <c r="AS28" s="401"/>
      <c r="AT28" s="401"/>
      <c r="AU28" s="401"/>
      <c r="AV28" s="574"/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15"/>
        <v>9</v>
      </c>
      <c r="BJ28" s="142">
        <f t="shared" si="15"/>
        <v>5</v>
      </c>
      <c r="BK28" s="142">
        <f t="shared" si="15"/>
        <v>5</v>
      </c>
      <c r="BL28" s="142">
        <f t="shared" si="15"/>
        <v>4</v>
      </c>
      <c r="BM28" s="142">
        <f t="shared" si="15"/>
        <v>26</v>
      </c>
      <c r="BN28" s="142">
        <f t="shared" si="15"/>
        <v>34</v>
      </c>
      <c r="BO28" s="142">
        <f t="shared" si="15"/>
        <v>26</v>
      </c>
      <c r="BP28" s="142">
        <f t="shared" si="15"/>
        <v>20</v>
      </c>
      <c r="BQ28" s="142">
        <f t="shared" si="15"/>
        <v>42</v>
      </c>
      <c r="BR28" s="166">
        <f t="shared" si="15"/>
        <v>33</v>
      </c>
      <c r="BS28" s="389"/>
    </row>
    <row r="29" spans="1:71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6">SUM(AF24:AF28)</f>
        <v>15632</v>
      </c>
      <c r="AG29" s="401">
        <f t="shared" si="16"/>
        <v>17363</v>
      </c>
      <c r="AH29" s="401">
        <v>17335</v>
      </c>
      <c r="AI29" s="401">
        <f t="shared" ref="AI29" si="17">SUM(AI24:AI28)</f>
        <v>16433</v>
      </c>
      <c r="AJ29" s="574">
        <v>13905</v>
      </c>
      <c r="AK29" s="604">
        <v>16244</v>
      </c>
      <c r="AL29" s="615">
        <f t="shared" ref="AL29" si="18">SUM(AL24:AL28)</f>
        <v>19690</v>
      </c>
      <c r="AM29" s="401">
        <v>14571</v>
      </c>
      <c r="AN29" s="401">
        <v>18277</v>
      </c>
      <c r="AO29" s="401">
        <v>14472.999999999998</v>
      </c>
      <c r="AP29" s="401">
        <f t="shared" ref="AP29" si="19">SUM(AP24:AP28)</f>
        <v>12034</v>
      </c>
      <c r="AQ29" s="401">
        <v>15745</v>
      </c>
      <c r="AR29" s="401">
        <v>18754</v>
      </c>
      <c r="AS29" s="401">
        <v>21246</v>
      </c>
      <c r="AT29" s="401">
        <v>20373</v>
      </c>
      <c r="AU29" s="401">
        <v>15706</v>
      </c>
      <c r="AV29" s="574">
        <v>13596</v>
      </c>
      <c r="AW29" s="628">
        <v>16024</v>
      </c>
      <c r="AX29" s="401">
        <v>17042</v>
      </c>
      <c r="AY29" s="401"/>
      <c r="AZ29" s="401"/>
      <c r="BA29" s="401"/>
      <c r="BB29" s="401"/>
      <c r="BC29" s="401"/>
      <c r="BD29" s="401"/>
      <c r="BE29" s="401"/>
      <c r="BF29" s="401"/>
      <c r="BG29" s="401"/>
      <c r="BH29" s="401"/>
      <c r="BI29" s="325">
        <f t="shared" si="15"/>
        <v>1546</v>
      </c>
      <c r="BJ29" s="142">
        <f t="shared" si="15"/>
        <v>-4454</v>
      </c>
      <c r="BK29" s="142">
        <f t="shared" si="15"/>
        <v>-7726</v>
      </c>
      <c r="BL29" s="142">
        <f t="shared" si="15"/>
        <v>-4455</v>
      </c>
      <c r="BM29" s="142">
        <f t="shared" si="15"/>
        <v>-5540</v>
      </c>
      <c r="BN29" s="142">
        <f t="shared" si="15"/>
        <v>-5925</v>
      </c>
      <c r="BO29" s="142">
        <f t="shared" si="15"/>
        <v>-7405</v>
      </c>
      <c r="BP29" s="142">
        <f t="shared" si="15"/>
        <v>-7374</v>
      </c>
      <c r="BQ29" s="142">
        <f t="shared" si="15"/>
        <v>-5249</v>
      </c>
      <c r="BR29" s="166">
        <f t="shared" si="15"/>
        <v>-6961</v>
      </c>
      <c r="BS29" s="389"/>
    </row>
    <row r="30" spans="1:71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574"/>
      <c r="AK30" s="604"/>
      <c r="AL30" s="615"/>
      <c r="AM30" s="401"/>
      <c r="AN30" s="401"/>
      <c r="AO30" s="401"/>
      <c r="AP30" s="401"/>
      <c r="AQ30" s="401"/>
      <c r="AR30" s="401"/>
      <c r="AS30" s="401"/>
      <c r="AT30" s="401"/>
      <c r="AU30" s="401"/>
      <c r="AV30" s="574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  <c r="BS30" s="389"/>
    </row>
    <row r="31" spans="1:71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574">
        <v>3147</v>
      </c>
      <c r="AK31" s="604">
        <v>2955</v>
      </c>
      <c r="AL31" s="615">
        <v>3516</v>
      </c>
      <c r="AM31" s="401">
        <v>4141</v>
      </c>
      <c r="AN31" s="401">
        <v>3545</v>
      </c>
      <c r="AO31" s="401">
        <v>5300</v>
      </c>
      <c r="AP31" s="401">
        <v>3998</v>
      </c>
      <c r="AQ31" s="401">
        <v>2609</v>
      </c>
      <c r="AR31" s="401">
        <v>3206</v>
      </c>
      <c r="AS31" s="401">
        <v>3562</v>
      </c>
      <c r="AT31" s="401">
        <v>4460</v>
      </c>
      <c r="AU31" s="401">
        <v>4266</v>
      </c>
      <c r="AV31" s="574">
        <v>3834</v>
      </c>
      <c r="AW31" s="628">
        <v>4281</v>
      </c>
      <c r="AX31" s="401">
        <v>4013</v>
      </c>
      <c r="AY31" s="401"/>
      <c r="AZ31" s="401"/>
      <c r="BA31" s="401"/>
      <c r="BB31" s="401"/>
      <c r="BC31" s="401"/>
      <c r="BD31" s="401"/>
      <c r="BE31" s="401"/>
      <c r="BF31" s="401"/>
      <c r="BG31" s="401"/>
      <c r="BH31" s="401"/>
      <c r="BI31" s="325">
        <f t="shared" ref="BI31:BR36" si="20">O31-C31</f>
        <v>760</v>
      </c>
      <c r="BJ31" s="142">
        <f t="shared" si="20"/>
        <v>86</v>
      </c>
      <c r="BK31" s="142">
        <f t="shared" si="20"/>
        <v>-684</v>
      </c>
      <c r="BL31" s="142">
        <f t="shared" si="20"/>
        <v>-311</v>
      </c>
      <c r="BM31" s="142">
        <f t="shared" si="20"/>
        <v>-1239</v>
      </c>
      <c r="BN31" s="142">
        <f t="shared" si="20"/>
        <v>-578</v>
      </c>
      <c r="BO31" s="142">
        <f t="shared" si="20"/>
        <v>28</v>
      </c>
      <c r="BP31" s="142">
        <f t="shared" si="20"/>
        <v>386</v>
      </c>
      <c r="BQ31" s="142">
        <f t="shared" si="20"/>
        <v>-976</v>
      </c>
      <c r="BR31" s="166">
        <f t="shared" si="20"/>
        <v>-1583</v>
      </c>
      <c r="BS31" s="389"/>
    </row>
    <row r="32" spans="1:71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574">
        <v>2128</v>
      </c>
      <c r="AK32" s="604">
        <v>2187</v>
      </c>
      <c r="AL32" s="615">
        <v>2214</v>
      </c>
      <c r="AM32" s="401">
        <v>2489</v>
      </c>
      <c r="AN32" s="401">
        <v>2117</v>
      </c>
      <c r="AO32" s="401">
        <v>2789</v>
      </c>
      <c r="AP32" s="401">
        <v>2562</v>
      </c>
      <c r="AQ32" s="401">
        <v>1980</v>
      </c>
      <c r="AR32" s="401">
        <v>2734</v>
      </c>
      <c r="AS32" s="401">
        <v>3135</v>
      </c>
      <c r="AT32" s="401">
        <v>3521</v>
      </c>
      <c r="AU32" s="401">
        <v>3582</v>
      </c>
      <c r="AV32" s="574">
        <v>3063</v>
      </c>
      <c r="AW32" s="628">
        <v>2947</v>
      </c>
      <c r="AX32" s="401">
        <v>3084</v>
      </c>
      <c r="AY32" s="401"/>
      <c r="AZ32" s="401"/>
      <c r="BA32" s="401"/>
      <c r="BB32" s="401"/>
      <c r="BC32" s="401"/>
      <c r="BD32" s="401"/>
      <c r="BE32" s="401"/>
      <c r="BF32" s="401"/>
      <c r="BG32" s="401"/>
      <c r="BH32" s="401"/>
      <c r="BI32" s="325">
        <f t="shared" si="20"/>
        <v>409</v>
      </c>
      <c r="BJ32" s="142">
        <f t="shared" si="20"/>
        <v>-49</v>
      </c>
      <c r="BK32" s="142">
        <f t="shared" si="20"/>
        <v>-1038</v>
      </c>
      <c r="BL32" s="142">
        <f t="shared" si="20"/>
        <v>-809</v>
      </c>
      <c r="BM32" s="142">
        <f t="shared" si="20"/>
        <v>-1370</v>
      </c>
      <c r="BN32" s="142">
        <f t="shared" si="20"/>
        <v>-897</v>
      </c>
      <c r="BO32" s="142">
        <f t="shared" si="20"/>
        <v>-963</v>
      </c>
      <c r="BP32" s="142">
        <f t="shared" si="20"/>
        <v>-1068</v>
      </c>
      <c r="BQ32" s="142">
        <f t="shared" si="20"/>
        <v>-1753</v>
      </c>
      <c r="BR32" s="166">
        <f t="shared" si="20"/>
        <v>-1349</v>
      </c>
      <c r="BS32" s="389"/>
    </row>
    <row r="33" spans="1:71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574">
        <v>328.75880432915307</v>
      </c>
      <c r="AK33" s="604">
        <v>342.21555915721234</v>
      </c>
      <c r="AL33" s="615">
        <v>358.6982850789035</v>
      </c>
      <c r="AM33" s="401">
        <v>370.85051107325381</v>
      </c>
      <c r="AN33" s="401">
        <v>268.46580430327867</v>
      </c>
      <c r="AO33" s="401">
        <v>323.43708128867075</v>
      </c>
      <c r="AP33" s="401">
        <v>308.37730309348535</v>
      </c>
      <c r="AQ33" s="401">
        <v>242.85780070779859</v>
      </c>
      <c r="AR33" s="401">
        <v>340.36752245923276</v>
      </c>
      <c r="AS33" s="401">
        <v>348.05595207749172</v>
      </c>
      <c r="AT33" s="401">
        <v>408.80391239634275</v>
      </c>
      <c r="AU33" s="401">
        <v>402.92372160299499</v>
      </c>
      <c r="AV33" s="574">
        <v>322.48572645930972</v>
      </c>
      <c r="AW33" s="628">
        <v>336.24506678155967</v>
      </c>
      <c r="AX33" s="401">
        <v>366.3672065296355</v>
      </c>
      <c r="AY33" s="401"/>
      <c r="AZ33" s="401"/>
      <c r="BA33" s="401"/>
      <c r="BB33" s="401"/>
      <c r="BC33" s="401"/>
      <c r="BD33" s="401"/>
      <c r="BE33" s="401"/>
      <c r="BF33" s="401"/>
      <c r="BG33" s="401"/>
      <c r="BH33" s="401"/>
      <c r="BI33" s="325">
        <f t="shared" si="20"/>
        <v>-36.385263701496228</v>
      </c>
      <c r="BJ33" s="142">
        <f t="shared" si="20"/>
        <v>291.73326481775871</v>
      </c>
      <c r="BK33" s="142">
        <f t="shared" si="20"/>
        <v>168.33944504992189</v>
      </c>
      <c r="BL33" s="142">
        <f t="shared" si="20"/>
        <v>18.176167214926579</v>
      </c>
      <c r="BM33" s="142">
        <f t="shared" si="20"/>
        <v>-22.393842499803725</v>
      </c>
      <c r="BN33" s="142">
        <f t="shared" si="20"/>
        <v>20.404499565616675</v>
      </c>
      <c r="BO33" s="142">
        <f t="shared" si="20"/>
        <v>-26.870013507238525</v>
      </c>
      <c r="BP33" s="142">
        <f t="shared" si="20"/>
        <v>-104.7561344890741</v>
      </c>
      <c r="BQ33" s="142">
        <f t="shared" si="20"/>
        <v>-110.94294534104512</v>
      </c>
      <c r="BR33" s="166">
        <f t="shared" si="20"/>
        <v>-56.856131352047498</v>
      </c>
      <c r="BS33" s="389"/>
    </row>
    <row r="34" spans="1:71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574">
        <v>18.241195670846935</v>
      </c>
      <c r="AK34" s="604">
        <v>18.784440842787681</v>
      </c>
      <c r="AL34" s="615">
        <v>19.301714921096522</v>
      </c>
      <c r="AM34" s="401">
        <v>20.149488926746166</v>
      </c>
      <c r="AN34" s="401">
        <v>14.534195696721312</v>
      </c>
      <c r="AO34" s="401">
        <v>17.56291871132921</v>
      </c>
      <c r="AP34" s="401">
        <v>16.622696906514616</v>
      </c>
      <c r="AQ34" s="401">
        <v>13.142199292201424</v>
      </c>
      <c r="AR34" s="401">
        <v>18.632477540767233</v>
      </c>
      <c r="AS34" s="401">
        <v>18.944047922508286</v>
      </c>
      <c r="AT34" s="401">
        <v>22.19608760365724</v>
      </c>
      <c r="AU34" s="401">
        <v>22.076278397005019</v>
      </c>
      <c r="AV34" s="574">
        <v>17.514273540690244</v>
      </c>
      <c r="AW34" s="628">
        <v>11.754933218440327</v>
      </c>
      <c r="AX34" s="401">
        <v>12.632793470364515</v>
      </c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20"/>
        <v>-2.6147362985037574</v>
      </c>
      <c r="BJ34" s="142">
        <f t="shared" si="20"/>
        <v>15.266735182241298</v>
      </c>
      <c r="BK34" s="142">
        <f t="shared" si="20"/>
        <v>8.6605549500780903</v>
      </c>
      <c r="BL34" s="142">
        <f t="shared" si="20"/>
        <v>0.82383278507344215</v>
      </c>
      <c r="BM34" s="142">
        <f t="shared" si="20"/>
        <v>-1.606157500196268</v>
      </c>
      <c r="BN34" s="142">
        <f t="shared" si="20"/>
        <v>0.59550043438330746</v>
      </c>
      <c r="BO34" s="142">
        <f t="shared" si="20"/>
        <v>-2.1299864927614749</v>
      </c>
      <c r="BP34" s="142">
        <f t="shared" si="20"/>
        <v>-6.2438655109259464</v>
      </c>
      <c r="BQ34" s="142">
        <f t="shared" si="20"/>
        <v>-7.0570546589549146</v>
      </c>
      <c r="BR34" s="166">
        <f t="shared" si="20"/>
        <v>-3.1438686479524947</v>
      </c>
      <c r="BS34" s="389"/>
    </row>
    <row r="35" spans="1:71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574"/>
      <c r="AK35" s="604"/>
      <c r="AL35" s="615"/>
      <c r="AM35" s="401"/>
      <c r="AN35" s="401"/>
      <c r="AO35" s="401"/>
      <c r="AP35" s="401"/>
      <c r="AQ35" s="401"/>
      <c r="AR35" s="401"/>
      <c r="AS35" s="401"/>
      <c r="AT35" s="401"/>
      <c r="AU35" s="401"/>
      <c r="AV35" s="574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20"/>
        <v>0</v>
      </c>
      <c r="BJ35" s="142">
        <f t="shared" si="20"/>
        <v>3</v>
      </c>
      <c r="BK35" s="142">
        <f t="shared" si="20"/>
        <v>1</v>
      </c>
      <c r="BL35" s="142">
        <f t="shared" si="20"/>
        <v>3</v>
      </c>
      <c r="BM35" s="142">
        <f t="shared" si="20"/>
        <v>13</v>
      </c>
      <c r="BN35" s="142">
        <f t="shared" si="20"/>
        <v>12</v>
      </c>
      <c r="BO35" s="142">
        <f t="shared" si="20"/>
        <v>9</v>
      </c>
      <c r="BP35" s="142">
        <f t="shared" si="20"/>
        <v>5</v>
      </c>
      <c r="BQ35" s="142">
        <f t="shared" si="20"/>
        <v>8</v>
      </c>
      <c r="BR35" s="166">
        <f t="shared" si="20"/>
        <v>13</v>
      </c>
      <c r="BS35" s="389"/>
    </row>
    <row r="36" spans="1:71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21">SUM(AF31:AF35)</f>
        <v>6521</v>
      </c>
      <c r="AG36" s="401">
        <f t="shared" si="21"/>
        <v>6561</v>
      </c>
      <c r="AH36" s="401">
        <v>6239</v>
      </c>
      <c r="AI36" s="401">
        <f t="shared" ref="AI36" si="22">SUM(AI31:AI35)</f>
        <v>8180</v>
      </c>
      <c r="AJ36" s="574">
        <v>5622</v>
      </c>
      <c r="AK36" s="604">
        <v>5503</v>
      </c>
      <c r="AL36" s="615">
        <f t="shared" ref="AL36" si="23">SUM(AL31:AL35)</f>
        <v>6108</v>
      </c>
      <c r="AM36" s="401">
        <v>7021</v>
      </c>
      <c r="AN36" s="401">
        <v>5945</v>
      </c>
      <c r="AO36" s="401">
        <v>8430</v>
      </c>
      <c r="AP36" s="401">
        <f t="shared" ref="AP36" si="24">SUM(AP31:AP35)</f>
        <v>6885</v>
      </c>
      <c r="AQ36" s="401">
        <v>4845</v>
      </c>
      <c r="AR36" s="401">
        <v>6299</v>
      </c>
      <c r="AS36" s="401">
        <v>7064</v>
      </c>
      <c r="AT36" s="401">
        <v>8412</v>
      </c>
      <c r="AU36" s="401">
        <v>8273</v>
      </c>
      <c r="AV36" s="574">
        <v>7237</v>
      </c>
      <c r="AW36" s="628">
        <v>7575.9999999999991</v>
      </c>
      <c r="AX36" s="401">
        <v>7476.0000000000009</v>
      </c>
      <c r="AY36" s="401"/>
      <c r="AZ36" s="401"/>
      <c r="BA36" s="401"/>
      <c r="BB36" s="401"/>
      <c r="BC36" s="401"/>
      <c r="BD36" s="401"/>
      <c r="BE36" s="401"/>
      <c r="BF36" s="401"/>
      <c r="BG36" s="401"/>
      <c r="BH36" s="401"/>
      <c r="BI36" s="325">
        <f t="shared" si="20"/>
        <v>1130</v>
      </c>
      <c r="BJ36" s="142">
        <f t="shared" si="20"/>
        <v>347</v>
      </c>
      <c r="BK36" s="142">
        <f t="shared" si="20"/>
        <v>-1544</v>
      </c>
      <c r="BL36" s="142">
        <f t="shared" si="20"/>
        <v>-1098</v>
      </c>
      <c r="BM36" s="142">
        <f t="shared" si="20"/>
        <v>-2620</v>
      </c>
      <c r="BN36" s="142">
        <f t="shared" si="20"/>
        <v>-1442</v>
      </c>
      <c r="BO36" s="142">
        <f t="shared" si="20"/>
        <v>-955</v>
      </c>
      <c r="BP36" s="142">
        <f t="shared" si="20"/>
        <v>-788</v>
      </c>
      <c r="BQ36" s="142">
        <f t="shared" si="20"/>
        <v>-2839</v>
      </c>
      <c r="BR36" s="166">
        <f t="shared" si="20"/>
        <v>-2979</v>
      </c>
      <c r="BS36" s="389"/>
    </row>
    <row r="37" spans="1:71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574"/>
      <c r="AK37" s="604"/>
      <c r="AL37" s="615"/>
      <c r="AM37" s="401"/>
      <c r="AN37" s="401"/>
      <c r="AO37" s="401"/>
      <c r="AP37" s="401"/>
      <c r="AQ37" s="401"/>
      <c r="AR37" s="401"/>
      <c r="AS37" s="401"/>
      <c r="AT37" s="401"/>
      <c r="AU37" s="401"/>
      <c r="AV37" s="574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  <c r="BS37" s="389"/>
    </row>
    <row r="38" spans="1:71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574">
        <v>10363</v>
      </c>
      <c r="AK38" s="604">
        <v>9665</v>
      </c>
      <c r="AL38" s="615">
        <v>9491</v>
      </c>
      <c r="AM38" s="401">
        <v>9348</v>
      </c>
      <c r="AN38" s="401">
        <v>9802</v>
      </c>
      <c r="AO38" s="401">
        <v>11595</v>
      </c>
      <c r="AP38" s="401">
        <v>12031</v>
      </c>
      <c r="AQ38" s="401">
        <v>10487</v>
      </c>
      <c r="AR38" s="401">
        <v>9535</v>
      </c>
      <c r="AS38" s="401">
        <v>9186</v>
      </c>
      <c r="AT38" s="401">
        <v>9183</v>
      </c>
      <c r="AU38" s="401">
        <v>9254</v>
      </c>
      <c r="AV38" s="574">
        <v>9349</v>
      </c>
      <c r="AW38" s="628">
        <v>9431</v>
      </c>
      <c r="AX38" s="401">
        <v>9563</v>
      </c>
      <c r="AY38" s="401"/>
      <c r="AZ38" s="401"/>
      <c r="BA38" s="401"/>
      <c r="BB38" s="401"/>
      <c r="BC38" s="401"/>
      <c r="BD38" s="401"/>
      <c r="BE38" s="401"/>
      <c r="BF38" s="401"/>
      <c r="BG38" s="401"/>
      <c r="BH38" s="401"/>
      <c r="BI38" s="325">
        <f t="shared" ref="BI38:BR43" si="25">O38-C38</f>
        <v>-601</v>
      </c>
      <c r="BJ38" s="142">
        <f t="shared" si="25"/>
        <v>508</v>
      </c>
      <c r="BK38" s="142">
        <f t="shared" si="25"/>
        <v>1735</v>
      </c>
      <c r="BL38" s="142">
        <f t="shared" si="25"/>
        <v>1921</v>
      </c>
      <c r="BM38" s="142">
        <f t="shared" si="25"/>
        <v>3254</v>
      </c>
      <c r="BN38" s="142">
        <f t="shared" si="25"/>
        <v>3013</v>
      </c>
      <c r="BO38" s="142">
        <f t="shared" si="25"/>
        <v>3673</v>
      </c>
      <c r="BP38" s="142">
        <f t="shared" si="25"/>
        <v>5096</v>
      </c>
      <c r="BQ38" s="142">
        <f t="shared" si="25"/>
        <v>5800</v>
      </c>
      <c r="BR38" s="166">
        <f t="shared" si="25"/>
        <v>5494</v>
      </c>
      <c r="BS38" s="389"/>
    </row>
    <row r="39" spans="1:71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574">
        <v>15178</v>
      </c>
      <c r="AK39" s="604">
        <v>15548</v>
      </c>
      <c r="AL39" s="615">
        <v>15113</v>
      </c>
      <c r="AM39" s="401">
        <v>15272</v>
      </c>
      <c r="AN39" s="401">
        <v>15667</v>
      </c>
      <c r="AO39" s="401">
        <v>16203</v>
      </c>
      <c r="AP39" s="401">
        <v>16065</v>
      </c>
      <c r="AQ39" s="401">
        <v>15303</v>
      </c>
      <c r="AR39" s="401">
        <v>14554</v>
      </c>
      <c r="AS39" s="401">
        <v>14257</v>
      </c>
      <c r="AT39" s="401">
        <v>13901</v>
      </c>
      <c r="AU39" s="401">
        <v>14649</v>
      </c>
      <c r="AV39" s="574">
        <v>16114</v>
      </c>
      <c r="AW39" s="628">
        <v>16659</v>
      </c>
      <c r="AX39" s="401">
        <v>16693</v>
      </c>
      <c r="AY39" s="401"/>
      <c r="AZ39" s="401"/>
      <c r="BA39" s="401"/>
      <c r="BB39" s="401"/>
      <c r="BC39" s="401"/>
      <c r="BD39" s="401"/>
      <c r="BE39" s="401"/>
      <c r="BF39" s="401"/>
      <c r="BG39" s="401"/>
      <c r="BH39" s="401"/>
      <c r="BI39" s="325">
        <f t="shared" si="25"/>
        <v>-123</v>
      </c>
      <c r="BJ39" s="142">
        <f t="shared" si="25"/>
        <v>101</v>
      </c>
      <c r="BK39" s="142">
        <f t="shared" si="25"/>
        <v>705</v>
      </c>
      <c r="BL39" s="142">
        <f t="shared" si="25"/>
        <v>119</v>
      </c>
      <c r="BM39" s="142">
        <f t="shared" si="25"/>
        <v>1394</v>
      </c>
      <c r="BN39" s="142">
        <f t="shared" si="25"/>
        <v>1378</v>
      </c>
      <c r="BO39" s="142">
        <f t="shared" si="25"/>
        <v>2768</v>
      </c>
      <c r="BP39" s="142">
        <f t="shared" si="25"/>
        <v>3885</v>
      </c>
      <c r="BQ39" s="142">
        <f t="shared" si="25"/>
        <v>3829</v>
      </c>
      <c r="BR39" s="166">
        <f t="shared" si="25"/>
        <v>2967</v>
      </c>
      <c r="BS39" s="389"/>
    </row>
    <row r="40" spans="1:71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574">
        <v>848.89881463666029</v>
      </c>
      <c r="AK40" s="604">
        <v>848.42915635929376</v>
      </c>
      <c r="AL40" s="615">
        <v>823.67754351451913</v>
      </c>
      <c r="AM40" s="401">
        <v>876.38330494037473</v>
      </c>
      <c r="AN40" s="401">
        <v>830.06211577868851</v>
      </c>
      <c r="AO40" s="401">
        <v>810.96394282056747</v>
      </c>
      <c r="AP40" s="401">
        <v>797.98557508191141</v>
      </c>
      <c r="AQ40" s="401">
        <v>816.79908753677569</v>
      </c>
      <c r="AR40" s="401">
        <v>799.24741346276664</v>
      </c>
      <c r="AS40" s="401">
        <v>805.17575834820286</v>
      </c>
      <c r="AT40" s="401">
        <v>821.40182862002973</v>
      </c>
      <c r="AU40" s="401">
        <v>839.02939674976608</v>
      </c>
      <c r="AV40" s="574">
        <v>916.23885811674472</v>
      </c>
      <c r="AW40" s="628">
        <v>925.64015510555794</v>
      </c>
      <c r="AX40" s="401">
        <v>899.96799282081963</v>
      </c>
      <c r="AY40" s="401"/>
      <c r="AZ40" s="401"/>
      <c r="BA40" s="401"/>
      <c r="BB40" s="401"/>
      <c r="BC40" s="401"/>
      <c r="BD40" s="401"/>
      <c r="BE40" s="401"/>
      <c r="BF40" s="401"/>
      <c r="BG40" s="401"/>
      <c r="BH40" s="401"/>
      <c r="BI40" s="325">
        <f t="shared" si="25"/>
        <v>29.22633366657999</v>
      </c>
      <c r="BJ40" s="142">
        <f t="shared" si="25"/>
        <v>154.97515449755815</v>
      </c>
      <c r="BK40" s="142">
        <f t="shared" si="25"/>
        <v>436.10859073551887</v>
      </c>
      <c r="BL40" s="142">
        <f t="shared" si="25"/>
        <v>538.48032507905646</v>
      </c>
      <c r="BM40" s="142">
        <f t="shared" si="25"/>
        <v>484.94167851340421</v>
      </c>
      <c r="BN40" s="142">
        <f t="shared" si="25"/>
        <v>478.82769739079197</v>
      </c>
      <c r="BO40" s="142">
        <f t="shared" si="25"/>
        <v>519.09076029315781</v>
      </c>
      <c r="BP40" s="142">
        <f t="shared" si="25"/>
        <v>485.3202386301831</v>
      </c>
      <c r="BQ40" s="142">
        <f t="shared" si="25"/>
        <v>334.99424732544605</v>
      </c>
      <c r="BR40" s="166">
        <f t="shared" si="25"/>
        <v>303.90325353559865</v>
      </c>
      <c r="BS40" s="389"/>
    </row>
    <row r="41" spans="1:71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574">
        <v>47.101185363339631</v>
      </c>
      <c r="AK41" s="604">
        <v>46.570843640706308</v>
      </c>
      <c r="AL41" s="615">
        <v>44.322456485480906</v>
      </c>
      <c r="AM41" s="401">
        <v>47.616695059625215</v>
      </c>
      <c r="AN41" s="401">
        <v>44.937884221311478</v>
      </c>
      <c r="AO41" s="401">
        <v>44.036057179432476</v>
      </c>
      <c r="AP41" s="401">
        <v>43.014424918088586</v>
      </c>
      <c r="AQ41" s="401">
        <v>44.20091246322432</v>
      </c>
      <c r="AR41" s="401">
        <v>43.752586537233363</v>
      </c>
      <c r="AS41" s="401">
        <v>43.824241651797095</v>
      </c>
      <c r="AT41" s="401">
        <v>44.598171379970232</v>
      </c>
      <c r="AU41" s="401">
        <v>45.970603250233985</v>
      </c>
      <c r="AV41" s="574">
        <v>49.76114188325522</v>
      </c>
      <c r="AW41" s="628">
        <v>32.359844894442048</v>
      </c>
      <c r="AX41" s="401">
        <v>31.032007179180379</v>
      </c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25"/>
        <v>0.7736663334200955</v>
      </c>
      <c r="BJ41" s="142">
        <f t="shared" si="25"/>
        <v>7.0248455024419201</v>
      </c>
      <c r="BK41" s="142">
        <f t="shared" si="25"/>
        <v>22.891409264481275</v>
      </c>
      <c r="BL41" s="142">
        <f t="shared" si="25"/>
        <v>29.519674920943537</v>
      </c>
      <c r="BM41" s="142">
        <f t="shared" si="25"/>
        <v>26.05832148659583</v>
      </c>
      <c r="BN41" s="142">
        <f t="shared" si="25"/>
        <v>25.172302609207918</v>
      </c>
      <c r="BO41" s="142">
        <f t="shared" si="25"/>
        <v>27.909239706842122</v>
      </c>
      <c r="BP41" s="142">
        <f t="shared" si="25"/>
        <v>26.67976136981693</v>
      </c>
      <c r="BQ41" s="142">
        <f t="shared" si="25"/>
        <v>17.005752674553854</v>
      </c>
      <c r="BR41" s="166">
        <f t="shared" si="25"/>
        <v>17.096746464401278</v>
      </c>
      <c r="BS41" s="389"/>
    </row>
    <row r="42" spans="1:71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574"/>
      <c r="AK42" s="604"/>
      <c r="AL42" s="615"/>
      <c r="AM42" s="401"/>
      <c r="AN42" s="401"/>
      <c r="AO42" s="401"/>
      <c r="AP42" s="401"/>
      <c r="AQ42" s="401"/>
      <c r="AR42" s="401"/>
      <c r="AS42" s="401"/>
      <c r="AT42" s="401"/>
      <c r="AU42" s="401"/>
      <c r="AV42" s="574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25"/>
        <v>4</v>
      </c>
      <c r="BJ42" s="142">
        <f t="shared" si="25"/>
        <v>3</v>
      </c>
      <c r="BK42" s="142">
        <f t="shared" si="25"/>
        <v>-1</v>
      </c>
      <c r="BL42" s="142">
        <f t="shared" si="25"/>
        <v>-1</v>
      </c>
      <c r="BM42" s="142">
        <f t="shared" si="25"/>
        <v>18</v>
      </c>
      <c r="BN42" s="142">
        <f t="shared" si="25"/>
        <v>19</v>
      </c>
      <c r="BO42" s="142">
        <f t="shared" si="25"/>
        <v>23</v>
      </c>
      <c r="BP42" s="142">
        <f t="shared" si="25"/>
        <v>21</v>
      </c>
      <c r="BQ42" s="142">
        <f t="shared" si="25"/>
        <v>11</v>
      </c>
      <c r="BR42" s="166">
        <f t="shared" si="25"/>
        <v>13</v>
      </c>
      <c r="BS42" s="389"/>
    </row>
    <row r="43" spans="1:71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26">SUM(AF38:AF42)</f>
        <v>29315</v>
      </c>
      <c r="AG43" s="400">
        <f t="shared" si="26"/>
        <v>27656</v>
      </c>
      <c r="AH43" s="400">
        <v>27045</v>
      </c>
      <c r="AI43" s="400">
        <f t="shared" ref="AI43" si="27">SUM(AI38:AI42)</f>
        <v>27322</v>
      </c>
      <c r="AJ43" s="572">
        <v>26437</v>
      </c>
      <c r="AK43" s="602">
        <v>26108</v>
      </c>
      <c r="AL43" s="613">
        <f t="shared" ref="AL43" si="28">SUM(AL38:AL42)</f>
        <v>25472</v>
      </c>
      <c r="AM43" s="400">
        <v>25544</v>
      </c>
      <c r="AN43" s="400">
        <v>26344</v>
      </c>
      <c r="AO43" s="400">
        <v>28653</v>
      </c>
      <c r="AP43" s="400">
        <f t="shared" ref="AP43" si="29">SUM(AP38:AP42)</f>
        <v>28937</v>
      </c>
      <c r="AQ43" s="400">
        <v>26651</v>
      </c>
      <c r="AR43" s="400">
        <v>24932</v>
      </c>
      <c r="AS43" s="400">
        <v>24292</v>
      </c>
      <c r="AT43" s="400">
        <v>23950</v>
      </c>
      <c r="AU43" s="400">
        <v>24788</v>
      </c>
      <c r="AV43" s="572">
        <v>26429</v>
      </c>
      <c r="AW43" s="585">
        <v>27048</v>
      </c>
      <c r="AX43" s="400">
        <v>27187</v>
      </c>
      <c r="AY43" s="400"/>
      <c r="AZ43" s="400"/>
      <c r="BA43" s="400"/>
      <c r="BB43" s="400"/>
      <c r="BC43" s="400"/>
      <c r="BD43" s="400"/>
      <c r="BE43" s="400"/>
      <c r="BF43" s="400"/>
      <c r="BG43" s="400"/>
      <c r="BH43" s="400"/>
      <c r="BI43" s="324">
        <f t="shared" si="25"/>
        <v>-690</v>
      </c>
      <c r="BJ43" s="140">
        <f t="shared" si="25"/>
        <v>774</v>
      </c>
      <c r="BK43" s="140">
        <f t="shared" si="25"/>
        <v>2898</v>
      </c>
      <c r="BL43" s="140">
        <f t="shared" si="25"/>
        <v>2607</v>
      </c>
      <c r="BM43" s="140">
        <f t="shared" si="25"/>
        <v>5177</v>
      </c>
      <c r="BN43" s="140">
        <f t="shared" si="25"/>
        <v>4914</v>
      </c>
      <c r="BO43" s="140">
        <f t="shared" si="25"/>
        <v>7011</v>
      </c>
      <c r="BP43" s="140">
        <f t="shared" si="25"/>
        <v>9514</v>
      </c>
      <c r="BQ43" s="140">
        <f t="shared" si="25"/>
        <v>9992</v>
      </c>
      <c r="BR43" s="167">
        <f t="shared" si="25"/>
        <v>8795</v>
      </c>
      <c r="BS43" s="389"/>
    </row>
    <row r="44" spans="1:71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575"/>
      <c r="AK44" s="605"/>
      <c r="AL44" s="616"/>
      <c r="AM44" s="402"/>
      <c r="AN44" s="402"/>
      <c r="AO44" s="402"/>
      <c r="AP44" s="402"/>
      <c r="AQ44" s="402"/>
      <c r="AR44" s="402"/>
      <c r="AS44" s="402"/>
      <c r="AT44" s="402"/>
      <c r="AU44" s="402"/>
      <c r="AV44" s="575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  <c r="BS44" s="390"/>
    </row>
    <row r="45" spans="1:71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576">
        <v>1787157</v>
      </c>
      <c r="AK45" s="606">
        <v>2341209</v>
      </c>
      <c r="AL45" s="617">
        <v>3672225</v>
      </c>
      <c r="AM45" s="403">
        <v>3002774</v>
      </c>
      <c r="AN45" s="403">
        <v>3622264</v>
      </c>
      <c r="AO45" s="403">
        <v>2755868</v>
      </c>
      <c r="AP45" s="403">
        <v>1897816</v>
      </c>
      <c r="AQ45" s="403">
        <v>2040991</v>
      </c>
      <c r="AR45" s="403">
        <v>2940268</v>
      </c>
      <c r="AS45" s="403">
        <v>3708472</v>
      </c>
      <c r="AT45" s="403">
        <v>3168133</v>
      </c>
      <c r="AU45" s="403">
        <v>2135820</v>
      </c>
      <c r="AV45" s="576">
        <v>1979218</v>
      </c>
      <c r="AW45" s="630">
        <v>2955028</v>
      </c>
      <c r="AX45" s="403">
        <v>3697846</v>
      </c>
      <c r="AY45" s="403"/>
      <c r="AZ45" s="403"/>
      <c r="BA45" s="403"/>
      <c r="BB45" s="403"/>
      <c r="BC45" s="403"/>
      <c r="BD45" s="403"/>
      <c r="BE45" s="403"/>
      <c r="BF45" s="403"/>
      <c r="BG45" s="403"/>
      <c r="BH45" s="403"/>
      <c r="BI45" s="327">
        <f t="shared" ref="BI45:BR50" si="30">O45-C45</f>
        <v>56402</v>
      </c>
      <c r="BJ45" s="150">
        <f t="shared" si="30"/>
        <v>-346272</v>
      </c>
      <c r="BK45" s="150">
        <f t="shared" si="30"/>
        <v>-315835</v>
      </c>
      <c r="BL45" s="150">
        <f t="shared" si="30"/>
        <v>282874</v>
      </c>
      <c r="BM45" s="150">
        <f t="shared" si="30"/>
        <v>282651</v>
      </c>
      <c r="BN45" s="150">
        <f t="shared" si="30"/>
        <v>361670</v>
      </c>
      <c r="BO45" s="150">
        <f t="shared" si="30"/>
        <v>343951</v>
      </c>
      <c r="BP45" s="150">
        <f t="shared" si="30"/>
        <v>450538</v>
      </c>
      <c r="BQ45" s="150">
        <f t="shared" si="30"/>
        <v>468441</v>
      </c>
      <c r="BR45" s="169">
        <f t="shared" si="30"/>
        <v>-118137</v>
      </c>
      <c r="BS45" s="390"/>
    </row>
    <row r="46" spans="1:71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576">
        <v>1379738</v>
      </c>
      <c r="AK46" s="606">
        <v>1846694</v>
      </c>
      <c r="AL46" s="617">
        <v>2641063</v>
      </c>
      <c r="AM46" s="403">
        <v>2320965</v>
      </c>
      <c r="AN46" s="403">
        <v>2993701</v>
      </c>
      <c r="AO46" s="403">
        <v>2181000</v>
      </c>
      <c r="AP46" s="403">
        <v>1564254</v>
      </c>
      <c r="AQ46" s="403">
        <v>1812863</v>
      </c>
      <c r="AR46" s="403">
        <v>2411649</v>
      </c>
      <c r="AS46" s="403">
        <v>2967218</v>
      </c>
      <c r="AT46" s="403">
        <v>2313021</v>
      </c>
      <c r="AU46" s="403">
        <v>1741964</v>
      </c>
      <c r="AV46" s="576">
        <v>1719222</v>
      </c>
      <c r="AW46" s="630">
        <v>2727730</v>
      </c>
      <c r="AX46" s="403">
        <v>3342996</v>
      </c>
      <c r="AY46" s="403"/>
      <c r="AZ46" s="403"/>
      <c r="BA46" s="403"/>
      <c r="BB46" s="403"/>
      <c r="BC46" s="403"/>
      <c r="BD46" s="403"/>
      <c r="BE46" s="403"/>
      <c r="BF46" s="403"/>
      <c r="BG46" s="403"/>
      <c r="BH46" s="403"/>
      <c r="BI46" s="327">
        <f t="shared" si="30"/>
        <v>-52493</v>
      </c>
      <c r="BJ46" s="150">
        <f t="shared" si="30"/>
        <v>-252082</v>
      </c>
      <c r="BK46" s="150">
        <f t="shared" si="30"/>
        <v>-232067</v>
      </c>
      <c r="BL46" s="150">
        <f t="shared" si="30"/>
        <v>127198</v>
      </c>
      <c r="BM46" s="150">
        <f t="shared" si="30"/>
        <v>281981</v>
      </c>
      <c r="BN46" s="150">
        <f t="shared" si="30"/>
        <v>280171</v>
      </c>
      <c r="BO46" s="150">
        <f t="shared" si="30"/>
        <v>280892</v>
      </c>
      <c r="BP46" s="150">
        <f t="shared" si="30"/>
        <v>147112</v>
      </c>
      <c r="BQ46" s="150">
        <f t="shared" si="30"/>
        <v>146484</v>
      </c>
      <c r="BR46" s="169">
        <f t="shared" si="30"/>
        <v>-206705</v>
      </c>
      <c r="BS46" s="390"/>
    </row>
    <row r="47" spans="1:71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576">
        <v>1231917.0331558152</v>
      </c>
      <c r="AK47" s="606">
        <v>1263774.568966988</v>
      </c>
      <c r="AL47" s="617">
        <v>1702709.4443399052</v>
      </c>
      <c r="AM47" s="403">
        <v>1094759.2448892675</v>
      </c>
      <c r="AN47" s="403">
        <v>1235735.7648565574</v>
      </c>
      <c r="AO47" s="403">
        <v>773856.88858544908</v>
      </c>
      <c r="AP47" s="403">
        <v>338668.49393642822</v>
      </c>
      <c r="AQ47" s="403">
        <v>363785.80684773804</v>
      </c>
      <c r="AR47" s="403">
        <v>1215387.0038744838</v>
      </c>
      <c r="AS47" s="403">
        <v>1354851.8931939842</v>
      </c>
      <c r="AT47" s="403">
        <v>1432045.7961301296</v>
      </c>
      <c r="AU47" s="403">
        <v>1197718.7301114609</v>
      </c>
      <c r="AV47" s="576">
        <v>1454162.1226246271</v>
      </c>
      <c r="AW47" s="630">
        <v>1006133.165962947</v>
      </c>
      <c r="AX47" s="403">
        <v>1192623.8573992564</v>
      </c>
      <c r="AY47" s="403"/>
      <c r="AZ47" s="403"/>
      <c r="BA47" s="403"/>
      <c r="BB47" s="403"/>
      <c r="BC47" s="403"/>
      <c r="BD47" s="403"/>
      <c r="BE47" s="403"/>
      <c r="BF47" s="403"/>
      <c r="BG47" s="403"/>
      <c r="BH47" s="403"/>
      <c r="BI47" s="327">
        <f t="shared" si="30"/>
        <v>219527.65749838296</v>
      </c>
      <c r="BJ47" s="150">
        <f t="shared" si="30"/>
        <v>644200.40588761424</v>
      </c>
      <c r="BK47" s="150">
        <f t="shared" si="30"/>
        <v>117250.14184178482</v>
      </c>
      <c r="BL47" s="150">
        <f t="shared" si="30"/>
        <v>43725.509768342134</v>
      </c>
      <c r="BM47" s="150">
        <f t="shared" si="30"/>
        <v>65055.859918019269</v>
      </c>
      <c r="BN47" s="150">
        <f t="shared" si="30"/>
        <v>17914.583171430626</v>
      </c>
      <c r="BO47" s="150">
        <f t="shared" si="30"/>
        <v>-190326.40419530845</v>
      </c>
      <c r="BP47" s="150">
        <f t="shared" si="30"/>
        <v>-24712.217647184734</v>
      </c>
      <c r="BQ47" s="150">
        <f t="shared" si="30"/>
        <v>45229.507826866815</v>
      </c>
      <c r="BR47" s="169">
        <f t="shared" si="30"/>
        <v>-439365.7669884857</v>
      </c>
      <c r="BS47" s="390"/>
    </row>
    <row r="48" spans="1:71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576">
        <v>68352.966844184848</v>
      </c>
      <c r="AK48" s="606">
        <v>69369.431033012035</v>
      </c>
      <c r="AL48" s="617">
        <v>91623.555660094949</v>
      </c>
      <c r="AM48" s="403">
        <v>59481.755110732534</v>
      </c>
      <c r="AN48" s="403">
        <v>66900.235143442624</v>
      </c>
      <c r="AO48" s="403">
        <v>42021.111414550884</v>
      </c>
      <c r="AP48" s="403">
        <v>18255.506063571764</v>
      </c>
      <c r="AQ48" s="403">
        <v>19686.193152261971</v>
      </c>
      <c r="AR48" s="403">
        <v>66532.996125516249</v>
      </c>
      <c r="AS48" s="403">
        <v>73742.1068060158</v>
      </c>
      <c r="AT48" s="403">
        <v>77753.203869870296</v>
      </c>
      <c r="AU48" s="403">
        <v>65623.2698885391</v>
      </c>
      <c r="AV48" s="576">
        <v>78975.877375372816</v>
      </c>
      <c r="AW48" s="630">
        <v>35173.834037052991</v>
      </c>
      <c r="AX48" s="403">
        <v>41123.142600743558</v>
      </c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30"/>
        <v>11116.342501617153</v>
      </c>
      <c r="BJ48" s="150">
        <f t="shared" si="30"/>
        <v>33357.594112385792</v>
      </c>
      <c r="BK48" s="150">
        <f t="shared" si="30"/>
        <v>5077.8581582152838</v>
      </c>
      <c r="BL48" s="150">
        <f t="shared" si="30"/>
        <v>1937.4902316578882</v>
      </c>
      <c r="BM48" s="150">
        <f t="shared" si="30"/>
        <v>2680.1400819807168</v>
      </c>
      <c r="BN48" s="150">
        <f t="shared" si="30"/>
        <v>-667.58317143056047</v>
      </c>
      <c r="BO48" s="150">
        <f t="shared" si="30"/>
        <v>-12707.595804691664</v>
      </c>
      <c r="BP48" s="150">
        <f t="shared" si="30"/>
        <v>-2133.7823528152512</v>
      </c>
      <c r="BQ48" s="150">
        <f t="shared" si="30"/>
        <v>924.49217313314148</v>
      </c>
      <c r="BR48" s="169">
        <f t="shared" si="30"/>
        <v>-24480.233011514305</v>
      </c>
      <c r="BS48" s="390"/>
    </row>
    <row r="49" spans="1:71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576"/>
      <c r="AK49" s="606"/>
      <c r="AL49" s="617"/>
      <c r="AM49" s="403"/>
      <c r="AN49" s="403"/>
      <c r="AO49" s="403"/>
      <c r="AP49" s="403"/>
      <c r="AQ49" s="403"/>
      <c r="AR49" s="403"/>
      <c r="AS49" s="403"/>
      <c r="AT49" s="403"/>
      <c r="AU49" s="403"/>
      <c r="AV49" s="576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30"/>
        <v>1272</v>
      </c>
      <c r="BJ49" s="150">
        <f t="shared" si="30"/>
        <v>2325</v>
      </c>
      <c r="BK49" s="150">
        <f t="shared" si="30"/>
        <v>3808</v>
      </c>
      <c r="BL49" s="150">
        <f t="shared" si="30"/>
        <v>1146</v>
      </c>
      <c r="BM49" s="150">
        <f t="shared" si="30"/>
        <v>131753</v>
      </c>
      <c r="BN49" s="150">
        <f t="shared" si="30"/>
        <v>159775</v>
      </c>
      <c r="BO49" s="150">
        <f t="shared" si="30"/>
        <v>113214</v>
      </c>
      <c r="BP49" s="150">
        <f t="shared" si="30"/>
        <v>80939</v>
      </c>
      <c r="BQ49" s="150">
        <f t="shared" si="30"/>
        <v>116432</v>
      </c>
      <c r="BR49" s="169">
        <f t="shared" si="30"/>
        <v>183880</v>
      </c>
      <c r="BS49" s="390"/>
    </row>
    <row r="50" spans="1:71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31">SUM(AF45:AF49)</f>
        <v>5210044</v>
      </c>
      <c r="AG50" s="403">
        <f t="shared" si="31"/>
        <v>5456248</v>
      </c>
      <c r="AH50" s="403">
        <v>5136877</v>
      </c>
      <c r="AI50" s="403">
        <f t="shared" ref="AI50" si="32">SUM(AI45:AI49)</f>
        <v>4898754</v>
      </c>
      <c r="AJ50" s="576">
        <v>4467165.0000000009</v>
      </c>
      <c r="AK50" s="606">
        <v>5521047.0000000009</v>
      </c>
      <c r="AL50" s="617">
        <f t="shared" ref="AL50" si="33">SUM(AL45:AL49)</f>
        <v>8107621</v>
      </c>
      <c r="AM50" s="403">
        <v>6477980</v>
      </c>
      <c r="AN50" s="403">
        <v>7918601</v>
      </c>
      <c r="AO50" s="403">
        <v>5752746</v>
      </c>
      <c r="AP50" s="403">
        <f t="shared" ref="AP50" si="34">SUM(AP45:AP49)</f>
        <v>3818994</v>
      </c>
      <c r="AQ50" s="403">
        <v>4237326</v>
      </c>
      <c r="AR50" s="403">
        <v>6633837</v>
      </c>
      <c r="AS50" s="403">
        <v>8104284</v>
      </c>
      <c r="AT50" s="403">
        <v>6990953</v>
      </c>
      <c r="AU50" s="403">
        <v>5141126</v>
      </c>
      <c r="AV50" s="576">
        <v>5231578</v>
      </c>
      <c r="AW50" s="630">
        <v>6724065</v>
      </c>
      <c r="AX50" s="403">
        <v>8274589</v>
      </c>
      <c r="AY50" s="403"/>
      <c r="AZ50" s="403"/>
      <c r="BA50" s="403"/>
      <c r="BB50" s="403"/>
      <c r="BC50" s="403"/>
      <c r="BD50" s="403"/>
      <c r="BE50" s="403"/>
      <c r="BF50" s="403"/>
      <c r="BG50" s="403"/>
      <c r="BH50" s="403"/>
      <c r="BI50" s="327">
        <f t="shared" si="30"/>
        <v>235825</v>
      </c>
      <c r="BJ50" s="150">
        <f t="shared" si="30"/>
        <v>81529</v>
      </c>
      <c r="BK50" s="150">
        <f t="shared" si="30"/>
        <v>-421766</v>
      </c>
      <c r="BL50" s="150">
        <f t="shared" si="30"/>
        <v>456881</v>
      </c>
      <c r="BM50" s="150">
        <f t="shared" si="30"/>
        <v>764121</v>
      </c>
      <c r="BN50" s="150">
        <f t="shared" si="30"/>
        <v>818863</v>
      </c>
      <c r="BO50" s="150">
        <f t="shared" si="30"/>
        <v>535023</v>
      </c>
      <c r="BP50" s="150">
        <f t="shared" si="30"/>
        <v>651743.00000000093</v>
      </c>
      <c r="BQ50" s="150">
        <f t="shared" si="30"/>
        <v>777511</v>
      </c>
      <c r="BR50" s="169">
        <f t="shared" si="30"/>
        <v>-604808</v>
      </c>
      <c r="BS50" s="390"/>
    </row>
    <row r="51" spans="1:71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576"/>
      <c r="AK51" s="606"/>
      <c r="AL51" s="617"/>
      <c r="AM51" s="403"/>
      <c r="AN51" s="403"/>
      <c r="AO51" s="403"/>
      <c r="AP51" s="403"/>
      <c r="AQ51" s="403"/>
      <c r="AR51" s="403"/>
      <c r="AS51" s="403"/>
      <c r="AT51" s="403"/>
      <c r="AU51" s="403"/>
      <c r="AV51" s="576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  <c r="BS51" s="390"/>
    </row>
    <row r="52" spans="1:71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576">
        <v>772711</v>
      </c>
      <c r="AK52" s="606">
        <v>788170</v>
      </c>
      <c r="AL52" s="617">
        <v>1012531</v>
      </c>
      <c r="AM52" s="403">
        <v>1362230</v>
      </c>
      <c r="AN52" s="403">
        <v>1199313</v>
      </c>
      <c r="AO52" s="403">
        <v>1690902</v>
      </c>
      <c r="AP52" s="403">
        <v>1346867</v>
      </c>
      <c r="AQ52" s="403">
        <v>741148</v>
      </c>
      <c r="AR52" s="403">
        <v>735060</v>
      </c>
      <c r="AS52" s="403">
        <v>1056102</v>
      </c>
      <c r="AT52" s="403">
        <v>1441274</v>
      </c>
      <c r="AU52" s="403">
        <v>1283163</v>
      </c>
      <c r="AV52" s="576">
        <v>948133</v>
      </c>
      <c r="AW52" s="630">
        <v>1155211</v>
      </c>
      <c r="AX52" s="403">
        <v>1319210</v>
      </c>
      <c r="AY52" s="403"/>
      <c r="AZ52" s="403"/>
      <c r="BA52" s="403"/>
      <c r="BB52" s="403"/>
      <c r="BC52" s="403"/>
      <c r="BD52" s="403"/>
      <c r="BE52" s="403"/>
      <c r="BF52" s="403"/>
      <c r="BG52" s="403"/>
      <c r="BH52" s="403"/>
      <c r="BI52" s="327">
        <f t="shared" ref="BI52:BR57" si="35">O52-C52</f>
        <v>301878</v>
      </c>
      <c r="BJ52" s="150">
        <f t="shared" si="35"/>
        <v>390345</v>
      </c>
      <c r="BK52" s="150">
        <f t="shared" si="35"/>
        <v>381047</v>
      </c>
      <c r="BL52" s="150">
        <f t="shared" si="35"/>
        <v>641369</v>
      </c>
      <c r="BM52" s="150">
        <f t="shared" si="35"/>
        <v>506814</v>
      </c>
      <c r="BN52" s="150">
        <f t="shared" si="35"/>
        <v>748260</v>
      </c>
      <c r="BO52" s="150">
        <f t="shared" si="35"/>
        <v>1022339</v>
      </c>
      <c r="BP52" s="150">
        <f t="shared" si="35"/>
        <v>1209766</v>
      </c>
      <c r="BQ52" s="150">
        <f t="shared" si="35"/>
        <v>782173</v>
      </c>
      <c r="BR52" s="169">
        <f t="shared" si="35"/>
        <v>591680</v>
      </c>
      <c r="BS52" s="390"/>
    </row>
    <row r="53" spans="1:71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576">
        <v>1023622</v>
      </c>
      <c r="AK53" s="606">
        <v>1133642</v>
      </c>
      <c r="AL53" s="617">
        <v>1440225</v>
      </c>
      <c r="AM53" s="403">
        <v>1821320</v>
      </c>
      <c r="AN53" s="403">
        <v>1558816</v>
      </c>
      <c r="AO53" s="403">
        <v>1871261</v>
      </c>
      <c r="AP53" s="403">
        <v>1604641</v>
      </c>
      <c r="AQ53" s="403">
        <v>1116834</v>
      </c>
      <c r="AR53" s="403">
        <v>1270832</v>
      </c>
      <c r="AS53" s="403">
        <v>1557784</v>
      </c>
      <c r="AT53" s="403">
        <v>1923569</v>
      </c>
      <c r="AU53" s="403">
        <v>1675105</v>
      </c>
      <c r="AV53" s="576">
        <v>1432201</v>
      </c>
      <c r="AW53" s="630">
        <v>1648640</v>
      </c>
      <c r="AX53" s="403">
        <v>2171394</v>
      </c>
      <c r="AY53" s="403"/>
      <c r="AZ53" s="403"/>
      <c r="BA53" s="403"/>
      <c r="BB53" s="403"/>
      <c r="BC53" s="403"/>
      <c r="BD53" s="403"/>
      <c r="BE53" s="403"/>
      <c r="BF53" s="403"/>
      <c r="BG53" s="403"/>
      <c r="BH53" s="403"/>
      <c r="BI53" s="327">
        <f t="shared" si="35"/>
        <v>81824</v>
      </c>
      <c r="BJ53" s="150">
        <f t="shared" si="35"/>
        <v>-55912</v>
      </c>
      <c r="BK53" s="150">
        <f t="shared" si="35"/>
        <v>22444</v>
      </c>
      <c r="BL53" s="150">
        <f t="shared" si="35"/>
        <v>439122</v>
      </c>
      <c r="BM53" s="150">
        <f t="shared" si="35"/>
        <v>316511</v>
      </c>
      <c r="BN53" s="150">
        <f t="shared" si="35"/>
        <v>533092</v>
      </c>
      <c r="BO53" s="150">
        <f t="shared" si="35"/>
        <v>637782</v>
      </c>
      <c r="BP53" s="150">
        <f t="shared" si="35"/>
        <v>703382</v>
      </c>
      <c r="BQ53" s="150">
        <f t="shared" si="35"/>
        <v>330795</v>
      </c>
      <c r="BR53" s="169">
        <f t="shared" si="35"/>
        <v>232612</v>
      </c>
      <c r="BS53" s="390"/>
    </row>
    <row r="54" spans="1:71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576">
        <v>329638.02095859818</v>
      </c>
      <c r="AK54" s="606">
        <v>1309551.8247888766</v>
      </c>
      <c r="AL54" s="617">
        <v>881422.27378864982</v>
      </c>
      <c r="AM54" s="403">
        <v>580568.84625212941</v>
      </c>
      <c r="AN54" s="403">
        <v>208280.13473360657</v>
      </c>
      <c r="AO54" s="403">
        <v>496224.56838062726</v>
      </c>
      <c r="AP54" s="403">
        <v>198098.73294753412</v>
      </c>
      <c r="AQ54" s="403">
        <v>173850.13610199123</v>
      </c>
      <c r="AR54" s="403">
        <v>108456.83109805424</v>
      </c>
      <c r="AS54" s="403">
        <v>385545.46647973487</v>
      </c>
      <c r="AT54" s="403">
        <v>371633.10839889431</v>
      </c>
      <c r="AU54" s="403">
        <v>216918.01476218837</v>
      </c>
      <c r="AV54" s="576">
        <v>880287.39054111624</v>
      </c>
      <c r="AW54" s="630">
        <v>578443.93433864706</v>
      </c>
      <c r="AX54" s="403">
        <v>319173.50365368999</v>
      </c>
      <c r="AY54" s="403"/>
      <c r="AZ54" s="403"/>
      <c r="BA54" s="403"/>
      <c r="BB54" s="403"/>
      <c r="BC54" s="403"/>
      <c r="BD54" s="403"/>
      <c r="BE54" s="403"/>
      <c r="BF54" s="403"/>
      <c r="BG54" s="403"/>
      <c r="BH54" s="403"/>
      <c r="BI54" s="327">
        <f t="shared" si="35"/>
        <v>271889.60307797242</v>
      </c>
      <c r="BJ54" s="150">
        <f t="shared" si="35"/>
        <v>366392.38350765983</v>
      </c>
      <c r="BK54" s="150">
        <f t="shared" si="35"/>
        <v>563213.37250864366</v>
      </c>
      <c r="BL54" s="150">
        <f t="shared" si="35"/>
        <v>485598.24447229633</v>
      </c>
      <c r="BM54" s="150">
        <f t="shared" si="35"/>
        <v>317464.42076839297</v>
      </c>
      <c r="BN54" s="150">
        <f t="shared" si="35"/>
        <v>286766.25505575468</v>
      </c>
      <c r="BO54" s="150">
        <f t="shared" si="35"/>
        <v>341176.53913260018</v>
      </c>
      <c r="BP54" s="150">
        <f t="shared" si="35"/>
        <v>269673.54129774461</v>
      </c>
      <c r="BQ54" s="150">
        <f t="shared" si="35"/>
        <v>257197.04462204163</v>
      </c>
      <c r="BR54" s="169">
        <f t="shared" si="35"/>
        <v>217018.61330234987</v>
      </c>
      <c r="BS54" s="390"/>
    </row>
    <row r="55" spans="1:71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576">
        <v>18289.979041401821</v>
      </c>
      <c r="AK55" s="606">
        <v>71882.175211123438</v>
      </c>
      <c r="AL55" s="617">
        <v>47429.726211350127</v>
      </c>
      <c r="AM55" s="403">
        <v>31544.153747870529</v>
      </c>
      <c r="AN55" s="403">
        <v>11275.865266393443</v>
      </c>
      <c r="AO55" s="403">
        <v>26945.431619372735</v>
      </c>
      <c r="AP55" s="403">
        <v>10678.267052465852</v>
      </c>
      <c r="AQ55" s="403">
        <v>9407.8638980087835</v>
      </c>
      <c r="AR55" s="403">
        <v>5937.1689019457572</v>
      </c>
      <c r="AS55" s="403">
        <v>20984.533520265104</v>
      </c>
      <c r="AT55" s="403">
        <v>20177.891601105679</v>
      </c>
      <c r="AU55" s="403">
        <v>11884.985237811623</v>
      </c>
      <c r="AV55" s="576">
        <v>47808.609458883679</v>
      </c>
      <c r="AW55" s="630">
        <v>20222.065661352863</v>
      </c>
      <c r="AX55" s="403">
        <v>11005.496346309988</v>
      </c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35"/>
        <v>15129.396922027607</v>
      </c>
      <c r="BJ55" s="150">
        <f t="shared" si="35"/>
        <v>19566.61649234009</v>
      </c>
      <c r="BK55" s="150">
        <f t="shared" si="35"/>
        <v>30506.627491356234</v>
      </c>
      <c r="BL55" s="150">
        <f t="shared" si="35"/>
        <v>26919.755527703757</v>
      </c>
      <c r="BM55" s="150">
        <f t="shared" si="35"/>
        <v>17372.579231606993</v>
      </c>
      <c r="BN55" s="150">
        <f t="shared" si="35"/>
        <v>15410.744944245311</v>
      </c>
      <c r="BO55" s="150">
        <f t="shared" si="35"/>
        <v>18832.460867399845</v>
      </c>
      <c r="BP55" s="150">
        <f t="shared" si="35"/>
        <v>15006.458702255362</v>
      </c>
      <c r="BQ55" s="150">
        <f t="shared" si="35"/>
        <v>13950.955377958375</v>
      </c>
      <c r="BR55" s="169">
        <f t="shared" si="35"/>
        <v>12167.386697650114</v>
      </c>
      <c r="BS55" s="390"/>
    </row>
    <row r="56" spans="1:71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576"/>
      <c r="AK56" s="606"/>
      <c r="AL56" s="617"/>
      <c r="AM56" s="403"/>
      <c r="AN56" s="403"/>
      <c r="AO56" s="403"/>
      <c r="AP56" s="403"/>
      <c r="AQ56" s="403"/>
      <c r="AR56" s="403"/>
      <c r="AS56" s="403"/>
      <c r="AT56" s="403"/>
      <c r="AU56" s="403"/>
      <c r="AV56" s="576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35"/>
        <v>166</v>
      </c>
      <c r="BJ56" s="150">
        <f t="shared" si="35"/>
        <v>283</v>
      </c>
      <c r="BK56" s="150">
        <f t="shared" si="35"/>
        <v>1352</v>
      </c>
      <c r="BL56" s="150">
        <f t="shared" si="35"/>
        <v>3528</v>
      </c>
      <c r="BM56" s="150">
        <f t="shared" si="35"/>
        <v>52877</v>
      </c>
      <c r="BN56" s="150">
        <f t="shared" si="35"/>
        <v>49472</v>
      </c>
      <c r="BO56" s="150">
        <f t="shared" si="35"/>
        <v>49809</v>
      </c>
      <c r="BP56" s="150">
        <f t="shared" si="35"/>
        <v>46467</v>
      </c>
      <c r="BQ56" s="150">
        <f t="shared" si="35"/>
        <v>43096</v>
      </c>
      <c r="BR56" s="169">
        <f t="shared" si="35"/>
        <v>47052</v>
      </c>
      <c r="BS56" s="390"/>
    </row>
    <row r="57" spans="1:71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36">SUM(AF52:AF56)</f>
        <v>2881177</v>
      </c>
      <c r="AG57" s="403">
        <f t="shared" si="36"/>
        <v>2664079</v>
      </c>
      <c r="AH57" s="403">
        <v>2408815</v>
      </c>
      <c r="AI57" s="403">
        <f t="shared" ref="AI57" si="37">SUM(AI52:AI56)</f>
        <v>2895180</v>
      </c>
      <c r="AJ57" s="576">
        <v>2144261</v>
      </c>
      <c r="AK57" s="606">
        <v>3303246.0000000005</v>
      </c>
      <c r="AL57" s="617">
        <f t="shared" ref="AL57" si="38">SUM(AL52:AL56)</f>
        <v>3381607.9999999995</v>
      </c>
      <c r="AM57" s="403">
        <v>3795663</v>
      </c>
      <c r="AN57" s="403">
        <v>2977685</v>
      </c>
      <c r="AO57" s="403">
        <v>4085333</v>
      </c>
      <c r="AP57" s="403">
        <f t="shared" ref="AP57" si="39">SUM(AP52:AP56)</f>
        <v>3160285</v>
      </c>
      <c r="AQ57" s="403">
        <v>2041240</v>
      </c>
      <c r="AR57" s="403">
        <v>2120286</v>
      </c>
      <c r="AS57" s="403">
        <v>3020416</v>
      </c>
      <c r="AT57" s="403">
        <v>3756654</v>
      </c>
      <c r="AU57" s="403">
        <v>3187071</v>
      </c>
      <c r="AV57" s="576">
        <v>3308430</v>
      </c>
      <c r="AW57" s="630">
        <v>3402517</v>
      </c>
      <c r="AX57" s="403">
        <v>3820783</v>
      </c>
      <c r="AY57" s="403"/>
      <c r="AZ57" s="403"/>
      <c r="BA57" s="403"/>
      <c r="BB57" s="403"/>
      <c r="BC57" s="403"/>
      <c r="BD57" s="403"/>
      <c r="BE57" s="403"/>
      <c r="BF57" s="403"/>
      <c r="BG57" s="403"/>
      <c r="BH57" s="403"/>
      <c r="BI57" s="327">
        <f t="shared" si="35"/>
        <v>670887</v>
      </c>
      <c r="BJ57" s="150">
        <f t="shared" si="35"/>
        <v>720674.99999999953</v>
      </c>
      <c r="BK57" s="150">
        <f t="shared" si="35"/>
        <v>998563</v>
      </c>
      <c r="BL57" s="150">
        <f t="shared" si="35"/>
        <v>1596536.9999999998</v>
      </c>
      <c r="BM57" s="150">
        <f t="shared" si="35"/>
        <v>1211039</v>
      </c>
      <c r="BN57" s="150">
        <f t="shared" si="35"/>
        <v>1633001</v>
      </c>
      <c r="BO57" s="150">
        <f t="shared" si="35"/>
        <v>2069939.0000000002</v>
      </c>
      <c r="BP57" s="150">
        <f t="shared" si="35"/>
        <v>2244295</v>
      </c>
      <c r="BQ57" s="150">
        <f t="shared" si="35"/>
        <v>1427212.0000000002</v>
      </c>
      <c r="BR57" s="169">
        <f t="shared" si="35"/>
        <v>1100530</v>
      </c>
      <c r="BS57" s="390"/>
    </row>
    <row r="58" spans="1:71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576"/>
      <c r="AK58" s="606"/>
      <c r="AL58" s="617"/>
      <c r="AM58" s="403"/>
      <c r="AN58" s="403"/>
      <c r="AO58" s="403"/>
      <c r="AP58" s="403"/>
      <c r="AQ58" s="403"/>
      <c r="AR58" s="403"/>
      <c r="AS58" s="403"/>
      <c r="AT58" s="403"/>
      <c r="AU58" s="403"/>
      <c r="AV58" s="576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  <c r="BS58" s="390"/>
    </row>
    <row r="59" spans="1:71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576">
        <v>6006818</v>
      </c>
      <c r="AK59" s="606">
        <v>5600514</v>
      </c>
      <c r="AL59" s="617">
        <v>5400707</v>
      </c>
      <c r="AM59" s="403">
        <v>5593671</v>
      </c>
      <c r="AN59" s="403">
        <v>5714775</v>
      </c>
      <c r="AO59" s="403">
        <v>6075827</v>
      </c>
      <c r="AP59" s="403">
        <v>5978163</v>
      </c>
      <c r="AQ59" s="403">
        <v>5697533</v>
      </c>
      <c r="AR59" s="403">
        <v>5136659</v>
      </c>
      <c r="AS59" s="403">
        <v>4761283</v>
      </c>
      <c r="AT59" s="403">
        <v>4884590</v>
      </c>
      <c r="AU59" s="403">
        <v>4963673</v>
      </c>
      <c r="AV59" s="576">
        <v>5105665</v>
      </c>
      <c r="AW59" s="630">
        <v>4978423</v>
      </c>
      <c r="AX59" s="403">
        <v>4845036</v>
      </c>
      <c r="AY59" s="403"/>
      <c r="AZ59" s="403"/>
      <c r="BA59" s="403"/>
      <c r="BB59" s="403"/>
      <c r="BC59" s="403"/>
      <c r="BD59" s="403"/>
      <c r="BE59" s="403"/>
      <c r="BF59" s="403"/>
      <c r="BG59" s="403"/>
      <c r="BH59" s="403"/>
      <c r="BI59" s="327">
        <f t="shared" ref="BI59:BR64" si="40">O59-C59</f>
        <v>-52249</v>
      </c>
      <c r="BJ59" s="150">
        <f t="shared" si="40"/>
        <v>252196</v>
      </c>
      <c r="BK59" s="150">
        <f t="shared" si="40"/>
        <v>821564</v>
      </c>
      <c r="BL59" s="150">
        <f t="shared" si="40"/>
        <v>1009041</v>
      </c>
      <c r="BM59" s="150">
        <f t="shared" si="40"/>
        <v>1966400</v>
      </c>
      <c r="BN59" s="150">
        <f t="shared" si="40"/>
        <v>2211423</v>
      </c>
      <c r="BO59" s="150">
        <f t="shared" si="40"/>
        <v>2835826</v>
      </c>
      <c r="BP59" s="150">
        <f t="shared" si="40"/>
        <v>3696642</v>
      </c>
      <c r="BQ59" s="150">
        <f t="shared" si="40"/>
        <v>4259767</v>
      </c>
      <c r="BR59" s="169">
        <f t="shared" si="40"/>
        <v>4626448</v>
      </c>
      <c r="BS59" s="390"/>
    </row>
    <row r="60" spans="1:71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576">
        <v>23259213</v>
      </c>
      <c r="AK60" s="606">
        <v>22885911</v>
      </c>
      <c r="AL60" s="617">
        <v>22681741</v>
      </c>
      <c r="AM60" s="403">
        <v>22875029</v>
      </c>
      <c r="AN60" s="403">
        <v>23337582</v>
      </c>
      <c r="AO60" s="403">
        <v>23504859</v>
      </c>
      <c r="AP60" s="403">
        <v>23321976</v>
      </c>
      <c r="AQ60" s="403">
        <v>23194587</v>
      </c>
      <c r="AR60" s="403">
        <v>22607221</v>
      </c>
      <c r="AS60" s="403">
        <v>21796034</v>
      </c>
      <c r="AT60" s="403">
        <v>21217810</v>
      </c>
      <c r="AU60" s="403">
        <v>21437402</v>
      </c>
      <c r="AV60" s="576">
        <v>21979111</v>
      </c>
      <c r="AW60" s="630">
        <v>22084604</v>
      </c>
      <c r="AX60" s="403">
        <v>22402862</v>
      </c>
      <c r="AY60" s="403"/>
      <c r="AZ60" s="403"/>
      <c r="BA60" s="403"/>
      <c r="BB60" s="403"/>
      <c r="BC60" s="403"/>
      <c r="BD60" s="403"/>
      <c r="BE60" s="403"/>
      <c r="BF60" s="403"/>
      <c r="BG60" s="403"/>
      <c r="BH60" s="403"/>
      <c r="BI60" s="327">
        <f t="shared" si="40"/>
        <v>613281</v>
      </c>
      <c r="BJ60" s="150">
        <f t="shared" si="40"/>
        <v>504089</v>
      </c>
      <c r="BK60" s="150">
        <f t="shared" si="40"/>
        <v>498887</v>
      </c>
      <c r="BL60" s="150">
        <f t="shared" si="40"/>
        <v>549435</v>
      </c>
      <c r="BM60" s="150">
        <f t="shared" si="40"/>
        <v>1676962</v>
      </c>
      <c r="BN60" s="150">
        <f t="shared" si="40"/>
        <v>2033151</v>
      </c>
      <c r="BO60" s="150">
        <f t="shared" si="40"/>
        <v>3482220</v>
      </c>
      <c r="BP60" s="150">
        <f t="shared" si="40"/>
        <v>4572940</v>
      </c>
      <c r="BQ60" s="150">
        <f t="shared" si="40"/>
        <v>5486748</v>
      </c>
      <c r="BR60" s="169">
        <f t="shared" si="40"/>
        <v>5909366</v>
      </c>
      <c r="BS60" s="390"/>
    </row>
    <row r="61" spans="1:71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576">
        <v>1163094.646108916</v>
      </c>
      <c r="AK61" s="606">
        <v>1094004.3687622622</v>
      </c>
      <c r="AL61" s="617">
        <v>1435388.1239789592</v>
      </c>
      <c r="AM61" s="403">
        <v>1954472.2977001704</v>
      </c>
      <c r="AN61" s="403">
        <v>2173479.2301485655</v>
      </c>
      <c r="AO61" s="403">
        <v>2017923.950160017</v>
      </c>
      <c r="AP61" s="403">
        <v>1037968.5877622229</v>
      </c>
      <c r="AQ61" s="403">
        <v>964221.36187268153</v>
      </c>
      <c r="AR61" s="403">
        <v>1055664.56644101</v>
      </c>
      <c r="AS61" s="403">
        <v>957705.82615345391</v>
      </c>
      <c r="AT61" s="403">
        <v>1384876.8435466723</v>
      </c>
      <c r="AU61" s="403">
        <v>1377053.9162341531</v>
      </c>
      <c r="AV61" s="576">
        <v>1350921.1627609713</v>
      </c>
      <c r="AW61" s="630">
        <v>1143385.8900473933</v>
      </c>
      <c r="AX61" s="403">
        <v>1491807.6315969403</v>
      </c>
      <c r="AY61" s="403"/>
      <c r="AZ61" s="403"/>
      <c r="BA61" s="403"/>
      <c r="BB61" s="403"/>
      <c r="BC61" s="403"/>
      <c r="BD61" s="403"/>
      <c r="BE61" s="403"/>
      <c r="BF61" s="403"/>
      <c r="BG61" s="403"/>
      <c r="BH61" s="403"/>
      <c r="BI61" s="327">
        <f t="shared" si="40"/>
        <v>89932.182411719696</v>
      </c>
      <c r="BJ61" s="150">
        <f t="shared" si="40"/>
        <v>404320.92422818718</v>
      </c>
      <c r="BK61" s="150">
        <f t="shared" si="40"/>
        <v>666736.69994034641</v>
      </c>
      <c r="BL61" s="150">
        <f t="shared" si="40"/>
        <v>1007937.2654610737</v>
      </c>
      <c r="BM61" s="150">
        <f t="shared" si="40"/>
        <v>1008606.8972091505</v>
      </c>
      <c r="BN61" s="150">
        <f t="shared" si="40"/>
        <v>1097945.5348057421</v>
      </c>
      <c r="BO61" s="150">
        <f t="shared" si="40"/>
        <v>1142955.0065509123</v>
      </c>
      <c r="BP61" s="150">
        <f t="shared" si="40"/>
        <v>1007282.0235989237</v>
      </c>
      <c r="BQ61" s="150">
        <f t="shared" si="40"/>
        <v>948258.05638692027</v>
      </c>
      <c r="BR61" s="169">
        <f t="shared" si="40"/>
        <v>1129273.8286323724</v>
      </c>
      <c r="BS61" s="390"/>
    </row>
    <row r="62" spans="1:71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576">
        <v>64534.353891084007</v>
      </c>
      <c r="AK62" s="606">
        <v>60050.631237737784</v>
      </c>
      <c r="AL62" s="617">
        <v>77238.876021040924</v>
      </c>
      <c r="AM62" s="403">
        <v>106192.70229982965</v>
      </c>
      <c r="AN62" s="403">
        <v>117667.76985143442</v>
      </c>
      <c r="AO62" s="403">
        <v>109575.04983998294</v>
      </c>
      <c r="AP62" s="403">
        <v>55950.412237777113</v>
      </c>
      <c r="AQ62" s="403">
        <v>52178.638127318467</v>
      </c>
      <c r="AR62" s="403">
        <v>57789.43355899008</v>
      </c>
      <c r="AS62" s="403">
        <v>52126.173846546015</v>
      </c>
      <c r="AT62" s="403">
        <v>75192.156453327669</v>
      </c>
      <c r="AU62" s="403">
        <v>75449.083765847012</v>
      </c>
      <c r="AV62" s="576">
        <v>73368.837239028551</v>
      </c>
      <c r="AW62" s="630">
        <v>39972.109952606632</v>
      </c>
      <c r="AX62" s="403">
        <v>51439.3684030597</v>
      </c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40"/>
        <v>4471.8175882803771</v>
      </c>
      <c r="BJ62" s="150">
        <f t="shared" si="40"/>
        <v>21273.075771812757</v>
      </c>
      <c r="BK62" s="150">
        <f t="shared" si="40"/>
        <v>35756.300059653535</v>
      </c>
      <c r="BL62" s="150">
        <f t="shared" si="40"/>
        <v>55728.734538926459</v>
      </c>
      <c r="BM62" s="150">
        <f t="shared" si="40"/>
        <v>55039.102790849647</v>
      </c>
      <c r="BN62" s="150">
        <f t="shared" si="40"/>
        <v>59172.465194257624</v>
      </c>
      <c r="BO62" s="150">
        <f t="shared" si="40"/>
        <v>62882.993449087939</v>
      </c>
      <c r="BP62" s="150">
        <f t="shared" si="40"/>
        <v>55972.976401076288</v>
      </c>
      <c r="BQ62" s="150">
        <f t="shared" si="40"/>
        <v>51146.943613079806</v>
      </c>
      <c r="BR62" s="169">
        <f t="shared" si="40"/>
        <v>63300.171367627438</v>
      </c>
      <c r="BS62" s="390"/>
    </row>
    <row r="63" spans="1:71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576"/>
      <c r="AK63" s="606"/>
      <c r="AL63" s="617"/>
      <c r="AM63" s="403"/>
      <c r="AN63" s="403"/>
      <c r="AO63" s="403"/>
      <c r="AP63" s="403"/>
      <c r="AQ63" s="403"/>
      <c r="AR63" s="403"/>
      <c r="AS63" s="403"/>
      <c r="AT63" s="403"/>
      <c r="AU63" s="403"/>
      <c r="AV63" s="576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40"/>
        <v>1201</v>
      </c>
      <c r="BJ63" s="150">
        <f t="shared" si="40"/>
        <v>1171</v>
      </c>
      <c r="BK63" s="150">
        <f t="shared" si="40"/>
        <v>4201</v>
      </c>
      <c r="BL63" s="150">
        <f t="shared" si="40"/>
        <v>5179</v>
      </c>
      <c r="BM63" s="150">
        <f t="shared" si="40"/>
        <v>151374</v>
      </c>
      <c r="BN63" s="150">
        <f t="shared" si="40"/>
        <v>152654</v>
      </c>
      <c r="BO63" s="150">
        <f t="shared" si="40"/>
        <v>115092</v>
      </c>
      <c r="BP63" s="150">
        <f t="shared" si="40"/>
        <v>111325</v>
      </c>
      <c r="BQ63" s="150">
        <f t="shared" si="40"/>
        <v>97148</v>
      </c>
      <c r="BR63" s="169">
        <f t="shared" si="40"/>
        <v>101160</v>
      </c>
      <c r="BS63" s="390"/>
    </row>
    <row r="64" spans="1:71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41">SUM(AF59:AF63)</f>
        <v>35671517</v>
      </c>
      <c r="AG64" s="403">
        <f t="shared" si="41"/>
        <v>34565090</v>
      </c>
      <c r="AH64" s="403">
        <v>34112552</v>
      </c>
      <c r="AI64" s="403">
        <f t="shared" ref="AI64" si="42">SUM(AI59:AI63)</f>
        <v>32623675</v>
      </c>
      <c r="AJ64" s="576">
        <v>30493660.000000004</v>
      </c>
      <c r="AK64" s="606">
        <v>29640480</v>
      </c>
      <c r="AL64" s="617">
        <f t="shared" ref="AL64" si="43">SUM(AL59:AL63)</f>
        <v>29595075</v>
      </c>
      <c r="AM64" s="403">
        <v>30529365</v>
      </c>
      <c r="AN64" s="403">
        <v>31343504</v>
      </c>
      <c r="AO64" s="403">
        <v>31708185</v>
      </c>
      <c r="AP64" s="403">
        <f t="shared" ref="AP64" si="44">SUM(AP59:AP63)</f>
        <v>30394058</v>
      </c>
      <c r="AQ64" s="403">
        <v>29908520</v>
      </c>
      <c r="AR64" s="403">
        <v>28857334</v>
      </c>
      <c r="AS64" s="403">
        <v>27567149</v>
      </c>
      <c r="AT64" s="403">
        <v>27562469</v>
      </c>
      <c r="AU64" s="403">
        <v>27853578</v>
      </c>
      <c r="AV64" s="576">
        <v>28509066</v>
      </c>
      <c r="AW64" s="630">
        <v>28246385</v>
      </c>
      <c r="AX64" s="403">
        <v>28791145</v>
      </c>
      <c r="AY64" s="403"/>
      <c r="AZ64" s="403"/>
      <c r="BA64" s="403"/>
      <c r="BB64" s="403"/>
      <c r="BC64" s="403"/>
      <c r="BD64" s="403"/>
      <c r="BE64" s="403"/>
      <c r="BF64" s="403"/>
      <c r="BG64" s="403"/>
      <c r="BH64" s="403"/>
      <c r="BI64" s="327">
        <f t="shared" si="40"/>
        <v>656637.00000000373</v>
      </c>
      <c r="BJ64" s="150">
        <f t="shared" si="40"/>
        <v>1183050</v>
      </c>
      <c r="BK64" s="150">
        <f t="shared" si="40"/>
        <v>2027145</v>
      </c>
      <c r="BL64" s="150">
        <f t="shared" si="40"/>
        <v>2627321</v>
      </c>
      <c r="BM64" s="150">
        <f t="shared" si="40"/>
        <v>4858382</v>
      </c>
      <c r="BN64" s="150">
        <f t="shared" si="40"/>
        <v>5554346</v>
      </c>
      <c r="BO64" s="150">
        <f t="shared" si="40"/>
        <v>7638976</v>
      </c>
      <c r="BP64" s="150">
        <f t="shared" si="40"/>
        <v>9444162</v>
      </c>
      <c r="BQ64" s="150">
        <f t="shared" si="40"/>
        <v>10843068</v>
      </c>
      <c r="BR64" s="169">
        <f t="shared" si="40"/>
        <v>11829548</v>
      </c>
      <c r="BS64" s="390"/>
    </row>
    <row r="65" spans="1:71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576"/>
      <c r="AK65" s="606"/>
      <c r="AL65" s="617"/>
      <c r="AM65" s="403"/>
      <c r="AN65" s="403"/>
      <c r="AO65" s="403"/>
      <c r="AP65" s="403"/>
      <c r="AQ65" s="403"/>
      <c r="AR65" s="403"/>
      <c r="AS65" s="403"/>
      <c r="AT65" s="403"/>
      <c r="AU65" s="403"/>
      <c r="AV65" s="576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  <c r="BS65" s="390"/>
    </row>
    <row r="66" spans="1:71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45">AD45+AD52+AD59</f>
        <v>12775178</v>
      </c>
      <c r="AE66" s="403">
        <f t="shared" si="45"/>
        <v>12511120</v>
      </c>
      <c r="AF66" s="403">
        <f t="shared" si="45"/>
        <v>12027053</v>
      </c>
      <c r="AG66" s="403">
        <f t="shared" si="45"/>
        <v>11250962</v>
      </c>
      <c r="AH66" s="403">
        <v>10695277</v>
      </c>
      <c r="AI66" s="403">
        <f t="shared" ref="AI66:AI70" si="46">AI45+AI52+AI59</f>
        <v>9790786</v>
      </c>
      <c r="AJ66" s="576">
        <v>8566686</v>
      </c>
      <c r="AK66" s="606">
        <v>8729893</v>
      </c>
      <c r="AL66" s="617">
        <f t="shared" ref="AL66:AL70" si="47">AL45+AL52+AL59</f>
        <v>10085463</v>
      </c>
      <c r="AM66" s="403">
        <v>9958675</v>
      </c>
      <c r="AN66" s="403">
        <v>10536352</v>
      </c>
      <c r="AO66" s="403">
        <v>10522597</v>
      </c>
      <c r="AP66" s="403">
        <f t="shared" ref="AP66:AP70" si="48">AP45+AP52+AP59</f>
        <v>9222846</v>
      </c>
      <c r="AQ66" s="403">
        <v>8479672</v>
      </c>
      <c r="AR66" s="403">
        <v>8811987</v>
      </c>
      <c r="AS66" s="403">
        <v>9525857</v>
      </c>
      <c r="AT66" s="403">
        <v>9493997</v>
      </c>
      <c r="AU66" s="403">
        <v>8382656</v>
      </c>
      <c r="AV66" s="576">
        <v>8033016</v>
      </c>
      <c r="AW66" s="630">
        <v>9088662</v>
      </c>
      <c r="AX66" s="403">
        <v>9862092</v>
      </c>
      <c r="AY66" s="403"/>
      <c r="AZ66" s="403"/>
      <c r="BA66" s="403"/>
      <c r="BB66" s="403"/>
      <c r="BC66" s="403"/>
      <c r="BD66" s="403"/>
      <c r="BE66" s="403"/>
      <c r="BF66" s="403"/>
      <c r="BG66" s="403"/>
      <c r="BH66" s="403"/>
      <c r="BI66" s="327">
        <f t="shared" ref="BI66:BR71" si="49">O66-C66</f>
        <v>306031</v>
      </c>
      <c r="BJ66" s="150">
        <f t="shared" si="49"/>
        <v>296269</v>
      </c>
      <c r="BK66" s="150">
        <f t="shared" si="49"/>
        <v>886776</v>
      </c>
      <c r="BL66" s="150">
        <f t="shared" si="49"/>
        <v>1933284</v>
      </c>
      <c r="BM66" s="150">
        <f t="shared" si="49"/>
        <v>2755865</v>
      </c>
      <c r="BN66" s="150">
        <f t="shared" si="49"/>
        <v>3321353</v>
      </c>
      <c r="BO66" s="150">
        <f t="shared" si="49"/>
        <v>4202116</v>
      </c>
      <c r="BP66" s="150">
        <f t="shared" si="49"/>
        <v>5356946</v>
      </c>
      <c r="BQ66" s="150">
        <f t="shared" si="49"/>
        <v>5510381</v>
      </c>
      <c r="BR66" s="169">
        <f t="shared" si="49"/>
        <v>5099991</v>
      </c>
      <c r="BS66" s="390"/>
    </row>
    <row r="67" spans="1:71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45"/>
        <v>29162871</v>
      </c>
      <c r="AE67" s="403">
        <f t="shared" si="45"/>
        <v>29626487</v>
      </c>
      <c r="AF67" s="403">
        <f t="shared" si="45"/>
        <v>29662484</v>
      </c>
      <c r="AG67" s="403">
        <f t="shared" si="45"/>
        <v>29047318</v>
      </c>
      <c r="AH67" s="403">
        <v>28633595</v>
      </c>
      <c r="AI67" s="403">
        <f t="shared" si="46"/>
        <v>27496157</v>
      </c>
      <c r="AJ67" s="576">
        <v>25662573</v>
      </c>
      <c r="AK67" s="606">
        <v>25866247</v>
      </c>
      <c r="AL67" s="617">
        <f t="shared" si="47"/>
        <v>26763029</v>
      </c>
      <c r="AM67" s="403">
        <v>27017314</v>
      </c>
      <c r="AN67" s="403">
        <v>27890099</v>
      </c>
      <c r="AO67" s="403">
        <v>27557120</v>
      </c>
      <c r="AP67" s="403">
        <f t="shared" si="48"/>
        <v>26490871</v>
      </c>
      <c r="AQ67" s="403">
        <v>26124284</v>
      </c>
      <c r="AR67" s="403">
        <v>26289702</v>
      </c>
      <c r="AS67" s="403">
        <v>26321036</v>
      </c>
      <c r="AT67" s="403">
        <v>25454400</v>
      </c>
      <c r="AU67" s="403">
        <v>24854471</v>
      </c>
      <c r="AV67" s="576">
        <v>25130534</v>
      </c>
      <c r="AW67" s="630">
        <v>26460974</v>
      </c>
      <c r="AX67" s="403">
        <v>27917252</v>
      </c>
      <c r="AY67" s="403"/>
      <c r="AZ67" s="403"/>
      <c r="BA67" s="403"/>
      <c r="BB67" s="403"/>
      <c r="BC67" s="403"/>
      <c r="BD67" s="403"/>
      <c r="BE67" s="403"/>
      <c r="BF67" s="403"/>
      <c r="BG67" s="403"/>
      <c r="BH67" s="403"/>
      <c r="BI67" s="327">
        <f t="shared" si="49"/>
        <v>642612</v>
      </c>
      <c r="BJ67" s="150">
        <f t="shared" si="49"/>
        <v>196095</v>
      </c>
      <c r="BK67" s="150">
        <f t="shared" si="49"/>
        <v>289264</v>
      </c>
      <c r="BL67" s="150">
        <f t="shared" si="49"/>
        <v>1115755</v>
      </c>
      <c r="BM67" s="150">
        <f t="shared" si="49"/>
        <v>2275454</v>
      </c>
      <c r="BN67" s="150">
        <f t="shared" si="49"/>
        <v>2846414</v>
      </c>
      <c r="BO67" s="150">
        <f t="shared" si="49"/>
        <v>4400894</v>
      </c>
      <c r="BP67" s="150">
        <f t="shared" si="49"/>
        <v>5423434</v>
      </c>
      <c r="BQ67" s="150">
        <f t="shared" si="49"/>
        <v>5964027</v>
      </c>
      <c r="BR67" s="169">
        <f t="shared" si="49"/>
        <v>5935273</v>
      </c>
      <c r="BS67" s="390"/>
    </row>
    <row r="68" spans="1:71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45"/>
        <v>1572019.2335282988</v>
      </c>
      <c r="AE68" s="403">
        <f t="shared" si="45"/>
        <v>1704412.6686715931</v>
      </c>
      <c r="AF68" s="403">
        <f t="shared" si="45"/>
        <v>1763957.0091804934</v>
      </c>
      <c r="AG68" s="403">
        <f t="shared" si="45"/>
        <v>1953122.2653166295</v>
      </c>
      <c r="AH68" s="403">
        <v>1925191.1319030249</v>
      </c>
      <c r="AI68" s="403">
        <f t="shared" si="46"/>
        <v>2578256.1345649837</v>
      </c>
      <c r="AJ68" s="576">
        <v>2724649.7002233295</v>
      </c>
      <c r="AK68" s="606">
        <v>3667330.7625181265</v>
      </c>
      <c r="AL68" s="617">
        <f t="shared" si="47"/>
        <v>4019519.8421075139</v>
      </c>
      <c r="AM68" s="403">
        <v>3629800.3888415676</v>
      </c>
      <c r="AN68" s="403">
        <v>3617495.1297387294</v>
      </c>
      <c r="AO68" s="403">
        <v>3288005.4071260933</v>
      </c>
      <c r="AP68" s="403">
        <f t="shared" si="48"/>
        <v>1574735.8146461851</v>
      </c>
      <c r="AQ68" s="403">
        <v>1501857.3048224109</v>
      </c>
      <c r="AR68" s="403">
        <v>2379508.4014135478</v>
      </c>
      <c r="AS68" s="403">
        <v>2698103.1858271728</v>
      </c>
      <c r="AT68" s="403">
        <v>3188555.7480756962</v>
      </c>
      <c r="AU68" s="403">
        <v>2791690.6611078023</v>
      </c>
      <c r="AV68" s="576">
        <v>3685370.6759267142</v>
      </c>
      <c r="AW68" s="630">
        <v>2727962.9903489873</v>
      </c>
      <c r="AX68" s="403">
        <v>3003604.9926498868</v>
      </c>
      <c r="AY68" s="403"/>
      <c r="AZ68" s="403"/>
      <c r="BA68" s="403"/>
      <c r="BB68" s="403"/>
      <c r="BC68" s="403"/>
      <c r="BD68" s="403"/>
      <c r="BE68" s="403"/>
      <c r="BF68" s="403"/>
      <c r="BG68" s="403"/>
      <c r="BH68" s="403"/>
      <c r="BI68" s="327">
        <f t="shared" si="49"/>
        <v>581349.44298807485</v>
      </c>
      <c r="BJ68" s="150">
        <f t="shared" si="49"/>
        <v>1414913.7136234613</v>
      </c>
      <c r="BK68" s="150">
        <f t="shared" si="49"/>
        <v>1347200.2142907751</v>
      </c>
      <c r="BL68" s="150">
        <f t="shared" si="49"/>
        <v>1537261.0197017123</v>
      </c>
      <c r="BM68" s="150">
        <f t="shared" si="49"/>
        <v>1391127.1778955632</v>
      </c>
      <c r="BN68" s="150">
        <f t="shared" si="49"/>
        <v>1402626.3730329275</v>
      </c>
      <c r="BO68" s="150">
        <f t="shared" si="49"/>
        <v>1293805.1414882038</v>
      </c>
      <c r="BP68" s="150">
        <f t="shared" si="49"/>
        <v>1252243.3472494835</v>
      </c>
      <c r="BQ68" s="150">
        <f t="shared" si="49"/>
        <v>1250684.6088358287</v>
      </c>
      <c r="BR68" s="169">
        <f t="shared" si="49"/>
        <v>906926.67494623689</v>
      </c>
      <c r="BS68" s="390"/>
    </row>
    <row r="69" spans="1:71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45"/>
        <v>88782.766471701354</v>
      </c>
      <c r="AE69" s="403">
        <f t="shared" si="45"/>
        <v>95093.331328406945</v>
      </c>
      <c r="AF69" s="403">
        <f t="shared" si="45"/>
        <v>96856.990819506434</v>
      </c>
      <c r="AG69" s="403">
        <f t="shared" si="45"/>
        <v>108624.73468337051</v>
      </c>
      <c r="AH69" s="403">
        <v>107085.86809697488</v>
      </c>
      <c r="AI69" s="403">
        <f t="shared" si="46"/>
        <v>141139.86543501611</v>
      </c>
      <c r="AJ69" s="576">
        <v>151177.29977667067</v>
      </c>
      <c r="AK69" s="606">
        <v>201302.23748187325</v>
      </c>
      <c r="AL69" s="617">
        <f t="shared" si="47"/>
        <v>216292.15789248599</v>
      </c>
      <c r="AM69" s="403">
        <v>197218.61115843273</v>
      </c>
      <c r="AN69" s="403">
        <v>195843.87026127049</v>
      </c>
      <c r="AO69" s="403">
        <v>178541.59287390654</v>
      </c>
      <c r="AP69" s="403">
        <f t="shared" si="48"/>
        <v>84884.185353814726</v>
      </c>
      <c r="AQ69" s="403">
        <v>81272.695177589223</v>
      </c>
      <c r="AR69" s="403">
        <v>130259.59858645208</v>
      </c>
      <c r="AS69" s="403">
        <v>146852.81417282691</v>
      </c>
      <c r="AT69" s="403">
        <v>173123.25192430365</v>
      </c>
      <c r="AU69" s="403">
        <v>152957.33889219773</v>
      </c>
      <c r="AV69" s="576">
        <v>200153.32407328504</v>
      </c>
      <c r="AW69" s="630">
        <v>95368.009651012486</v>
      </c>
      <c r="AX69" s="403">
        <v>103568.00735011324</v>
      </c>
      <c r="AY69" s="403"/>
      <c r="AZ69" s="403"/>
      <c r="BA69" s="403"/>
      <c r="BB69" s="403"/>
      <c r="BC69" s="403"/>
      <c r="BD69" s="403"/>
      <c r="BE69" s="403"/>
      <c r="BF69" s="403"/>
      <c r="BG69" s="403"/>
      <c r="BH69" s="403"/>
      <c r="BI69" s="327">
        <f t="shared" si="49"/>
        <v>30717.55701192515</v>
      </c>
      <c r="BJ69" s="150">
        <f t="shared" si="49"/>
        <v>74197.286376538657</v>
      </c>
      <c r="BK69" s="150">
        <f t="shared" si="49"/>
        <v>71340.785709225049</v>
      </c>
      <c r="BL69" s="150">
        <f t="shared" si="49"/>
        <v>84585.980298288079</v>
      </c>
      <c r="BM69" s="150">
        <f t="shared" si="49"/>
        <v>75091.822104437335</v>
      </c>
      <c r="BN69" s="150">
        <f t="shared" si="49"/>
        <v>73915.62696707237</v>
      </c>
      <c r="BO69" s="150">
        <f t="shared" si="49"/>
        <v>69007.858511796134</v>
      </c>
      <c r="BP69" s="150">
        <f t="shared" si="49"/>
        <v>68845.652750516398</v>
      </c>
      <c r="BQ69" s="150">
        <f t="shared" si="49"/>
        <v>66022.391164171306</v>
      </c>
      <c r="BR69" s="169">
        <f t="shared" si="49"/>
        <v>50987.325053763241</v>
      </c>
      <c r="BS69" s="390"/>
    </row>
    <row r="70" spans="1:71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45"/>
        <v>214510</v>
      </c>
      <c r="AE70" s="403">
        <f t="shared" si="45"/>
        <v>216826</v>
      </c>
      <c r="AF70" s="403">
        <f t="shared" si="45"/>
        <v>212387</v>
      </c>
      <c r="AG70" s="403">
        <f t="shared" si="45"/>
        <v>325390</v>
      </c>
      <c r="AH70" s="403">
        <v>297095</v>
      </c>
      <c r="AI70" s="403">
        <f t="shared" si="46"/>
        <v>411270</v>
      </c>
      <c r="AJ70" s="576">
        <v>0</v>
      </c>
      <c r="AK70" s="606">
        <v>0</v>
      </c>
      <c r="AL70" s="617">
        <f t="shared" si="47"/>
        <v>0</v>
      </c>
      <c r="AM70" s="403">
        <v>0</v>
      </c>
      <c r="AN70" s="403">
        <v>0</v>
      </c>
      <c r="AO70" s="403">
        <v>0</v>
      </c>
      <c r="AP70" s="403">
        <f t="shared" si="48"/>
        <v>0</v>
      </c>
      <c r="AQ70" s="403">
        <v>0</v>
      </c>
      <c r="AR70" s="403">
        <v>0</v>
      </c>
      <c r="AS70" s="403">
        <v>0</v>
      </c>
      <c r="AT70" s="403">
        <v>0</v>
      </c>
      <c r="AU70" s="403">
        <v>0</v>
      </c>
      <c r="AV70" s="576">
        <v>0</v>
      </c>
      <c r="AW70" s="630">
        <v>0</v>
      </c>
      <c r="AX70" s="403">
        <v>0</v>
      </c>
      <c r="AY70" s="403"/>
      <c r="AZ70" s="403"/>
      <c r="BA70" s="403"/>
      <c r="BB70" s="403"/>
      <c r="BC70" s="403"/>
      <c r="BD70" s="403"/>
      <c r="BE70" s="403"/>
      <c r="BF70" s="403"/>
      <c r="BG70" s="403"/>
      <c r="BH70" s="403"/>
      <c r="BI70" s="327">
        <f t="shared" si="49"/>
        <v>2639</v>
      </c>
      <c r="BJ70" s="150">
        <f t="shared" si="49"/>
        <v>3779</v>
      </c>
      <c r="BK70" s="150">
        <f t="shared" si="49"/>
        <v>9361</v>
      </c>
      <c r="BL70" s="150">
        <f t="shared" si="49"/>
        <v>9853</v>
      </c>
      <c r="BM70" s="150">
        <f t="shared" si="49"/>
        <v>336004</v>
      </c>
      <c r="BN70" s="150">
        <f t="shared" si="49"/>
        <v>361901</v>
      </c>
      <c r="BO70" s="150">
        <f t="shared" si="49"/>
        <v>278115</v>
      </c>
      <c r="BP70" s="150">
        <f t="shared" si="49"/>
        <v>238731</v>
      </c>
      <c r="BQ70" s="150">
        <f t="shared" si="49"/>
        <v>256676</v>
      </c>
      <c r="BR70" s="169">
        <f t="shared" si="49"/>
        <v>332092</v>
      </c>
      <c r="BS70" s="390"/>
    </row>
    <row r="71" spans="1:71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50">SUM(AF66:AF70)</f>
        <v>43762738</v>
      </c>
      <c r="AG71" s="404">
        <f t="shared" ref="AG71" si="51">SUM(AG66:AG70)</f>
        <v>42685417</v>
      </c>
      <c r="AH71" s="404">
        <v>41658244</v>
      </c>
      <c r="AI71" s="404">
        <f t="shared" ref="AI71" si="52">SUM(AI66:AI70)</f>
        <v>40417609</v>
      </c>
      <c r="AJ71" s="516">
        <v>37105086</v>
      </c>
      <c r="AK71" s="588">
        <v>38464772.999999993</v>
      </c>
      <c r="AL71" s="618">
        <f t="shared" ref="AL71" si="53">SUM(AL66:AL70)</f>
        <v>41084304</v>
      </c>
      <c r="AM71" s="404">
        <v>40803008</v>
      </c>
      <c r="AN71" s="404">
        <v>42239790</v>
      </c>
      <c r="AO71" s="404">
        <v>41546264</v>
      </c>
      <c r="AP71" s="404">
        <f t="shared" ref="AP71" si="54">SUM(AP66:AP70)</f>
        <v>37373337</v>
      </c>
      <c r="AQ71" s="404">
        <v>36187086</v>
      </c>
      <c r="AR71" s="404">
        <v>37611457</v>
      </c>
      <c r="AS71" s="404">
        <v>38691849</v>
      </c>
      <c r="AT71" s="404">
        <v>38310076</v>
      </c>
      <c r="AU71" s="404">
        <v>36181775</v>
      </c>
      <c r="AV71" s="516">
        <v>37049074</v>
      </c>
      <c r="AW71" s="631">
        <v>38372967</v>
      </c>
      <c r="AX71" s="404">
        <v>40886517</v>
      </c>
      <c r="AY71" s="404"/>
      <c r="AZ71" s="404"/>
      <c r="BA71" s="404"/>
      <c r="BB71" s="404"/>
      <c r="BC71" s="404"/>
      <c r="BD71" s="404"/>
      <c r="BE71" s="404"/>
      <c r="BF71" s="404"/>
      <c r="BG71" s="404"/>
      <c r="BH71" s="404"/>
      <c r="BI71" s="328">
        <f t="shared" si="49"/>
        <v>1563349</v>
      </c>
      <c r="BJ71" s="158">
        <f t="shared" si="49"/>
        <v>1985254</v>
      </c>
      <c r="BK71" s="158">
        <f t="shared" si="49"/>
        <v>2603942</v>
      </c>
      <c r="BL71" s="158">
        <f t="shared" si="49"/>
        <v>4680739</v>
      </c>
      <c r="BM71" s="158">
        <f t="shared" si="49"/>
        <v>6833542</v>
      </c>
      <c r="BN71" s="158">
        <f t="shared" si="49"/>
        <v>8006210</v>
      </c>
      <c r="BO71" s="158">
        <f t="shared" si="49"/>
        <v>10243938</v>
      </c>
      <c r="BP71" s="158">
        <f t="shared" si="49"/>
        <v>12340200</v>
      </c>
      <c r="BQ71" s="158">
        <f t="shared" si="49"/>
        <v>13047791.000000007</v>
      </c>
      <c r="BR71" s="171">
        <f t="shared" si="49"/>
        <v>12325270</v>
      </c>
      <c r="BS71" s="390"/>
    </row>
    <row r="72" spans="1:71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573"/>
      <c r="AK72" s="603"/>
      <c r="AL72" s="619"/>
      <c r="AM72" s="405"/>
      <c r="AN72" s="405"/>
      <c r="AO72" s="405"/>
      <c r="AP72" s="405"/>
      <c r="AQ72" s="405"/>
      <c r="AR72" s="405"/>
      <c r="AS72" s="405"/>
      <c r="AT72" s="405"/>
      <c r="AU72" s="405"/>
      <c r="AV72" s="573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  <c r="BS72" s="389"/>
    </row>
    <row r="73" spans="1:71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577">
        <v>95938946.400000006</v>
      </c>
      <c r="AK73" s="607">
        <v>108213298.90000001</v>
      </c>
      <c r="AL73" s="620">
        <v>106871595.59999999</v>
      </c>
      <c r="AM73" s="406">
        <v>87898566.599999994</v>
      </c>
      <c r="AN73" s="406">
        <v>79028379</v>
      </c>
      <c r="AO73" s="406">
        <v>71469831.099999994</v>
      </c>
      <c r="AP73" s="406">
        <v>80045112.900000006</v>
      </c>
      <c r="AQ73" s="406">
        <v>94661343.799999997</v>
      </c>
      <c r="AR73" s="406">
        <v>114908891.90000001</v>
      </c>
      <c r="AS73" s="406">
        <v>90277274.400000006</v>
      </c>
      <c r="AT73" s="406">
        <v>66586080.700000003</v>
      </c>
      <c r="AU73" s="406">
        <v>71377668</v>
      </c>
      <c r="AV73" s="577">
        <v>92521601</v>
      </c>
      <c r="AW73" s="632">
        <v>99825785.099999994</v>
      </c>
      <c r="AX73" s="406">
        <v>87830658.200000003</v>
      </c>
      <c r="AY73" s="406"/>
      <c r="AZ73" s="406"/>
      <c r="BA73" s="406"/>
      <c r="BB73" s="406"/>
      <c r="BC73" s="406"/>
      <c r="BD73" s="406"/>
      <c r="BE73" s="406"/>
      <c r="BF73" s="406"/>
      <c r="BG73" s="406"/>
      <c r="BH73" s="406"/>
      <c r="BI73" s="325">
        <f t="shared" ref="BI73:BR78" si="55">O73-C73</f>
        <v>-7352170.700000003</v>
      </c>
      <c r="BJ73" s="142">
        <f t="shared" si="55"/>
        <v>4779663.799999997</v>
      </c>
      <c r="BK73" s="142">
        <f t="shared" si="55"/>
        <v>8019069.799999997</v>
      </c>
      <c r="BL73" s="142">
        <f t="shared" si="55"/>
        <v>12229573.5</v>
      </c>
      <c r="BM73" s="142">
        <f t="shared" si="55"/>
        <v>16657774.900000006</v>
      </c>
      <c r="BN73" s="142">
        <f t="shared" si="55"/>
        <v>11536677.299999997</v>
      </c>
      <c r="BO73" s="142">
        <f t="shared" si="55"/>
        <v>6219243.6000000089</v>
      </c>
      <c r="BP73" s="142">
        <f t="shared" si="55"/>
        <v>8327093.8999999985</v>
      </c>
      <c r="BQ73" s="142">
        <f t="shared" si="55"/>
        <v>1462922.099999994</v>
      </c>
      <c r="BR73" s="166">
        <f t="shared" si="55"/>
        <v>-6266087.700000003</v>
      </c>
      <c r="BS73" s="389"/>
    </row>
    <row r="74" spans="1:71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577">
        <v>27939952</v>
      </c>
      <c r="AK74" s="607">
        <v>30893651.199999999</v>
      </c>
      <c r="AL74" s="620">
        <v>31922185.100000001</v>
      </c>
      <c r="AM74" s="406">
        <v>26634760.899999999</v>
      </c>
      <c r="AN74" s="406">
        <v>24377072.600000001</v>
      </c>
      <c r="AO74" s="406">
        <v>22324556</v>
      </c>
      <c r="AP74" s="406">
        <v>24615662</v>
      </c>
      <c r="AQ74" s="406">
        <v>29310180</v>
      </c>
      <c r="AR74" s="406">
        <v>34984268</v>
      </c>
      <c r="AS74" s="406">
        <v>27054567</v>
      </c>
      <c r="AT74" s="406">
        <v>20909031</v>
      </c>
      <c r="AU74" s="406">
        <v>22882068</v>
      </c>
      <c r="AV74" s="577">
        <v>28949888.300000001</v>
      </c>
      <c r="AW74" s="632">
        <v>31161888.399999999</v>
      </c>
      <c r="AX74" s="406">
        <v>28510916.5</v>
      </c>
      <c r="AY74" s="406"/>
      <c r="AZ74" s="406"/>
      <c r="BA74" s="406"/>
      <c r="BB74" s="406"/>
      <c r="BC74" s="406"/>
      <c r="BD74" s="406"/>
      <c r="BE74" s="406"/>
      <c r="BF74" s="406"/>
      <c r="BG74" s="406"/>
      <c r="BH74" s="406"/>
      <c r="BI74" s="325">
        <f t="shared" si="55"/>
        <v>-2786128</v>
      </c>
      <c r="BJ74" s="142">
        <f t="shared" si="55"/>
        <v>563255</v>
      </c>
      <c r="BK74" s="142">
        <f t="shared" si="55"/>
        <v>1161803</v>
      </c>
      <c r="BL74" s="142">
        <f t="shared" si="55"/>
        <v>4060251</v>
      </c>
      <c r="BM74" s="142">
        <f t="shared" si="55"/>
        <v>4939599</v>
      </c>
      <c r="BN74" s="142">
        <f t="shared" si="55"/>
        <v>5053522</v>
      </c>
      <c r="BO74" s="142">
        <f t="shared" si="55"/>
        <v>3239993</v>
      </c>
      <c r="BP74" s="142">
        <f t="shared" si="55"/>
        <v>5207812</v>
      </c>
      <c r="BQ74" s="142">
        <f t="shared" si="55"/>
        <v>3455637</v>
      </c>
      <c r="BR74" s="166">
        <f t="shared" si="55"/>
        <v>1991331</v>
      </c>
      <c r="BS74" s="389"/>
    </row>
    <row r="75" spans="1:71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577">
        <v>47035653.200000003</v>
      </c>
      <c r="AK75" s="607">
        <v>51767855</v>
      </c>
      <c r="AL75" s="620">
        <v>52607146.800000012</v>
      </c>
      <c r="AM75" s="406">
        <v>48297045.100000001</v>
      </c>
      <c r="AN75" s="406">
        <v>45511332.600000009</v>
      </c>
      <c r="AO75" s="406">
        <v>44704656.100000001</v>
      </c>
      <c r="AP75" s="406">
        <v>48836317.899999999</v>
      </c>
      <c r="AQ75" s="406">
        <v>52349079.700000003</v>
      </c>
      <c r="AR75" s="406">
        <v>59545168.100000001</v>
      </c>
      <c r="AS75" s="406">
        <v>52647275.200000003</v>
      </c>
      <c r="AT75" s="406">
        <v>42094456.399999999</v>
      </c>
      <c r="AU75" s="406">
        <v>42691119.700000003</v>
      </c>
      <c r="AV75" s="577">
        <v>51781938.899999999</v>
      </c>
      <c r="AW75" s="632">
        <v>49773014.000000007</v>
      </c>
      <c r="AX75" s="406">
        <v>46982666.299999997</v>
      </c>
      <c r="AY75" s="406"/>
      <c r="AZ75" s="406"/>
      <c r="BA75" s="406"/>
      <c r="BB75" s="406"/>
      <c r="BC75" s="406"/>
      <c r="BD75" s="406"/>
      <c r="BE75" s="406"/>
      <c r="BF75" s="406"/>
      <c r="BG75" s="406"/>
      <c r="BH75" s="406"/>
      <c r="BI75" s="325">
        <f t="shared" si="55"/>
        <v>-18606633.400000002</v>
      </c>
      <c r="BJ75" s="142">
        <f t="shared" si="55"/>
        <v>-5643601.6000000015</v>
      </c>
      <c r="BK75" s="142">
        <f t="shared" si="55"/>
        <v>-7455076.6000000015</v>
      </c>
      <c r="BL75" s="142">
        <f t="shared" si="55"/>
        <v>-3570785.5</v>
      </c>
      <c r="BM75" s="142">
        <f t="shared" si="55"/>
        <v>-2125789.700000003</v>
      </c>
      <c r="BN75" s="142">
        <f t="shared" si="55"/>
        <v>-5174565.6999999955</v>
      </c>
      <c r="BO75" s="142">
        <f t="shared" si="55"/>
        <v>-2757361.599999994</v>
      </c>
      <c r="BP75" s="142">
        <f t="shared" si="55"/>
        <v>18522017.899999999</v>
      </c>
      <c r="BQ75" s="142">
        <f t="shared" si="55"/>
        <v>-20060840.300000008</v>
      </c>
      <c r="BR75" s="166">
        <f t="shared" si="55"/>
        <v>-3302948.4999999925</v>
      </c>
      <c r="BS75" s="389"/>
    </row>
    <row r="76" spans="1:71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577">
        <v>112097704</v>
      </c>
      <c r="AK76" s="607">
        <v>115568990</v>
      </c>
      <c r="AL76" s="620">
        <v>108399440</v>
      </c>
      <c r="AM76" s="406">
        <v>116452176</v>
      </c>
      <c r="AN76" s="406">
        <v>112958355</v>
      </c>
      <c r="AO76" s="406">
        <v>109882531</v>
      </c>
      <c r="AP76" s="406">
        <v>125001223</v>
      </c>
      <c r="AQ76" s="406">
        <v>129780291</v>
      </c>
      <c r="AR76" s="406">
        <v>134358083</v>
      </c>
      <c r="AS76" s="406">
        <v>124904611</v>
      </c>
      <c r="AT76" s="406">
        <v>113201655</v>
      </c>
      <c r="AU76" s="406">
        <v>101859859</v>
      </c>
      <c r="AV76" s="577">
        <v>118511516.7</v>
      </c>
      <c r="AW76" s="632">
        <v>104708667.59999999</v>
      </c>
      <c r="AX76" s="406">
        <v>109712826</v>
      </c>
      <c r="AY76" s="406"/>
      <c r="AZ76" s="406"/>
      <c r="BA76" s="406"/>
      <c r="BB76" s="406"/>
      <c r="BC76" s="406"/>
      <c r="BD76" s="406"/>
      <c r="BE76" s="406"/>
      <c r="BF76" s="406"/>
      <c r="BG76" s="406"/>
      <c r="BH76" s="406"/>
      <c r="BI76" s="325">
        <f t="shared" si="55"/>
        <v>-20751968</v>
      </c>
      <c r="BJ76" s="142">
        <f t="shared" si="55"/>
        <v>-39851068</v>
      </c>
      <c r="BK76" s="142">
        <f t="shared" si="55"/>
        <v>29314642</v>
      </c>
      <c r="BL76" s="142">
        <f t="shared" si="55"/>
        <v>-33818724</v>
      </c>
      <c r="BM76" s="142">
        <f t="shared" si="55"/>
        <v>-18733533.099999994</v>
      </c>
      <c r="BN76" s="142">
        <f t="shared" si="55"/>
        <v>20520994.099999994</v>
      </c>
      <c r="BO76" s="142">
        <f t="shared" si="55"/>
        <v>-29117553</v>
      </c>
      <c r="BP76" s="142">
        <f t="shared" si="55"/>
        <v>2767708</v>
      </c>
      <c r="BQ76" s="142">
        <f t="shared" si="55"/>
        <v>-18254175</v>
      </c>
      <c r="BR76" s="166">
        <f t="shared" si="55"/>
        <v>23477385.699999988</v>
      </c>
      <c r="BS76" s="389"/>
    </row>
    <row r="77" spans="1:71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577">
        <v>2839295.7</v>
      </c>
      <c r="AK77" s="607">
        <v>2769641.5</v>
      </c>
      <c r="AL77" s="620">
        <v>2323195.7000000002</v>
      </c>
      <c r="AM77" s="406">
        <v>2285956.6</v>
      </c>
      <c r="AN77" s="406">
        <v>1977718.2999999998</v>
      </c>
      <c r="AO77" s="406">
        <v>1771984</v>
      </c>
      <c r="AP77" s="406">
        <v>1581452.9</v>
      </c>
      <c r="AQ77" s="406">
        <v>1700908.2000000002</v>
      </c>
      <c r="AR77" s="406">
        <v>1901940.0999999999</v>
      </c>
      <c r="AS77" s="406">
        <v>2101427.4000000004</v>
      </c>
      <c r="AT77" s="406">
        <v>2459843.1</v>
      </c>
      <c r="AU77" s="406">
        <v>2585339.9000000004</v>
      </c>
      <c r="AV77" s="577">
        <v>2515229.2999999998</v>
      </c>
      <c r="AW77" s="632">
        <v>1582461.4000000001</v>
      </c>
      <c r="AX77" s="406">
        <v>3705109.5</v>
      </c>
      <c r="AY77" s="406"/>
      <c r="AZ77" s="406"/>
      <c r="BA77" s="406"/>
      <c r="BB77" s="406"/>
      <c r="BC77" s="406"/>
      <c r="BD77" s="406"/>
      <c r="BE77" s="406"/>
      <c r="BF77" s="406"/>
      <c r="BG77" s="406"/>
      <c r="BH77" s="406"/>
      <c r="BI77" s="325">
        <f t="shared" si="55"/>
        <v>-144978.20000000019</v>
      </c>
      <c r="BJ77" s="142">
        <f t="shared" si="55"/>
        <v>-83941.899999999907</v>
      </c>
      <c r="BK77" s="142">
        <f t="shared" si="55"/>
        <v>-43753.699999999953</v>
      </c>
      <c r="BL77" s="142">
        <f t="shared" si="55"/>
        <v>-46446.000000000233</v>
      </c>
      <c r="BM77" s="142">
        <f t="shared" si="55"/>
        <v>-57553.899999999907</v>
      </c>
      <c r="BN77" s="142">
        <f t="shared" si="55"/>
        <v>-102537.10000000009</v>
      </c>
      <c r="BO77" s="142">
        <f t="shared" si="55"/>
        <v>-112001.39999999991</v>
      </c>
      <c r="BP77" s="142">
        <f t="shared" si="55"/>
        <v>-126765.39999999944</v>
      </c>
      <c r="BQ77" s="142">
        <f t="shared" si="55"/>
        <v>-160305.80000000028</v>
      </c>
      <c r="BR77" s="166">
        <f t="shared" si="55"/>
        <v>-175915.49999999907</v>
      </c>
      <c r="BS77" s="389"/>
    </row>
    <row r="78" spans="1:71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56">SUM(AF73:AF77)</f>
        <v>311607616.80000001</v>
      </c>
      <c r="AG78" s="406">
        <f t="shared" ref="AG78" si="57">SUM(AG73:AG77)</f>
        <v>327180330.80000001</v>
      </c>
      <c r="AH78" s="406">
        <v>254534303.30000001</v>
      </c>
      <c r="AI78" s="406">
        <f t="shared" ref="AI78" si="58">SUM(AI73:AI77)</f>
        <v>258890270.69999999</v>
      </c>
      <c r="AJ78" s="577">
        <v>285851551.30000001</v>
      </c>
      <c r="AK78" s="607">
        <v>309213436.60000002</v>
      </c>
      <c r="AL78" s="620">
        <f t="shared" ref="AL78" si="59">SUM(AL73:AL77)</f>
        <v>302123563.19999999</v>
      </c>
      <c r="AM78" s="406">
        <v>281568505.20000005</v>
      </c>
      <c r="AN78" s="406">
        <v>263852857.5</v>
      </c>
      <c r="AO78" s="406">
        <v>250153558.19999999</v>
      </c>
      <c r="AP78" s="406">
        <f t="shared" ref="AP78" si="60">SUM(AP73:AP77)</f>
        <v>280079768.69999999</v>
      </c>
      <c r="AQ78" s="406">
        <v>307801802.69999999</v>
      </c>
      <c r="AR78" s="406">
        <v>345698351.10000002</v>
      </c>
      <c r="AS78" s="406">
        <v>296985155</v>
      </c>
      <c r="AT78" s="406">
        <v>245251066.19999999</v>
      </c>
      <c r="AU78" s="406">
        <v>241396054.59999999</v>
      </c>
      <c r="AV78" s="577">
        <v>294280174.19999999</v>
      </c>
      <c r="AW78" s="632">
        <v>287051816.5</v>
      </c>
      <c r="AX78" s="406">
        <v>276742176.5</v>
      </c>
      <c r="AY78" s="406"/>
      <c r="AZ78" s="406"/>
      <c r="BA78" s="406"/>
      <c r="BB78" s="406"/>
      <c r="BC78" s="406"/>
      <c r="BD78" s="406"/>
      <c r="BE78" s="406"/>
      <c r="BF78" s="406"/>
      <c r="BG78" s="406"/>
      <c r="BH78" s="406"/>
      <c r="BI78" s="325">
        <f t="shared" si="55"/>
        <v>-49641878.300000042</v>
      </c>
      <c r="BJ78" s="142">
        <f t="shared" si="55"/>
        <v>-40235692.700000018</v>
      </c>
      <c r="BK78" s="142">
        <f t="shared" si="55"/>
        <v>30996684.49999997</v>
      </c>
      <c r="BL78" s="142">
        <f t="shared" si="55"/>
        <v>-21146131</v>
      </c>
      <c r="BM78" s="142">
        <f t="shared" si="55"/>
        <v>680497.19999998808</v>
      </c>
      <c r="BN78" s="142">
        <f t="shared" si="55"/>
        <v>31834090.599999964</v>
      </c>
      <c r="BO78" s="142">
        <f t="shared" si="55"/>
        <v>-22527679.399999917</v>
      </c>
      <c r="BP78" s="142">
        <f t="shared" si="55"/>
        <v>34697866.400000006</v>
      </c>
      <c r="BQ78" s="142">
        <f t="shared" si="55"/>
        <v>-33556762.00000003</v>
      </c>
      <c r="BR78" s="166">
        <f t="shared" si="55"/>
        <v>15723764.99999994</v>
      </c>
      <c r="BS78" s="389"/>
    </row>
    <row r="79" spans="1:71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578"/>
      <c r="AK79" s="608"/>
      <c r="AL79" s="621"/>
      <c r="AM79" s="407"/>
      <c r="AN79" s="407"/>
      <c r="AO79" s="407"/>
      <c r="AP79" s="407"/>
      <c r="AQ79" s="407"/>
      <c r="AR79" s="407"/>
      <c r="AS79" s="407"/>
      <c r="AT79" s="407"/>
      <c r="AU79" s="407"/>
      <c r="AV79" s="578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  <c r="BS79" s="390"/>
    </row>
    <row r="80" spans="1:71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11">
        <v>18720847.240000002</v>
      </c>
      <c r="AK80" s="587">
        <v>23208925.039999999</v>
      </c>
      <c r="AL80" s="622">
        <v>24691783.34</v>
      </c>
      <c r="AM80" s="408">
        <v>20157282.02</v>
      </c>
      <c r="AN80" s="408">
        <v>18346713.68</v>
      </c>
      <c r="AO80" s="408">
        <v>16754579.130000001</v>
      </c>
      <c r="AP80" s="408">
        <v>18781673.079999998</v>
      </c>
      <c r="AQ80" s="408">
        <v>23356288.59</v>
      </c>
      <c r="AR80" s="408">
        <v>28626834.68</v>
      </c>
      <c r="AS80" s="408">
        <v>22484260.280000001</v>
      </c>
      <c r="AT80" s="408">
        <v>16859938.609999999</v>
      </c>
      <c r="AU80" s="408">
        <v>18179422.48</v>
      </c>
      <c r="AV80" s="411">
        <v>23080702.09</v>
      </c>
      <c r="AW80" s="586">
        <v>27774454.199999999</v>
      </c>
      <c r="AX80" s="408">
        <v>26764093.07</v>
      </c>
      <c r="AY80" s="408"/>
      <c r="AZ80" s="408"/>
      <c r="BA80" s="408"/>
      <c r="BB80" s="408"/>
      <c r="BC80" s="408"/>
      <c r="BD80" s="408"/>
      <c r="BE80" s="408"/>
      <c r="BF80" s="408"/>
      <c r="BG80" s="408"/>
      <c r="BH80" s="408"/>
      <c r="BI80" s="327">
        <f t="shared" ref="BI80:BR85" si="61">O80-C80</f>
        <v>-1934162.1799999978</v>
      </c>
      <c r="BJ80" s="150">
        <f t="shared" si="61"/>
        <v>639471.88999999873</v>
      </c>
      <c r="BK80" s="150">
        <f t="shared" si="61"/>
        <v>1151298.0999999996</v>
      </c>
      <c r="BL80" s="150">
        <f t="shared" si="61"/>
        <v>2013703.3600000013</v>
      </c>
      <c r="BM80" s="150">
        <f t="shared" si="61"/>
        <v>2489951.4099999964</v>
      </c>
      <c r="BN80" s="150">
        <f t="shared" si="61"/>
        <v>1332159.799999997</v>
      </c>
      <c r="BO80" s="150">
        <f t="shared" si="61"/>
        <v>266530.96000000089</v>
      </c>
      <c r="BP80" s="150">
        <f t="shared" si="61"/>
        <v>981654.16999999993</v>
      </c>
      <c r="BQ80" s="150">
        <f t="shared" si="61"/>
        <v>-194862.00999999791</v>
      </c>
      <c r="BR80" s="169">
        <f t="shared" si="61"/>
        <v>-1673404.7699999996</v>
      </c>
      <c r="BS80" s="390"/>
    </row>
    <row r="81" spans="1:71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11">
        <v>3217402.16</v>
      </c>
      <c r="AK81" s="587">
        <v>3977454.51</v>
      </c>
      <c r="AL81" s="622">
        <v>4396985.57</v>
      </c>
      <c r="AM81" s="408">
        <v>3653013.1399999997</v>
      </c>
      <c r="AN81" s="408">
        <v>3370853.19</v>
      </c>
      <c r="AO81" s="408">
        <v>3105425.55</v>
      </c>
      <c r="AP81" s="408">
        <v>3424807.4800000004</v>
      </c>
      <c r="AQ81" s="408">
        <v>4235965.82</v>
      </c>
      <c r="AR81" s="408">
        <v>5079988.26</v>
      </c>
      <c r="AS81" s="408">
        <v>3960405.1599999997</v>
      </c>
      <c r="AT81" s="408">
        <v>3111143.17</v>
      </c>
      <c r="AU81" s="408">
        <v>3414210.8800000004</v>
      </c>
      <c r="AV81" s="411">
        <v>4255789.1499999994</v>
      </c>
      <c r="AW81" s="586">
        <v>4887440.53</v>
      </c>
      <c r="AX81" s="408">
        <v>4696580.46</v>
      </c>
      <c r="AY81" s="408"/>
      <c r="AZ81" s="408"/>
      <c r="BA81" s="408"/>
      <c r="BB81" s="408"/>
      <c r="BC81" s="408"/>
      <c r="BD81" s="408"/>
      <c r="BE81" s="408"/>
      <c r="BF81" s="408"/>
      <c r="BG81" s="408"/>
      <c r="BH81" s="408"/>
      <c r="BI81" s="327">
        <f t="shared" si="61"/>
        <v>-307792.87999999989</v>
      </c>
      <c r="BJ81" s="150">
        <f t="shared" si="61"/>
        <v>101807.87999999989</v>
      </c>
      <c r="BK81" s="150">
        <f t="shared" si="61"/>
        <v>138217.55000000028</v>
      </c>
      <c r="BL81" s="150">
        <f t="shared" si="61"/>
        <v>456747.76000000024</v>
      </c>
      <c r="BM81" s="150">
        <f t="shared" si="61"/>
        <v>503876.60000000009</v>
      </c>
      <c r="BN81" s="150">
        <f t="shared" si="61"/>
        <v>457416.15000000037</v>
      </c>
      <c r="BO81" s="150">
        <f t="shared" si="61"/>
        <v>286907.65999999968</v>
      </c>
      <c r="BP81" s="150">
        <f t="shared" si="61"/>
        <v>480707.33999999985</v>
      </c>
      <c r="BQ81" s="150">
        <f t="shared" si="61"/>
        <v>325311.01000000024</v>
      </c>
      <c r="BR81" s="169">
        <f t="shared" si="61"/>
        <v>156714.02000000002</v>
      </c>
      <c r="BS81" s="390"/>
    </row>
    <row r="82" spans="1:71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11">
        <v>6171292.6199999992</v>
      </c>
      <c r="AK82" s="587">
        <v>7114349.1400000006</v>
      </c>
      <c r="AL82" s="622">
        <v>7648158.1699999999</v>
      </c>
      <c r="AM82" s="408">
        <v>7241412.7800000003</v>
      </c>
      <c r="AN82" s="408">
        <v>6961445.1900000004</v>
      </c>
      <c r="AO82" s="408">
        <v>7022628.8100000005</v>
      </c>
      <c r="AP82" s="408">
        <v>7628324.2599999988</v>
      </c>
      <c r="AQ82" s="408">
        <v>8344191.3700000001</v>
      </c>
      <c r="AR82" s="408">
        <v>9326356.2300000004</v>
      </c>
      <c r="AS82" s="408">
        <v>8525580.4800000004</v>
      </c>
      <c r="AT82" s="408">
        <v>7187074.9100000001</v>
      </c>
      <c r="AU82" s="408">
        <v>7140234.8600000003</v>
      </c>
      <c r="AV82" s="411">
        <v>8165419.2599999988</v>
      </c>
      <c r="AW82" s="586">
        <v>8746668.1300000008</v>
      </c>
      <c r="AX82" s="408">
        <v>9387151.2000000011</v>
      </c>
      <c r="AY82" s="408"/>
      <c r="AZ82" s="408"/>
      <c r="BA82" s="408"/>
      <c r="BB82" s="408"/>
      <c r="BC82" s="408"/>
      <c r="BD82" s="408"/>
      <c r="BE82" s="408"/>
      <c r="BF82" s="408"/>
      <c r="BG82" s="408"/>
      <c r="BH82" s="408"/>
      <c r="BI82" s="327">
        <f t="shared" si="61"/>
        <v>-3150106.9800000004</v>
      </c>
      <c r="BJ82" s="150">
        <f t="shared" si="61"/>
        <v>-1236056.8400000008</v>
      </c>
      <c r="BK82" s="150">
        <f t="shared" si="61"/>
        <v>-1409805.8599999994</v>
      </c>
      <c r="BL82" s="150">
        <f t="shared" si="61"/>
        <v>-745121.6400000006</v>
      </c>
      <c r="BM82" s="150">
        <f t="shared" si="61"/>
        <v>-904774.43999999855</v>
      </c>
      <c r="BN82" s="150">
        <f t="shared" si="61"/>
        <v>-1396324.2299999986</v>
      </c>
      <c r="BO82" s="150">
        <f t="shared" si="61"/>
        <v>-1085842.8900000015</v>
      </c>
      <c r="BP82" s="150">
        <f t="shared" si="61"/>
        <v>-115359.33000000007</v>
      </c>
      <c r="BQ82" s="150">
        <f t="shared" si="61"/>
        <v>-1221383.1299999999</v>
      </c>
      <c r="BR82" s="169">
        <f t="shared" si="61"/>
        <v>-871948.77000000048</v>
      </c>
      <c r="BS82" s="390"/>
    </row>
    <row r="83" spans="1:71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11">
        <v>7899732.8300000001</v>
      </c>
      <c r="AK83" s="587">
        <v>9927926.870000001</v>
      </c>
      <c r="AL83" s="622">
        <v>9350908</v>
      </c>
      <c r="AM83" s="408">
        <v>9568148.4000000004</v>
      </c>
      <c r="AN83" s="408">
        <v>8955595.8599999994</v>
      </c>
      <c r="AO83" s="408">
        <v>7913352.4999999991</v>
      </c>
      <c r="AP83" s="408">
        <v>9400251.9199999999</v>
      </c>
      <c r="AQ83" s="408">
        <v>10174945.659999998</v>
      </c>
      <c r="AR83" s="408">
        <v>9849624.7300000004</v>
      </c>
      <c r="AS83" s="408">
        <v>10075645.050000001</v>
      </c>
      <c r="AT83" s="408">
        <v>9886034.8600000013</v>
      </c>
      <c r="AU83" s="408">
        <v>8160291.6900000004</v>
      </c>
      <c r="AV83" s="411">
        <v>9600768.6799999997</v>
      </c>
      <c r="AW83" s="586">
        <v>8880055.1400000006</v>
      </c>
      <c r="AX83" s="408">
        <v>10745085.709999999</v>
      </c>
      <c r="AY83" s="408"/>
      <c r="AZ83" s="408"/>
      <c r="BA83" s="408"/>
      <c r="BB83" s="408"/>
      <c r="BC83" s="408"/>
      <c r="BD83" s="408"/>
      <c r="BE83" s="408"/>
      <c r="BF83" s="408"/>
      <c r="BG83" s="408"/>
      <c r="BH83" s="408"/>
      <c r="BI83" s="327">
        <f t="shared" si="61"/>
        <v>-2722059.879999999</v>
      </c>
      <c r="BJ83" s="150">
        <f t="shared" si="61"/>
        <v>-3230974.8100000005</v>
      </c>
      <c r="BK83" s="150">
        <f t="shared" si="61"/>
        <v>575377.36000000034</v>
      </c>
      <c r="BL83" s="150">
        <f t="shared" si="61"/>
        <v>-1957498.0999999996</v>
      </c>
      <c r="BM83" s="150">
        <f t="shared" si="61"/>
        <v>-2018647.459999999</v>
      </c>
      <c r="BN83" s="150">
        <f t="shared" si="61"/>
        <v>-296436.09999999963</v>
      </c>
      <c r="BO83" s="150">
        <f t="shared" si="61"/>
        <v>-2598809.1799999978</v>
      </c>
      <c r="BP83" s="150">
        <f t="shared" si="61"/>
        <v>742069.18000000063</v>
      </c>
      <c r="BQ83" s="150">
        <f t="shared" si="61"/>
        <v>-3538944.2700000014</v>
      </c>
      <c r="BR83" s="169">
        <f t="shared" si="61"/>
        <v>647095.8900000006</v>
      </c>
      <c r="BS83" s="390"/>
    </row>
    <row r="84" spans="1:71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11">
        <v>536267.77</v>
      </c>
      <c r="AK84" s="587">
        <v>580551.89</v>
      </c>
      <c r="AL84" s="622">
        <v>554332.15</v>
      </c>
      <c r="AM84" s="408">
        <v>529344.43999999994</v>
      </c>
      <c r="AN84" s="408">
        <v>491121.95</v>
      </c>
      <c r="AO84" s="408">
        <v>465896.76</v>
      </c>
      <c r="AP84" s="408">
        <v>455977.45</v>
      </c>
      <c r="AQ84" s="408">
        <v>478356.93999999994</v>
      </c>
      <c r="AR84" s="408">
        <v>493363.35000000003</v>
      </c>
      <c r="AS84" s="408">
        <v>503524.41000000003</v>
      </c>
      <c r="AT84" s="408">
        <v>524576.51</v>
      </c>
      <c r="AU84" s="408">
        <v>541719.38</v>
      </c>
      <c r="AV84" s="411">
        <v>601405.32000000007</v>
      </c>
      <c r="AW84" s="586">
        <v>420233.23000000004</v>
      </c>
      <c r="AX84" s="408">
        <v>942345.20000000007</v>
      </c>
      <c r="AY84" s="408"/>
      <c r="AZ84" s="408"/>
      <c r="BA84" s="408"/>
      <c r="BB84" s="408"/>
      <c r="BC84" s="408"/>
      <c r="BD84" s="408"/>
      <c r="BE84" s="408"/>
      <c r="BF84" s="408"/>
      <c r="BG84" s="408"/>
      <c r="BH84" s="408"/>
      <c r="BI84" s="327">
        <f t="shared" si="61"/>
        <v>-51900.270000000077</v>
      </c>
      <c r="BJ84" s="150">
        <f t="shared" si="61"/>
        <v>-49534.619999999995</v>
      </c>
      <c r="BK84" s="150">
        <f t="shared" si="61"/>
        <v>-43884.429999999935</v>
      </c>
      <c r="BL84" s="150">
        <f t="shared" si="61"/>
        <v>-43775.769999999902</v>
      </c>
      <c r="BM84" s="150">
        <f t="shared" si="61"/>
        <v>-52865.890000000014</v>
      </c>
      <c r="BN84" s="150">
        <f t="shared" si="61"/>
        <v>-63592.159999999974</v>
      </c>
      <c r="BO84" s="150">
        <f t="shared" si="61"/>
        <v>-61799.179999999993</v>
      </c>
      <c r="BP84" s="150">
        <f t="shared" si="61"/>
        <v>-64100.219999999972</v>
      </c>
      <c r="BQ84" s="150">
        <f t="shared" si="61"/>
        <v>-51902.820000000065</v>
      </c>
      <c r="BR84" s="169">
        <f t="shared" si="61"/>
        <v>-49999.599999999977</v>
      </c>
      <c r="BS84" s="390"/>
    </row>
    <row r="85" spans="1:71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62">SUM(AF80:AF84)</f>
        <v>38536082.839999996</v>
      </c>
      <c r="AG85" s="408">
        <f t="shared" ref="AG85" si="63">SUM(AG80:AG84)</f>
        <v>40613292.07</v>
      </c>
      <c r="AH85" s="408">
        <v>31579393.650000002</v>
      </c>
      <c r="AI85" s="408">
        <f t="shared" ref="AI85" si="64">SUM(AI80:AI84)</f>
        <v>33218068.310000002</v>
      </c>
      <c r="AJ85" s="411">
        <v>36545542.620000005</v>
      </c>
      <c r="AK85" s="587">
        <v>44809207.450000003</v>
      </c>
      <c r="AL85" s="622">
        <f t="shared" ref="AL85" si="65">SUM(AL80:AL84)</f>
        <v>46642167.229999997</v>
      </c>
      <c r="AM85" s="408">
        <v>41149200.780000001</v>
      </c>
      <c r="AN85" s="408">
        <v>38125729.870000005</v>
      </c>
      <c r="AO85" s="408">
        <v>35261882.75</v>
      </c>
      <c r="AP85" s="408">
        <f t="shared" ref="AP85" si="66">SUM(AP80:AP84)</f>
        <v>39691034.189999998</v>
      </c>
      <c r="AQ85" s="408">
        <v>46589748.379999995</v>
      </c>
      <c r="AR85" s="408">
        <v>53376167.250000007</v>
      </c>
      <c r="AS85" s="408">
        <v>45549415.379999995</v>
      </c>
      <c r="AT85" s="408">
        <v>37568768.060000002</v>
      </c>
      <c r="AU85" s="408">
        <v>37435879.289999999</v>
      </c>
      <c r="AV85" s="411">
        <v>45704084.5</v>
      </c>
      <c r="AW85" s="586">
        <v>50708851.229999997</v>
      </c>
      <c r="AX85" s="408">
        <v>52535255.640000008</v>
      </c>
      <c r="AY85" s="408"/>
      <c r="AZ85" s="408"/>
      <c r="BA85" s="408"/>
      <c r="BB85" s="408"/>
      <c r="BC85" s="408"/>
      <c r="BD85" s="408"/>
      <c r="BE85" s="408"/>
      <c r="BF85" s="408"/>
      <c r="BG85" s="408"/>
      <c r="BH85" s="408"/>
      <c r="BI85" s="329">
        <f t="shared" si="61"/>
        <v>-8166022.1899999939</v>
      </c>
      <c r="BJ85" s="159">
        <f t="shared" si="61"/>
        <v>-3775286.4999999925</v>
      </c>
      <c r="BK85" s="159">
        <f t="shared" si="61"/>
        <v>411202.72000000626</v>
      </c>
      <c r="BL85" s="159">
        <f t="shared" si="61"/>
        <v>-275944.3900000006</v>
      </c>
      <c r="BM85" s="159">
        <f t="shared" si="61"/>
        <v>17540.219999998808</v>
      </c>
      <c r="BN85" s="159">
        <f t="shared" si="61"/>
        <v>33223.460000000894</v>
      </c>
      <c r="BO85" s="159">
        <f t="shared" si="61"/>
        <v>-3193012.629999999</v>
      </c>
      <c r="BP85" s="159">
        <f t="shared" si="61"/>
        <v>2024971.1399999969</v>
      </c>
      <c r="BQ85" s="159">
        <f t="shared" si="61"/>
        <v>-4681781.2199999988</v>
      </c>
      <c r="BR85" s="173">
        <f t="shared" si="61"/>
        <v>-1791543.2300000004</v>
      </c>
      <c r="BS85" s="390"/>
    </row>
    <row r="86" spans="1:71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579"/>
      <c r="AK86" s="609"/>
      <c r="AL86" s="623"/>
      <c r="AM86" s="409"/>
      <c r="AN86" s="409"/>
      <c r="AO86" s="409"/>
      <c r="AP86" s="409"/>
      <c r="AQ86" s="409"/>
      <c r="AR86" s="409"/>
      <c r="AS86" s="409"/>
      <c r="AT86" s="409"/>
      <c r="AU86" s="409"/>
      <c r="AV86" s="579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  <c r="BS86" s="390"/>
    </row>
    <row r="87" spans="1:71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580">
        <v>3854444.3300000029</v>
      </c>
      <c r="AK87" s="610">
        <v>4436123.730000006</v>
      </c>
      <c r="AL87" s="624">
        <v>4201178.7899999982</v>
      </c>
      <c r="AM87" s="410">
        <v>4201495.4999999981</v>
      </c>
      <c r="AN87" s="410">
        <v>3142354.9099999969</v>
      </c>
      <c r="AO87" s="410">
        <v>2952691.3499999973</v>
      </c>
      <c r="AP87" s="410">
        <v>3293068.8199999975</v>
      </c>
      <c r="AQ87" s="410">
        <v>3729471.7899999977</v>
      </c>
      <c r="AR87" s="410">
        <v>4694531.7300000004</v>
      </c>
      <c r="AS87" s="410">
        <v>3911326.7800000049</v>
      </c>
      <c r="AT87" s="410">
        <v>2763134.1100000059</v>
      </c>
      <c r="AU87" s="410">
        <v>2759967.7199999988</v>
      </c>
      <c r="AV87" s="580">
        <v>4074484.5199999991</v>
      </c>
      <c r="AW87" s="635">
        <v>5308856.6999999927</v>
      </c>
      <c r="AX87" s="410">
        <v>4246181.7899999991</v>
      </c>
      <c r="AY87" s="410"/>
      <c r="AZ87" s="410"/>
      <c r="BA87" s="410"/>
      <c r="BB87" s="410"/>
      <c r="BC87" s="410"/>
      <c r="BD87" s="410"/>
      <c r="BE87" s="410"/>
      <c r="BF87" s="410"/>
      <c r="BG87" s="410"/>
      <c r="BH87" s="410"/>
      <c r="BI87" s="327">
        <f t="shared" ref="BI87:BR92" si="67">O87-C87</f>
        <v>229336.77090891404</v>
      </c>
      <c r="BJ87" s="150">
        <f t="shared" si="67"/>
        <v>3024.4491335754283</v>
      </c>
      <c r="BK87" s="150">
        <f t="shared" si="67"/>
        <v>87521.429364338983</v>
      </c>
      <c r="BL87" s="150">
        <f t="shared" si="67"/>
        <v>177216.39214321412</v>
      </c>
      <c r="BM87" s="150">
        <f t="shared" si="67"/>
        <v>655242.78322097892</v>
      </c>
      <c r="BN87" s="150">
        <f t="shared" si="67"/>
        <v>441265.98111424595</v>
      </c>
      <c r="BO87" s="150">
        <f t="shared" si="67"/>
        <v>179328.61001699278</v>
      </c>
      <c r="BP87" s="150">
        <f t="shared" si="67"/>
        <v>17780.772036744282</v>
      </c>
      <c r="BQ87" s="150">
        <f t="shared" si="67"/>
        <v>-152157.45426023798</v>
      </c>
      <c r="BR87" s="169">
        <f t="shared" si="67"/>
        <v>269464.12000001548</v>
      </c>
      <c r="BS87" s="390"/>
    </row>
    <row r="88" spans="1:71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580">
        <v>953368.01000000094</v>
      </c>
      <c r="AK88" s="610">
        <v>1052267.1900000002</v>
      </c>
      <c r="AL88" s="624">
        <v>1006832.1199999988</v>
      </c>
      <c r="AM88" s="410">
        <v>1071957.7899999996</v>
      </c>
      <c r="AN88" s="410">
        <v>849168.84000000078</v>
      </c>
      <c r="AO88" s="410">
        <v>800512.00999999919</v>
      </c>
      <c r="AP88" s="410">
        <v>917891.81999999925</v>
      </c>
      <c r="AQ88" s="410">
        <v>1102310.2000000004</v>
      </c>
      <c r="AR88" s="410">
        <v>1314975.2800000021</v>
      </c>
      <c r="AS88" s="410">
        <v>1024902.6199999998</v>
      </c>
      <c r="AT88" s="410">
        <v>800470.8200000003</v>
      </c>
      <c r="AU88" s="410">
        <v>865572.50999999943</v>
      </c>
      <c r="AV88" s="580">
        <v>1179003.1899999988</v>
      </c>
      <c r="AW88" s="635">
        <v>1338526.679999999</v>
      </c>
      <c r="AX88" s="410">
        <v>1113187.3299999998</v>
      </c>
      <c r="AY88" s="410"/>
      <c r="AZ88" s="410"/>
      <c r="BA88" s="410"/>
      <c r="BB88" s="410"/>
      <c r="BC88" s="410"/>
      <c r="BD88" s="410"/>
      <c r="BE88" s="410"/>
      <c r="BF88" s="410"/>
      <c r="BG88" s="410"/>
      <c r="BH88" s="410"/>
      <c r="BI88" s="327">
        <f t="shared" si="67"/>
        <v>53409.866639699903</v>
      </c>
      <c r="BJ88" s="150">
        <f t="shared" si="67"/>
        <v>56460.261083993246</v>
      </c>
      <c r="BK88" s="150">
        <f t="shared" si="67"/>
        <v>21305.534693388036</v>
      </c>
      <c r="BL88" s="150">
        <f t="shared" si="67"/>
        <v>89758.140454347711</v>
      </c>
      <c r="BM88" s="150">
        <f t="shared" si="67"/>
        <v>171118.02635273524</v>
      </c>
      <c r="BN88" s="150">
        <f t="shared" si="67"/>
        <v>126963.10246375448</v>
      </c>
      <c r="BO88" s="150">
        <f t="shared" si="67"/>
        <v>-5753.7892437195405</v>
      </c>
      <c r="BP88" s="150">
        <f t="shared" si="67"/>
        <v>-10097.443683229154</v>
      </c>
      <c r="BQ88" s="150">
        <f t="shared" si="67"/>
        <v>-48345.997827051557</v>
      </c>
      <c r="BR88" s="169">
        <f t="shared" si="67"/>
        <v>82343.070000002044</v>
      </c>
      <c r="BS88" s="390"/>
    </row>
    <row r="89" spans="1:71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580">
        <v>2552727.8600000003</v>
      </c>
      <c r="AK89" s="610">
        <v>2689210.8799999948</v>
      </c>
      <c r="AL89" s="624">
        <v>2460655.4599999981</v>
      </c>
      <c r="AM89" s="410">
        <v>2871372.129999998</v>
      </c>
      <c r="AN89" s="410">
        <v>2284641.409999995</v>
      </c>
      <c r="AO89" s="410">
        <v>2344923.5100000012</v>
      </c>
      <c r="AP89" s="410">
        <v>2637903.2000000011</v>
      </c>
      <c r="AQ89" s="410">
        <v>2803367.4000000041</v>
      </c>
      <c r="AR89" s="410">
        <v>3229597.9699999974</v>
      </c>
      <c r="AS89" s="410">
        <v>3015472.7099999948</v>
      </c>
      <c r="AT89" s="410">
        <v>2277670.5100000016</v>
      </c>
      <c r="AU89" s="410">
        <v>2182786.9499999993</v>
      </c>
      <c r="AV89" s="580">
        <v>2761534.4599999962</v>
      </c>
      <c r="AW89" s="635">
        <v>3354966.5899999966</v>
      </c>
      <c r="AX89" s="410">
        <v>3054824.2500000033</v>
      </c>
      <c r="AY89" s="410"/>
      <c r="AZ89" s="410"/>
      <c r="BA89" s="410"/>
      <c r="BB89" s="410"/>
      <c r="BC89" s="410"/>
      <c r="BD89" s="410"/>
      <c r="BE89" s="410"/>
      <c r="BF89" s="410"/>
      <c r="BG89" s="410"/>
      <c r="BH89" s="410"/>
      <c r="BI89" s="327">
        <f t="shared" si="67"/>
        <v>306030.13499752292</v>
      </c>
      <c r="BJ89" s="150">
        <f t="shared" si="67"/>
        <v>-42504.487105693668</v>
      </c>
      <c r="BK89" s="150">
        <f t="shared" si="67"/>
        <v>-97994.876755678095</v>
      </c>
      <c r="BL89" s="150">
        <f t="shared" si="67"/>
        <v>186684.29476932297</v>
      </c>
      <c r="BM89" s="150">
        <f t="shared" si="67"/>
        <v>288799.14592443686</v>
      </c>
      <c r="BN89" s="150">
        <f t="shared" si="67"/>
        <v>16194.565231525339</v>
      </c>
      <c r="BO89" s="150">
        <f t="shared" si="67"/>
        <v>284859.84748213412</v>
      </c>
      <c r="BP89" s="150">
        <f t="shared" si="67"/>
        <v>147181.68481093086</v>
      </c>
      <c r="BQ89" s="150">
        <f t="shared" si="67"/>
        <v>-204884.05286160531</v>
      </c>
      <c r="BR89" s="169">
        <f t="shared" si="67"/>
        <v>-3922.0999999972992</v>
      </c>
      <c r="BS89" s="390"/>
    </row>
    <row r="90" spans="1:71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580">
        <v>4190219.3800000004</v>
      </c>
      <c r="AK90" s="610">
        <v>4280262.7199999979</v>
      </c>
      <c r="AL90" s="624">
        <v>4186056.0699999961</v>
      </c>
      <c r="AM90" s="410">
        <v>4457505.3099999968</v>
      </c>
      <c r="AN90" s="410">
        <v>4125912.1000000043</v>
      </c>
      <c r="AO90" s="410">
        <v>4332846.1099999975</v>
      </c>
      <c r="AP90" s="410">
        <v>4562723.8999999994</v>
      </c>
      <c r="AQ90" s="410">
        <v>4572991.1999999965</v>
      </c>
      <c r="AR90" s="410">
        <v>5161532.1000000006</v>
      </c>
      <c r="AS90" s="410">
        <v>4631836.6099999966</v>
      </c>
      <c r="AT90" s="410">
        <v>4087125.9299999997</v>
      </c>
      <c r="AU90" s="410">
        <v>4006236.7599999979</v>
      </c>
      <c r="AV90" s="580">
        <v>4448129.8099999987</v>
      </c>
      <c r="AW90" s="635">
        <v>4684015.45</v>
      </c>
      <c r="AX90" s="410">
        <v>4788423.7700000014</v>
      </c>
      <c r="AY90" s="410"/>
      <c r="AZ90" s="410"/>
      <c r="BA90" s="410"/>
      <c r="BB90" s="410"/>
      <c r="BC90" s="410"/>
      <c r="BD90" s="410"/>
      <c r="BE90" s="410"/>
      <c r="BF90" s="410"/>
      <c r="BG90" s="410"/>
      <c r="BH90" s="410"/>
      <c r="BI90" s="327">
        <f t="shared" si="67"/>
        <v>961723.0972064822</v>
      </c>
      <c r="BJ90" s="150">
        <f t="shared" si="67"/>
        <v>116406.8587481291</v>
      </c>
      <c r="BK90" s="150">
        <f t="shared" si="67"/>
        <v>-93445.150255285669</v>
      </c>
      <c r="BL90" s="150">
        <f t="shared" si="67"/>
        <v>131198.75651650084</v>
      </c>
      <c r="BM90" s="150">
        <f t="shared" si="67"/>
        <v>126014.74463228509</v>
      </c>
      <c r="BN90" s="150">
        <f t="shared" si="67"/>
        <v>-559286.69483302813</v>
      </c>
      <c r="BO90" s="150">
        <f t="shared" si="67"/>
        <v>107123.73096504249</v>
      </c>
      <c r="BP90" s="150">
        <f t="shared" si="67"/>
        <v>-102780.71615329664</v>
      </c>
      <c r="BQ90" s="150">
        <f t="shared" si="67"/>
        <v>-1093.6441430193372</v>
      </c>
      <c r="BR90" s="169">
        <f t="shared" si="67"/>
        <v>145033.69999999786</v>
      </c>
      <c r="BS90" s="390"/>
    </row>
    <row r="91" spans="1:71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580">
        <v>172834.69999999969</v>
      </c>
      <c r="AK91" s="610">
        <v>178131.88999999984</v>
      </c>
      <c r="AL91" s="624">
        <v>167320.98999999985</v>
      </c>
      <c r="AM91" s="410">
        <v>156579.38999999984</v>
      </c>
      <c r="AN91" s="410">
        <v>139141.82999999996</v>
      </c>
      <c r="AO91" s="410">
        <v>125331.90999999984</v>
      </c>
      <c r="AP91" s="410">
        <v>114082.83000000029</v>
      </c>
      <c r="AQ91" s="410">
        <v>106529.50999999963</v>
      </c>
      <c r="AR91" s="410">
        <v>117900.96000000011</v>
      </c>
      <c r="AS91" s="410">
        <v>138229.87000000014</v>
      </c>
      <c r="AT91" s="410">
        <v>153122.15999999986</v>
      </c>
      <c r="AU91" s="410">
        <v>176376.54999999978</v>
      </c>
      <c r="AV91" s="580">
        <v>189237.0999999998</v>
      </c>
      <c r="AW91" s="635">
        <v>182585.69999999992</v>
      </c>
      <c r="AX91" s="410">
        <v>220833.56999999998</v>
      </c>
      <c r="AY91" s="410"/>
      <c r="AZ91" s="410"/>
      <c r="BA91" s="410"/>
      <c r="BB91" s="410"/>
      <c r="BC91" s="410"/>
      <c r="BD91" s="410"/>
      <c r="BE91" s="410"/>
      <c r="BF91" s="410"/>
      <c r="BG91" s="410"/>
      <c r="BH91" s="410"/>
      <c r="BI91" s="327">
        <f t="shared" si="67"/>
        <v>16962.510247385129</v>
      </c>
      <c r="BJ91" s="150">
        <f t="shared" si="67"/>
        <v>6047.5981399848533</v>
      </c>
      <c r="BK91" s="150">
        <f t="shared" si="67"/>
        <v>-11904.707046768337</v>
      </c>
      <c r="BL91" s="150">
        <f t="shared" si="67"/>
        <v>-18705.11388338753</v>
      </c>
      <c r="BM91" s="150">
        <f t="shared" si="67"/>
        <v>-59614.910130448625</v>
      </c>
      <c r="BN91" s="150">
        <f t="shared" si="67"/>
        <v>-79122.423976510923</v>
      </c>
      <c r="BO91" s="150">
        <f t="shared" si="67"/>
        <v>-31664.609220446495</v>
      </c>
      <c r="BP91" s="150">
        <f t="shared" si="67"/>
        <v>-3484.007011137699</v>
      </c>
      <c r="BQ91" s="150">
        <f t="shared" si="67"/>
        <v>19080.90909191611</v>
      </c>
      <c r="BR91" s="169">
        <f t="shared" si="67"/>
        <v>-13820.410000000324</v>
      </c>
      <c r="BS91" s="390"/>
    </row>
    <row r="92" spans="1:71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68">SUM(AF87:AF91)</f>
        <v>11776330.72000001</v>
      </c>
      <c r="AG92" s="410">
        <f t="shared" ref="AG92" si="69">SUM(AG87:AG91)</f>
        <v>12847053.199999996</v>
      </c>
      <c r="AH92" s="410">
        <v>9731043.589999998</v>
      </c>
      <c r="AI92" s="410">
        <f t="shared" ref="AI92" si="70">SUM(AI87:AI91)</f>
        <v>9393849.7300000023</v>
      </c>
      <c r="AJ92" s="580">
        <v>11723594.280000003</v>
      </c>
      <c r="AK92" s="610">
        <v>12635996.41</v>
      </c>
      <c r="AL92" s="624">
        <f t="shared" ref="AL92" si="71">SUM(AL87:AL91)</f>
        <v>12022043.429999992</v>
      </c>
      <c r="AM92" s="410">
        <v>12758910.119999994</v>
      </c>
      <c r="AN92" s="410">
        <v>10541219.089999998</v>
      </c>
      <c r="AO92" s="410">
        <v>10556304.889999995</v>
      </c>
      <c r="AP92" s="410">
        <f t="shared" ref="AP92" si="72">SUM(AP87:AP91)</f>
        <v>11525670.569999998</v>
      </c>
      <c r="AQ92" s="410">
        <v>12314670.1</v>
      </c>
      <c r="AR92" s="410">
        <v>14518538.040000003</v>
      </c>
      <c r="AS92" s="410">
        <v>12721768.589999996</v>
      </c>
      <c r="AT92" s="410">
        <v>10081523.530000009</v>
      </c>
      <c r="AU92" s="410">
        <v>9990940.4899999946</v>
      </c>
      <c r="AV92" s="580">
        <v>12652389.079999993</v>
      </c>
      <c r="AW92" s="635">
        <v>14868951.119999986</v>
      </c>
      <c r="AX92" s="410">
        <v>13423450.710000005</v>
      </c>
      <c r="AY92" s="410"/>
      <c r="AZ92" s="410"/>
      <c r="BA92" s="410"/>
      <c r="BB92" s="410"/>
      <c r="BC92" s="410"/>
      <c r="BD92" s="410"/>
      <c r="BE92" s="410"/>
      <c r="BF92" s="410"/>
      <c r="BG92" s="410"/>
      <c r="BH92" s="410"/>
      <c r="BI92" s="329">
        <f t="shared" si="67"/>
        <v>1567462.3800000045</v>
      </c>
      <c r="BJ92" s="159">
        <f t="shared" si="67"/>
        <v>139434.67999998853</v>
      </c>
      <c r="BK92" s="159">
        <f t="shared" si="67"/>
        <v>-94517.770000003278</v>
      </c>
      <c r="BL92" s="159">
        <f t="shared" si="67"/>
        <v>566152.46999999881</v>
      </c>
      <c r="BM92" s="159">
        <f t="shared" si="67"/>
        <v>1181559.7899999861</v>
      </c>
      <c r="BN92" s="159">
        <f t="shared" si="67"/>
        <v>-53985.470000011846</v>
      </c>
      <c r="BO92" s="159">
        <f t="shared" si="67"/>
        <v>533893.79000000469</v>
      </c>
      <c r="BP92" s="159">
        <f t="shared" si="67"/>
        <v>48600.290000012144</v>
      </c>
      <c r="BQ92" s="159">
        <f t="shared" si="67"/>
        <v>-387400.24000000022</v>
      </c>
      <c r="BR92" s="173">
        <f t="shared" si="67"/>
        <v>479098.38000001945</v>
      </c>
      <c r="BS92" s="390"/>
    </row>
    <row r="93" spans="1:71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5"/>
      <c r="AE93" s="515"/>
      <c r="AF93" s="515"/>
      <c r="AG93" s="515"/>
      <c r="AH93" s="409"/>
      <c r="AI93" s="515"/>
      <c r="AJ93" s="579"/>
      <c r="AK93" s="609"/>
      <c r="AL93" s="623"/>
      <c r="AM93" s="409"/>
      <c r="AN93" s="409"/>
      <c r="AO93" s="409"/>
      <c r="AP93" s="515"/>
      <c r="AQ93" s="409"/>
      <c r="AR93" s="409"/>
      <c r="AS93" s="409"/>
      <c r="AT93" s="409"/>
      <c r="AU93" s="409"/>
      <c r="AV93" s="579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  <c r="BS93" s="390"/>
    </row>
    <row r="94" spans="1:71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73">S80+S87</f>
        <v>25791330.379999999</v>
      </c>
      <c r="T94" s="250">
        <f t="shared" si="73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74">AD80+AD87</f>
        <v>20687180.929999996</v>
      </c>
      <c r="AE94" s="411">
        <f t="shared" si="74"/>
        <v>24194678.569999997</v>
      </c>
      <c r="AF94" s="411">
        <f t="shared" si="74"/>
        <v>23529808.310000006</v>
      </c>
      <c r="AG94" s="411">
        <f t="shared" si="74"/>
        <v>23776640.530000001</v>
      </c>
      <c r="AH94" s="411">
        <v>16901160.939999998</v>
      </c>
      <c r="AI94" s="411">
        <f t="shared" ref="AI94:AI98" si="75">AI80+AI87</f>
        <v>17834908.590000004</v>
      </c>
      <c r="AJ94" s="411">
        <v>22575291.570000004</v>
      </c>
      <c r="AK94" s="587">
        <v>27645048.770000003</v>
      </c>
      <c r="AL94" s="622">
        <f t="shared" ref="AL94:AL98" si="76">AL80+AL87</f>
        <v>28892962.129999999</v>
      </c>
      <c r="AM94" s="411">
        <v>24358777.519999996</v>
      </c>
      <c r="AN94" s="411">
        <v>21489068.589999996</v>
      </c>
      <c r="AO94" s="411">
        <v>19707270.479999997</v>
      </c>
      <c r="AP94" s="411">
        <f t="shared" ref="AP94:AP98" si="77">AP80+AP87</f>
        <v>22074741.899999995</v>
      </c>
      <c r="AQ94" s="411">
        <v>27085760.379999999</v>
      </c>
      <c r="AR94" s="411">
        <v>33321366.41</v>
      </c>
      <c r="AS94" s="411">
        <v>26395587.060000006</v>
      </c>
      <c r="AT94" s="411">
        <v>19623072.720000006</v>
      </c>
      <c r="AU94" s="411">
        <v>20939390.199999999</v>
      </c>
      <c r="AV94" s="411">
        <v>27155186.609999999</v>
      </c>
      <c r="AW94" s="587">
        <v>33083310.899999991</v>
      </c>
      <c r="AX94" s="411">
        <v>31010274.859999999</v>
      </c>
      <c r="AY94" s="411"/>
      <c r="AZ94" s="411"/>
      <c r="BA94" s="411"/>
      <c r="BB94" s="411"/>
      <c r="BC94" s="411"/>
      <c r="BD94" s="411"/>
      <c r="BE94" s="411"/>
      <c r="BF94" s="411"/>
      <c r="BG94" s="411"/>
      <c r="BH94" s="411"/>
      <c r="BI94" s="329">
        <f t="shared" ref="BI94:BR99" si="78">O94-C94</f>
        <v>-1704825.4090910852</v>
      </c>
      <c r="BJ94" s="159">
        <f t="shared" si="78"/>
        <v>642496.33913357183</v>
      </c>
      <c r="BK94" s="159">
        <f t="shared" si="78"/>
        <v>1238819.5293643363</v>
      </c>
      <c r="BL94" s="159">
        <f t="shared" si="78"/>
        <v>2190919.7521432154</v>
      </c>
      <c r="BM94" s="159">
        <f t="shared" si="78"/>
        <v>3145194.1932209767</v>
      </c>
      <c r="BN94" s="159">
        <f t="shared" si="78"/>
        <v>1773425.781114243</v>
      </c>
      <c r="BO94" s="159">
        <f t="shared" si="78"/>
        <v>445859.57001699507</v>
      </c>
      <c r="BP94" s="159">
        <f t="shared" si="78"/>
        <v>999434.94203674421</v>
      </c>
      <c r="BQ94" s="159">
        <f t="shared" si="78"/>
        <v>-347019.46426023543</v>
      </c>
      <c r="BR94" s="173">
        <f t="shared" si="78"/>
        <v>-1403940.6499999836</v>
      </c>
      <c r="BS94" s="390"/>
    </row>
    <row r="95" spans="1:71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73"/>
        <v>4276376.0200000005</v>
      </c>
      <c r="T95" s="250">
        <f t="shared" si="73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74"/>
        <v>3717804.9</v>
      </c>
      <c r="AE95" s="411">
        <f t="shared" si="74"/>
        <v>4119363.4</v>
      </c>
      <c r="AF95" s="411">
        <f t="shared" si="74"/>
        <v>4182331.34</v>
      </c>
      <c r="AG95" s="411">
        <f t="shared" si="74"/>
        <v>4102128.89</v>
      </c>
      <c r="AH95" s="411">
        <v>2978424.5</v>
      </c>
      <c r="AI95" s="411">
        <f t="shared" si="75"/>
        <v>3309165.5899999994</v>
      </c>
      <c r="AJ95" s="411">
        <v>4170770.1700000009</v>
      </c>
      <c r="AK95" s="587">
        <v>5029721.7</v>
      </c>
      <c r="AL95" s="622">
        <f t="shared" si="76"/>
        <v>5403817.6899999995</v>
      </c>
      <c r="AM95" s="411">
        <v>4724970.93</v>
      </c>
      <c r="AN95" s="411">
        <v>4220022.0300000012</v>
      </c>
      <c r="AO95" s="411">
        <v>3905937.5599999991</v>
      </c>
      <c r="AP95" s="411">
        <f t="shared" si="77"/>
        <v>4342699.3</v>
      </c>
      <c r="AQ95" s="411">
        <v>5338276.0200000005</v>
      </c>
      <c r="AR95" s="411">
        <v>6394963.5400000019</v>
      </c>
      <c r="AS95" s="411">
        <v>4985307.7799999993</v>
      </c>
      <c r="AT95" s="411">
        <v>3911613.99</v>
      </c>
      <c r="AU95" s="411">
        <v>4279783.3899999997</v>
      </c>
      <c r="AV95" s="411">
        <v>5434792.339999998</v>
      </c>
      <c r="AW95" s="587">
        <v>6225967.209999999</v>
      </c>
      <c r="AX95" s="411">
        <v>5809767.79</v>
      </c>
      <c r="AY95" s="411"/>
      <c r="AZ95" s="411"/>
      <c r="BA95" s="411"/>
      <c r="BB95" s="411"/>
      <c r="BC95" s="411"/>
      <c r="BD95" s="411"/>
      <c r="BE95" s="411"/>
      <c r="BF95" s="411"/>
      <c r="BG95" s="411"/>
      <c r="BH95" s="411"/>
      <c r="BI95" s="329">
        <f t="shared" si="78"/>
        <v>-254383.0133603001</v>
      </c>
      <c r="BJ95" s="159">
        <f t="shared" si="78"/>
        <v>158268.14108399302</v>
      </c>
      <c r="BK95" s="159">
        <f t="shared" si="78"/>
        <v>159523.08469338808</v>
      </c>
      <c r="BL95" s="159">
        <f t="shared" si="78"/>
        <v>546505.90045434795</v>
      </c>
      <c r="BM95" s="159">
        <f t="shared" si="78"/>
        <v>674994.6263527358</v>
      </c>
      <c r="BN95" s="159">
        <f t="shared" si="78"/>
        <v>584379.2524637552</v>
      </c>
      <c r="BO95" s="159">
        <f t="shared" si="78"/>
        <v>281153.87075628014</v>
      </c>
      <c r="BP95" s="159">
        <f t="shared" si="78"/>
        <v>470609.89631677093</v>
      </c>
      <c r="BQ95" s="159">
        <f t="shared" si="78"/>
        <v>276965.01217294903</v>
      </c>
      <c r="BR95" s="173">
        <f t="shared" si="78"/>
        <v>239057.09000000218</v>
      </c>
      <c r="BS95" s="390"/>
    </row>
    <row r="96" spans="1:71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73"/>
        <v>9278460.2999999989</v>
      </c>
      <c r="T96" s="250">
        <f t="shared" si="73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74"/>
        <v>9237099.6799999997</v>
      </c>
      <c r="AE96" s="411">
        <f t="shared" si="74"/>
        <v>10650785.669999996</v>
      </c>
      <c r="AF96" s="411">
        <f t="shared" si="74"/>
        <v>8898357.7300000004</v>
      </c>
      <c r="AG96" s="411">
        <f t="shared" si="74"/>
        <v>10214044.089999996</v>
      </c>
      <c r="AH96" s="411">
        <v>8615769.8299999982</v>
      </c>
      <c r="AI96" s="411">
        <f t="shared" si="75"/>
        <v>7991448.5899999989</v>
      </c>
      <c r="AJ96" s="411">
        <v>8724020.4800000004</v>
      </c>
      <c r="AK96" s="587">
        <v>9803560.0199999958</v>
      </c>
      <c r="AL96" s="622">
        <f t="shared" si="76"/>
        <v>10108813.629999999</v>
      </c>
      <c r="AM96" s="411">
        <v>10112784.909999998</v>
      </c>
      <c r="AN96" s="411">
        <v>9246086.5999999959</v>
      </c>
      <c r="AO96" s="411">
        <v>9367552.3200000022</v>
      </c>
      <c r="AP96" s="411">
        <f t="shared" si="77"/>
        <v>10266227.460000001</v>
      </c>
      <c r="AQ96" s="411">
        <v>11147558.770000003</v>
      </c>
      <c r="AR96" s="411">
        <v>12555954.199999997</v>
      </c>
      <c r="AS96" s="411">
        <v>11541053.189999996</v>
      </c>
      <c r="AT96" s="411">
        <v>9464745.4200000018</v>
      </c>
      <c r="AU96" s="411">
        <v>9323021.8099999987</v>
      </c>
      <c r="AV96" s="411">
        <v>10926953.719999995</v>
      </c>
      <c r="AW96" s="587">
        <v>12101634.719999997</v>
      </c>
      <c r="AX96" s="411">
        <v>12441975.450000005</v>
      </c>
      <c r="AY96" s="411"/>
      <c r="AZ96" s="411"/>
      <c r="BA96" s="411"/>
      <c r="BB96" s="411"/>
      <c r="BC96" s="411"/>
      <c r="BD96" s="411"/>
      <c r="BE96" s="411"/>
      <c r="BF96" s="411"/>
      <c r="BG96" s="411"/>
      <c r="BH96" s="411"/>
      <c r="BI96" s="329">
        <f t="shared" si="78"/>
        <v>-2844076.845002478</v>
      </c>
      <c r="BJ96" s="159">
        <f t="shared" si="78"/>
        <v>-1278561.3271056954</v>
      </c>
      <c r="BK96" s="159">
        <f t="shared" si="78"/>
        <v>-1507800.7367556775</v>
      </c>
      <c r="BL96" s="159">
        <f t="shared" si="78"/>
        <v>-558437.3452306781</v>
      </c>
      <c r="BM96" s="159">
        <f t="shared" si="78"/>
        <v>-615975.29407556169</v>
      </c>
      <c r="BN96" s="159">
        <f t="shared" si="78"/>
        <v>-1380129.6647684742</v>
      </c>
      <c r="BO96" s="159">
        <f t="shared" si="78"/>
        <v>-800983.04251786694</v>
      </c>
      <c r="BP96" s="159">
        <f t="shared" si="78"/>
        <v>31822.354810930789</v>
      </c>
      <c r="BQ96" s="159">
        <f t="shared" si="78"/>
        <v>-1426267.1828616047</v>
      </c>
      <c r="BR96" s="173">
        <f t="shared" si="78"/>
        <v>-875870.86999999732</v>
      </c>
      <c r="BS96" s="390"/>
    </row>
    <row r="97" spans="1:71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73"/>
        <v>11759669.009999998</v>
      </c>
      <c r="T97" s="250">
        <f t="shared" si="73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74"/>
        <v>12564432.110000003</v>
      </c>
      <c r="AE97" s="411">
        <f t="shared" si="74"/>
        <v>13236142.209999999</v>
      </c>
      <c r="AF97" s="411">
        <f t="shared" si="74"/>
        <v>13115824.020000003</v>
      </c>
      <c r="AG97" s="411">
        <f t="shared" si="74"/>
        <v>14761726.9</v>
      </c>
      <c r="AH97" s="411">
        <v>12164779.290000003</v>
      </c>
      <c r="AI97" s="411">
        <f t="shared" si="75"/>
        <v>12794079.980000002</v>
      </c>
      <c r="AJ97" s="411">
        <v>12089952.210000001</v>
      </c>
      <c r="AK97" s="587">
        <v>14208189.59</v>
      </c>
      <c r="AL97" s="622">
        <f t="shared" si="76"/>
        <v>13536964.069999997</v>
      </c>
      <c r="AM97" s="411">
        <v>14025653.709999997</v>
      </c>
      <c r="AN97" s="411">
        <v>13081507.960000005</v>
      </c>
      <c r="AO97" s="411">
        <v>12246198.609999996</v>
      </c>
      <c r="AP97" s="411">
        <f t="shared" si="77"/>
        <v>13962975.82</v>
      </c>
      <c r="AQ97" s="411">
        <v>14747936.859999996</v>
      </c>
      <c r="AR97" s="411">
        <v>15011156.830000002</v>
      </c>
      <c r="AS97" s="411">
        <v>14707481.659999996</v>
      </c>
      <c r="AT97" s="411">
        <v>13973160.790000001</v>
      </c>
      <c r="AU97" s="411">
        <v>12166528.449999999</v>
      </c>
      <c r="AV97" s="411">
        <v>14048898.489999998</v>
      </c>
      <c r="AW97" s="587">
        <v>13564070.59</v>
      </c>
      <c r="AX97" s="411">
        <v>15533509.48</v>
      </c>
      <c r="AY97" s="411"/>
      <c r="AZ97" s="411"/>
      <c r="BA97" s="411"/>
      <c r="BB97" s="411"/>
      <c r="BC97" s="411"/>
      <c r="BD97" s="411"/>
      <c r="BE97" s="411"/>
      <c r="BF97" s="411"/>
      <c r="BG97" s="411"/>
      <c r="BH97" s="411"/>
      <c r="BI97" s="329">
        <f t="shared" si="78"/>
        <v>-1760336.7827935163</v>
      </c>
      <c r="BJ97" s="159">
        <f t="shared" si="78"/>
        <v>-3114567.9512518719</v>
      </c>
      <c r="BK97" s="159">
        <f t="shared" si="78"/>
        <v>481932.2097447142</v>
      </c>
      <c r="BL97" s="159">
        <f t="shared" si="78"/>
        <v>-1826299.3434834983</v>
      </c>
      <c r="BM97" s="159">
        <f t="shared" si="78"/>
        <v>-1892632.7153677158</v>
      </c>
      <c r="BN97" s="159">
        <f t="shared" si="78"/>
        <v>-855722.79483302869</v>
      </c>
      <c r="BO97" s="159">
        <f t="shared" si="78"/>
        <v>-2491685.4490349554</v>
      </c>
      <c r="BP97" s="159">
        <f t="shared" si="78"/>
        <v>639288.46384670399</v>
      </c>
      <c r="BQ97" s="159">
        <f t="shared" si="78"/>
        <v>-3540037.9141430203</v>
      </c>
      <c r="BR97" s="173">
        <f t="shared" si="78"/>
        <v>792129.58999999985</v>
      </c>
      <c r="BS97" s="390"/>
    </row>
    <row r="98" spans="1:71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73"/>
        <v>554388.99999999977</v>
      </c>
      <c r="T98" s="250">
        <f t="shared" si="73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74"/>
        <v>563015.19999999984</v>
      </c>
      <c r="AE98" s="411">
        <f t="shared" si="74"/>
        <v>566639.06999999983</v>
      </c>
      <c r="AF98" s="411">
        <f t="shared" si="74"/>
        <v>586092.15999999992</v>
      </c>
      <c r="AG98" s="411">
        <f t="shared" si="74"/>
        <v>605804.8600000001</v>
      </c>
      <c r="AH98" s="411">
        <v>650302.6799999997</v>
      </c>
      <c r="AI98" s="411">
        <f t="shared" si="75"/>
        <v>682315.29</v>
      </c>
      <c r="AJ98" s="411">
        <v>709102.46999999974</v>
      </c>
      <c r="AK98" s="587">
        <v>758683.7799999998</v>
      </c>
      <c r="AL98" s="622">
        <f t="shared" si="76"/>
        <v>721653.1399999999</v>
      </c>
      <c r="AM98" s="411">
        <v>685923.82999999984</v>
      </c>
      <c r="AN98" s="411">
        <v>630263.78</v>
      </c>
      <c r="AO98" s="411">
        <v>591228.66999999981</v>
      </c>
      <c r="AP98" s="411">
        <f t="shared" si="77"/>
        <v>570060.28000000026</v>
      </c>
      <c r="AQ98" s="411">
        <v>584886.4499999996</v>
      </c>
      <c r="AR98" s="411">
        <v>611264.31000000017</v>
      </c>
      <c r="AS98" s="411">
        <v>641754.28000000014</v>
      </c>
      <c r="AT98" s="411">
        <v>677698.66999999993</v>
      </c>
      <c r="AU98" s="411">
        <v>718095.92999999982</v>
      </c>
      <c r="AV98" s="411">
        <v>790642.41999999993</v>
      </c>
      <c r="AW98" s="587">
        <v>602818.92999999993</v>
      </c>
      <c r="AX98" s="411">
        <v>1163178.77</v>
      </c>
      <c r="AY98" s="411"/>
      <c r="AZ98" s="411"/>
      <c r="BA98" s="411"/>
      <c r="BB98" s="411"/>
      <c r="BC98" s="411"/>
      <c r="BD98" s="411"/>
      <c r="BE98" s="411"/>
      <c r="BF98" s="411"/>
      <c r="BG98" s="411"/>
      <c r="BH98" s="411"/>
      <c r="BI98" s="329">
        <f t="shared" si="78"/>
        <v>-34937.759752614889</v>
      </c>
      <c r="BJ98" s="159">
        <f t="shared" si="78"/>
        <v>-43487.021860015113</v>
      </c>
      <c r="BK98" s="159">
        <f t="shared" si="78"/>
        <v>-55789.137046768214</v>
      </c>
      <c r="BL98" s="159">
        <f t="shared" si="78"/>
        <v>-62480.883883387432</v>
      </c>
      <c r="BM98" s="159">
        <f t="shared" si="78"/>
        <v>-112480.80013044865</v>
      </c>
      <c r="BN98" s="159">
        <f t="shared" si="78"/>
        <v>-142714.58397651091</v>
      </c>
      <c r="BO98" s="159">
        <f t="shared" si="78"/>
        <v>-93463.789220446488</v>
      </c>
      <c r="BP98" s="159">
        <f t="shared" si="78"/>
        <v>-67584.227011137642</v>
      </c>
      <c r="BQ98" s="159">
        <f t="shared" si="78"/>
        <v>-32821.910908083897</v>
      </c>
      <c r="BR98" s="173">
        <f t="shared" si="78"/>
        <v>-63820.010000000359</v>
      </c>
      <c r="BS98" s="390"/>
    </row>
    <row r="99" spans="1:71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6">
        <f>SUM(AD94:AD98)</f>
        <v>46769532.819999993</v>
      </c>
      <c r="AE99" s="516">
        <f>SUM(AE94:AE98)</f>
        <v>52767608.919999994</v>
      </c>
      <c r="AF99" s="516">
        <f t="shared" ref="AF99" si="79">SUM(AF94:AF98)</f>
        <v>50312413.56000001</v>
      </c>
      <c r="AG99" s="516">
        <f t="shared" ref="AG99" si="80">SUM(AG94:AG98)</f>
        <v>53460345.269999996</v>
      </c>
      <c r="AH99" s="516">
        <v>41310437.240000002</v>
      </c>
      <c r="AI99" s="516">
        <f t="shared" ref="AI99" si="81">SUM(AI94:AI98)</f>
        <v>42611918.040000007</v>
      </c>
      <c r="AJ99" s="516">
        <v>48269136.900000006</v>
      </c>
      <c r="AK99" s="588">
        <v>57445203.859999999</v>
      </c>
      <c r="AL99" s="618">
        <f t="shared" ref="AL99" si="82">SUM(AL94:AL98)</f>
        <v>58664210.659999996</v>
      </c>
      <c r="AM99" s="516">
        <v>53908110.899999991</v>
      </c>
      <c r="AN99" s="516">
        <v>48666948.959999993</v>
      </c>
      <c r="AO99" s="516">
        <v>45818187.640000001</v>
      </c>
      <c r="AP99" s="516">
        <f t="shared" ref="AP99" si="83">SUM(AP94:AP98)</f>
        <v>51216704.759999998</v>
      </c>
      <c r="AQ99" s="516">
        <v>58904418.480000004</v>
      </c>
      <c r="AR99" s="516">
        <v>67894705.290000007</v>
      </c>
      <c r="AS99" s="516">
        <v>58271183.969999999</v>
      </c>
      <c r="AT99" s="516">
        <v>47650291.590000011</v>
      </c>
      <c r="AU99" s="516">
        <v>47426819.779999994</v>
      </c>
      <c r="AV99" s="516">
        <v>58356473.579999983</v>
      </c>
      <c r="AW99" s="588">
        <v>65577802.349999987</v>
      </c>
      <c r="AX99" s="516">
        <v>65958706.350000001</v>
      </c>
      <c r="AY99" s="516"/>
      <c r="AZ99" s="516"/>
      <c r="BA99" s="516"/>
      <c r="BB99" s="516"/>
      <c r="BC99" s="516"/>
      <c r="BD99" s="516"/>
      <c r="BE99" s="516"/>
      <c r="BF99" s="516"/>
      <c r="BG99" s="516"/>
      <c r="BH99" s="516"/>
      <c r="BI99" s="328">
        <f t="shared" si="78"/>
        <v>-6598559.8099999875</v>
      </c>
      <c r="BJ99" s="158">
        <f t="shared" si="78"/>
        <v>-3635851.8200000226</v>
      </c>
      <c r="BK99" s="158">
        <f t="shared" si="78"/>
        <v>316684.94999999553</v>
      </c>
      <c r="BL99" s="158">
        <f t="shared" si="78"/>
        <v>290208.07999999076</v>
      </c>
      <c r="BM99" s="158">
        <f t="shared" si="78"/>
        <v>1199100.009999983</v>
      </c>
      <c r="BN99" s="158">
        <f t="shared" si="78"/>
        <v>-20762.010000020266</v>
      </c>
      <c r="BO99" s="158">
        <f t="shared" si="78"/>
        <v>-2659118.8400000036</v>
      </c>
      <c r="BP99" s="158">
        <f t="shared" si="78"/>
        <v>2073571.4300000072</v>
      </c>
      <c r="BQ99" s="158">
        <f t="shared" si="78"/>
        <v>-5069181.4599999934</v>
      </c>
      <c r="BR99" s="171">
        <f t="shared" si="78"/>
        <v>-1312444.8499999791</v>
      </c>
      <c r="BS99" s="390"/>
    </row>
    <row r="100" spans="1:71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7"/>
      <c r="AE100" s="522"/>
      <c r="AF100" s="522"/>
      <c r="AG100" s="522"/>
      <c r="AH100" s="522"/>
      <c r="AI100" s="522"/>
      <c r="AJ100" s="581"/>
      <c r="AK100" s="589"/>
      <c r="AL100" s="522"/>
      <c r="AM100" s="522"/>
      <c r="AN100" s="522"/>
      <c r="AO100" s="522"/>
      <c r="AP100" s="522"/>
      <c r="AQ100" s="522"/>
      <c r="AR100" s="522"/>
      <c r="AS100" s="522"/>
      <c r="AT100" s="522"/>
      <c r="AU100" s="522"/>
      <c r="AV100" s="581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  <c r="BS100" s="391"/>
    </row>
    <row r="101" spans="1:71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18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11">
        <v>19462261.949999999</v>
      </c>
      <c r="AK101" s="586">
        <v>21451991.18</v>
      </c>
      <c r="AL101" s="408">
        <v>23273853.07</v>
      </c>
      <c r="AM101" s="408">
        <v>27434412.93</v>
      </c>
      <c r="AN101" s="408">
        <v>20737130.609999999</v>
      </c>
      <c r="AO101" s="408">
        <v>19661968.710000001</v>
      </c>
      <c r="AP101" s="408">
        <v>17004366.07</v>
      </c>
      <c r="AQ101" s="408">
        <v>21518173.449999999</v>
      </c>
      <c r="AR101" s="408">
        <v>28423463.77</v>
      </c>
      <c r="AS101" s="408">
        <v>27726559.73</v>
      </c>
      <c r="AT101" s="408">
        <v>23387570.810000002</v>
      </c>
      <c r="AU101" s="408">
        <v>19942359.439999998</v>
      </c>
      <c r="AV101" s="411">
        <v>20632710.530000001</v>
      </c>
      <c r="AW101" s="586">
        <v>25809468.420000002</v>
      </c>
      <c r="AX101" s="408">
        <v>27281398.600000001</v>
      </c>
      <c r="AY101" s="408"/>
      <c r="AZ101" s="408"/>
      <c r="BA101" s="408"/>
      <c r="BB101" s="408"/>
      <c r="BC101" s="408"/>
      <c r="BD101" s="408"/>
      <c r="BE101" s="408"/>
      <c r="BF101" s="408"/>
      <c r="BG101" s="408"/>
      <c r="BH101" s="408"/>
      <c r="BI101" s="261">
        <f t="shared" ref="BI101:BR106" si="84">O101-C101</f>
        <v>-1261435.1999999993</v>
      </c>
      <c r="BJ101" s="66">
        <f t="shared" si="84"/>
        <v>-2019874.4699999988</v>
      </c>
      <c r="BK101" s="66">
        <f t="shared" si="84"/>
        <v>-1158248.4600000009</v>
      </c>
      <c r="BL101" s="66">
        <f t="shared" si="84"/>
        <v>2267841.8600000013</v>
      </c>
      <c r="BM101" s="66">
        <f t="shared" si="84"/>
        <v>1106781.3000000007</v>
      </c>
      <c r="BN101" s="66">
        <f t="shared" si="84"/>
        <v>1609205.6000000015</v>
      </c>
      <c r="BO101" s="66">
        <f t="shared" si="84"/>
        <v>494016.70999999717</v>
      </c>
      <c r="BP101" s="66">
        <f t="shared" si="84"/>
        <v>-1302167.9299999997</v>
      </c>
      <c r="BQ101" s="66">
        <f t="shared" si="84"/>
        <v>1043400.0700000003</v>
      </c>
      <c r="BR101" s="106">
        <f t="shared" si="84"/>
        <v>403865.45000000112</v>
      </c>
      <c r="BS101" s="359"/>
    </row>
    <row r="102" spans="1:71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18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11">
        <v>9595896.0500000007</v>
      </c>
      <c r="AK102" s="586">
        <v>2139294.2000000002</v>
      </c>
      <c r="AL102" s="408">
        <v>4467263.17</v>
      </c>
      <c r="AM102" s="408">
        <v>3402781.57</v>
      </c>
      <c r="AN102" s="408">
        <v>3215531.9</v>
      </c>
      <c r="AO102" s="408">
        <v>3597317.73</v>
      </c>
      <c r="AP102" s="408">
        <v>3359517</v>
      </c>
      <c r="AQ102" s="408">
        <v>3889474.38</v>
      </c>
      <c r="AR102" s="408">
        <v>4609471.32</v>
      </c>
      <c r="AS102" s="408">
        <v>4604135.46</v>
      </c>
      <c r="AT102" s="408">
        <v>5560600.8600000003</v>
      </c>
      <c r="AU102" s="408">
        <v>4107313.26</v>
      </c>
      <c r="AV102" s="411">
        <v>2747602.55</v>
      </c>
      <c r="AW102" s="586">
        <v>3331912.99</v>
      </c>
      <c r="AX102" s="408">
        <v>3566266.93</v>
      </c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84"/>
        <v>-738600.5700000003</v>
      </c>
      <c r="BJ102" s="66">
        <f t="shared" si="84"/>
        <v>-615033.39999999991</v>
      </c>
      <c r="BK102" s="66">
        <f t="shared" si="84"/>
        <v>-394617.09999999963</v>
      </c>
      <c r="BL102" s="66">
        <f t="shared" si="84"/>
        <v>-21691.310000000056</v>
      </c>
      <c r="BM102" s="66">
        <f t="shared" si="84"/>
        <v>233710.62000000011</v>
      </c>
      <c r="BN102" s="66">
        <f t="shared" si="84"/>
        <v>-116586.81999999983</v>
      </c>
      <c r="BO102" s="66">
        <f t="shared" si="84"/>
        <v>-180562.5</v>
      </c>
      <c r="BP102" s="66">
        <f t="shared" si="84"/>
        <v>-181771.85999999987</v>
      </c>
      <c r="BQ102" s="66">
        <f t="shared" si="84"/>
        <v>-167822.22999999998</v>
      </c>
      <c r="BR102" s="106">
        <f t="shared" si="84"/>
        <v>217674.77000000002</v>
      </c>
      <c r="BS102" s="359"/>
    </row>
    <row r="103" spans="1:71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18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11">
        <v>9264276.9100000001</v>
      </c>
      <c r="AK103" s="586">
        <v>7754796.8700000001</v>
      </c>
      <c r="AL103" s="408">
        <v>8549506.4900000002</v>
      </c>
      <c r="AM103" s="408">
        <v>11585773.130000001</v>
      </c>
      <c r="AN103" s="408">
        <v>9498577.5600000005</v>
      </c>
      <c r="AO103" s="408">
        <v>8369801.2999999998</v>
      </c>
      <c r="AP103" s="408">
        <v>7287865.4800000004</v>
      </c>
      <c r="AQ103" s="408">
        <v>8872051.9700000007</v>
      </c>
      <c r="AR103" s="408">
        <v>11645912.220000001</v>
      </c>
      <c r="AS103" s="408">
        <v>11215592.699999999</v>
      </c>
      <c r="AT103" s="408">
        <v>9235288.5199999996</v>
      </c>
      <c r="AU103" s="408">
        <v>9904743.9900000002</v>
      </c>
      <c r="AV103" s="411">
        <v>13762731.369999999</v>
      </c>
      <c r="AW103" s="586">
        <v>14715628.26</v>
      </c>
      <c r="AX103" s="408">
        <v>15193045.350000001</v>
      </c>
      <c r="AY103" s="408"/>
      <c r="AZ103" s="408"/>
      <c r="BA103" s="408"/>
      <c r="BB103" s="408"/>
      <c r="BC103" s="408"/>
      <c r="BD103" s="408"/>
      <c r="BE103" s="408"/>
      <c r="BF103" s="408"/>
      <c r="BG103" s="408"/>
      <c r="BH103" s="408"/>
      <c r="BI103" s="261">
        <f t="shared" si="84"/>
        <v>-1944039.37</v>
      </c>
      <c r="BJ103" s="66">
        <f t="shared" si="84"/>
        <v>-1495810.5300000012</v>
      </c>
      <c r="BK103" s="66">
        <f t="shared" si="84"/>
        <v>-1605366.6800000034</v>
      </c>
      <c r="BL103" s="66">
        <f t="shared" si="84"/>
        <v>-859610.99999999907</v>
      </c>
      <c r="BM103" s="66">
        <f t="shared" si="84"/>
        <v>-1150460.5700000003</v>
      </c>
      <c r="BN103" s="66">
        <f t="shared" si="84"/>
        <v>-1344286.6800000034</v>
      </c>
      <c r="BO103" s="66">
        <f t="shared" si="84"/>
        <v>-821291.50999999978</v>
      </c>
      <c r="BP103" s="66">
        <f t="shared" si="84"/>
        <v>-2044118.1500000004</v>
      </c>
      <c r="BQ103" s="66">
        <f t="shared" si="84"/>
        <v>-265167.00000000279</v>
      </c>
      <c r="BR103" s="106">
        <f t="shared" si="84"/>
        <v>-1154141.6599999983</v>
      </c>
      <c r="BS103" s="359"/>
    </row>
    <row r="104" spans="1:71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18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11">
        <v>11667801.58</v>
      </c>
      <c r="AK104" s="586">
        <v>9259550.7799999993</v>
      </c>
      <c r="AL104" s="408">
        <v>9929908.2100000009</v>
      </c>
      <c r="AM104" s="408">
        <v>13909785.25</v>
      </c>
      <c r="AN104" s="408">
        <v>11154180.67</v>
      </c>
      <c r="AO104" s="408">
        <v>10159398.4</v>
      </c>
      <c r="AP104" s="408">
        <v>7999105.8600000003</v>
      </c>
      <c r="AQ104" s="408">
        <v>8825775.0099999998</v>
      </c>
      <c r="AR104" s="408">
        <v>13248899.390000001</v>
      </c>
      <c r="AS104" s="408">
        <v>12088815.84</v>
      </c>
      <c r="AT104" s="408">
        <v>8792180.1300000008</v>
      </c>
      <c r="AU104" s="408">
        <v>11945060.68</v>
      </c>
      <c r="AV104" s="411">
        <v>5517294.2699999996</v>
      </c>
      <c r="AW104" s="586">
        <v>6611863.2400000002</v>
      </c>
      <c r="AX104" s="408">
        <v>6170401.0999999996</v>
      </c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84"/>
        <v>-2859503.8499999996</v>
      </c>
      <c r="BJ104" s="66">
        <f t="shared" si="84"/>
        <v>-3687625.75</v>
      </c>
      <c r="BK104" s="66">
        <f t="shared" si="84"/>
        <v>-1310323.0600000005</v>
      </c>
      <c r="BL104" s="66">
        <f t="shared" si="84"/>
        <v>-1253812.2400000021</v>
      </c>
      <c r="BM104" s="66">
        <f t="shared" si="84"/>
        <v>-2997004.51</v>
      </c>
      <c r="BN104" s="66">
        <f t="shared" si="84"/>
        <v>-1816670.9800000023</v>
      </c>
      <c r="BO104" s="66">
        <f t="shared" si="84"/>
        <v>-303479.58999999985</v>
      </c>
      <c r="BP104" s="66">
        <f t="shared" si="84"/>
        <v>-3617759.8900000043</v>
      </c>
      <c r="BQ104" s="66">
        <f t="shared" si="84"/>
        <v>-379992.70999999903</v>
      </c>
      <c r="BR104" s="106">
        <f t="shared" si="84"/>
        <v>-2072626.7200000007</v>
      </c>
      <c r="BS104" s="359"/>
    </row>
    <row r="105" spans="1:71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18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11">
        <v>1757904.07</v>
      </c>
      <c r="AK105" s="586">
        <v>1231742.06</v>
      </c>
      <c r="AL105" s="408">
        <v>1489039.71</v>
      </c>
      <c r="AM105" s="408">
        <v>2240999.7000000002</v>
      </c>
      <c r="AN105" s="408">
        <v>1799112.55</v>
      </c>
      <c r="AO105" s="408">
        <v>1535343.05</v>
      </c>
      <c r="AP105" s="408">
        <v>1672763.6</v>
      </c>
      <c r="AQ105" s="408">
        <v>1405709.52</v>
      </c>
      <c r="AR105" s="408">
        <v>1821890.53</v>
      </c>
      <c r="AS105" s="408">
        <v>1730107.05</v>
      </c>
      <c r="AT105" s="408">
        <v>1398158.39</v>
      </c>
      <c r="AU105" s="408">
        <v>1771438.29</v>
      </c>
      <c r="AV105" s="411">
        <v>1574972.85</v>
      </c>
      <c r="AW105" s="586">
        <v>1487751.36</v>
      </c>
      <c r="AX105" s="408">
        <v>1598942.87</v>
      </c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84"/>
        <v>-46753.730000000214</v>
      </c>
      <c r="BJ105" s="66">
        <f t="shared" si="84"/>
        <v>-656427.42000000039</v>
      </c>
      <c r="BK105" s="66">
        <f t="shared" si="84"/>
        <v>-469572.80999999982</v>
      </c>
      <c r="BL105" s="66">
        <f t="shared" si="84"/>
        <v>-102534.70999999996</v>
      </c>
      <c r="BM105" s="66">
        <f t="shared" si="84"/>
        <v>-603719.98</v>
      </c>
      <c r="BN105" s="66">
        <f t="shared" si="84"/>
        <v>-609188.04999999981</v>
      </c>
      <c r="BO105" s="66">
        <f t="shared" si="84"/>
        <v>-519994.90999999992</v>
      </c>
      <c r="BP105" s="66">
        <f t="shared" si="84"/>
        <v>-557904.91000000038</v>
      </c>
      <c r="BQ105" s="66">
        <f t="shared" si="84"/>
        <v>-460703.62999999989</v>
      </c>
      <c r="BR105" s="106">
        <f t="shared" si="84"/>
        <v>-552169.58000000031</v>
      </c>
      <c r="BS105" s="359"/>
    </row>
    <row r="106" spans="1:71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85">SUM(Q101:Q105)</f>
        <v>36542664</v>
      </c>
      <c r="R106" s="253">
        <f t="shared" si="85"/>
        <v>37303713</v>
      </c>
      <c r="S106" s="253">
        <f t="shared" si="85"/>
        <v>41060476</v>
      </c>
      <c r="T106" s="253">
        <f t="shared" si="85"/>
        <v>45230761.379999988</v>
      </c>
      <c r="U106" s="253">
        <f t="shared" si="85"/>
        <v>44105321</v>
      </c>
      <c r="V106" s="253">
        <f t="shared" si="85"/>
        <v>38129783.399999999</v>
      </c>
      <c r="W106" s="253">
        <f t="shared" si="85"/>
        <v>35824700</v>
      </c>
      <c r="X106" s="450">
        <v>35824700</v>
      </c>
      <c r="Y106" s="253">
        <f t="shared" ref="Y106:AD106" si="86">SUM(Y101:Y105)</f>
        <v>38511237</v>
      </c>
      <c r="Z106" s="253">
        <f t="shared" si="86"/>
        <v>40490760</v>
      </c>
      <c r="AA106" s="253">
        <f t="shared" si="86"/>
        <v>49856065</v>
      </c>
      <c r="AB106" s="253">
        <f t="shared" si="86"/>
        <v>39362386</v>
      </c>
      <c r="AC106" s="253">
        <f t="shared" si="86"/>
        <v>35415235</v>
      </c>
      <c r="AD106" s="411">
        <f t="shared" si="86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 t="shared" ref="AH106:AO106" si="87">SUM(AH101:AH105)</f>
        <v>47222720.839999996</v>
      </c>
      <c r="AI106" s="411">
        <f t="shared" si="87"/>
        <v>37209643.509999998</v>
      </c>
      <c r="AJ106" s="411">
        <f t="shared" si="87"/>
        <v>51748140.559999995</v>
      </c>
      <c r="AK106" s="587">
        <f t="shared" si="87"/>
        <v>41837375.090000004</v>
      </c>
      <c r="AL106" s="411">
        <f t="shared" si="87"/>
        <v>47709570.650000006</v>
      </c>
      <c r="AM106" s="411">
        <f t="shared" si="87"/>
        <v>58573752.580000006</v>
      </c>
      <c r="AN106" s="411">
        <f t="shared" si="87"/>
        <v>46404533.289999999</v>
      </c>
      <c r="AO106" s="411">
        <f t="shared" si="87"/>
        <v>43323829.189999998</v>
      </c>
      <c r="AP106" s="411">
        <v>37323618.010000005</v>
      </c>
      <c r="AQ106" s="411">
        <f t="shared" ref="AQ106:AV106" si="88">SUM(AQ101:AQ105)</f>
        <v>44511184.329999998</v>
      </c>
      <c r="AR106" s="411">
        <f t="shared" si="88"/>
        <v>59749637.230000004</v>
      </c>
      <c r="AS106" s="411">
        <f t="shared" si="88"/>
        <v>57365210.780000001</v>
      </c>
      <c r="AT106" s="411">
        <f t="shared" si="88"/>
        <v>48373798.710000001</v>
      </c>
      <c r="AU106" s="411">
        <f t="shared" si="88"/>
        <v>47670915.659999996</v>
      </c>
      <c r="AV106" s="411">
        <f t="shared" si="88"/>
        <v>44235311.57</v>
      </c>
      <c r="AW106" s="587">
        <v>51956624.270000003</v>
      </c>
      <c r="AX106" s="411">
        <f>SUM(AX101:AX105)</f>
        <v>53810054.850000001</v>
      </c>
      <c r="AY106" s="411"/>
      <c r="AZ106" s="411"/>
      <c r="BA106" s="411"/>
      <c r="BB106" s="411"/>
      <c r="BC106" s="411"/>
      <c r="BD106" s="411"/>
      <c r="BE106" s="411"/>
      <c r="BF106" s="411"/>
      <c r="BG106" s="411"/>
      <c r="BH106" s="411"/>
      <c r="BI106" s="298">
        <f t="shared" si="84"/>
        <v>-6850332.7199999988</v>
      </c>
      <c r="BJ106" s="60">
        <f t="shared" si="84"/>
        <v>-8474771.5700000003</v>
      </c>
      <c r="BK106" s="59">
        <f t="shared" si="84"/>
        <v>-4938128.1100000069</v>
      </c>
      <c r="BL106" s="59">
        <f t="shared" si="84"/>
        <v>30192.60000000149</v>
      </c>
      <c r="BM106" s="59">
        <f t="shared" si="84"/>
        <v>-3410693.1399999931</v>
      </c>
      <c r="BN106" s="59">
        <f t="shared" si="84"/>
        <v>-2277526.9300000146</v>
      </c>
      <c r="BO106" s="59">
        <f t="shared" si="84"/>
        <v>-1331311.799999997</v>
      </c>
      <c r="BP106" s="59">
        <f t="shared" si="84"/>
        <v>-7703722.7400000021</v>
      </c>
      <c r="BQ106" s="59">
        <f t="shared" si="84"/>
        <v>-230285.50000000745</v>
      </c>
      <c r="BR106" s="107">
        <f t="shared" si="84"/>
        <v>-2901236.7399999946</v>
      </c>
      <c r="BS106" s="359"/>
    </row>
    <row r="107" spans="1:71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19"/>
      <c r="AE107" s="523"/>
      <c r="AF107" s="523"/>
      <c r="AG107" s="523"/>
      <c r="AH107" s="523"/>
      <c r="AI107" s="523"/>
      <c r="AJ107" s="582"/>
      <c r="AK107" s="590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82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  <c r="BS107" s="392"/>
    </row>
    <row r="108" spans="1:71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0">
        <v>128841</v>
      </c>
      <c r="AE108" s="524">
        <v>125902</v>
      </c>
      <c r="AF108" s="524">
        <v>129009</v>
      </c>
      <c r="AG108" s="524">
        <v>126829</v>
      </c>
      <c r="AH108" s="524">
        <v>129453</v>
      </c>
      <c r="AI108" s="524">
        <v>131327</v>
      </c>
      <c r="AJ108" s="583">
        <v>130872</v>
      </c>
      <c r="AK108" s="591">
        <v>127260</v>
      </c>
      <c r="AL108" s="524">
        <v>122176</v>
      </c>
      <c r="AM108" s="524">
        <v>144798</v>
      </c>
      <c r="AN108" s="524">
        <v>124268</v>
      </c>
      <c r="AO108" s="524">
        <v>122503</v>
      </c>
      <c r="AP108" s="524">
        <v>127416</v>
      </c>
      <c r="AQ108" s="524">
        <v>121489</v>
      </c>
      <c r="AR108" s="524">
        <v>136124</v>
      </c>
      <c r="AS108" s="524">
        <v>127231</v>
      </c>
      <c r="AT108" s="524">
        <v>130957</v>
      </c>
      <c r="AU108" s="524">
        <v>129029</v>
      </c>
      <c r="AV108" s="583">
        <v>121475</v>
      </c>
      <c r="AW108" s="591">
        <v>128934</v>
      </c>
      <c r="AX108" s="524">
        <v>125087</v>
      </c>
      <c r="AY108" s="524"/>
      <c r="AZ108" s="524"/>
      <c r="BA108" s="524"/>
      <c r="BB108" s="524"/>
      <c r="BC108" s="524"/>
      <c r="BD108" s="524"/>
      <c r="BE108" s="524"/>
      <c r="BF108" s="524"/>
      <c r="BG108" s="524"/>
      <c r="BH108" s="524"/>
      <c r="BI108" s="300">
        <f t="shared" ref="BI108:BR113" si="89">O108-C108</f>
        <v>2574</v>
      </c>
      <c r="BJ108" s="86">
        <f t="shared" si="89"/>
        <v>-3114</v>
      </c>
      <c r="BK108" s="86">
        <f t="shared" si="89"/>
        <v>-11652</v>
      </c>
      <c r="BL108" s="86">
        <f t="shared" si="89"/>
        <v>10473</v>
      </c>
      <c r="BM108" s="86">
        <f t="shared" si="89"/>
        <v>-9578</v>
      </c>
      <c r="BN108" s="86">
        <f t="shared" si="89"/>
        <v>-4116</v>
      </c>
      <c r="BO108" s="86">
        <f t="shared" si="89"/>
        <v>-2433</v>
      </c>
      <c r="BP108" s="86">
        <f t="shared" si="89"/>
        <v>-18093</v>
      </c>
      <c r="BQ108" s="86">
        <f t="shared" si="89"/>
        <v>111</v>
      </c>
      <c r="BR108" s="332">
        <f t="shared" si="89"/>
        <v>1343</v>
      </c>
      <c r="BS108" s="363"/>
    </row>
    <row r="109" spans="1:71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0">
        <v>27480</v>
      </c>
      <c r="AE109" s="524">
        <v>26969</v>
      </c>
      <c r="AF109" s="524">
        <v>27923</v>
      </c>
      <c r="AG109" s="524">
        <v>29257</v>
      </c>
      <c r="AH109" s="524">
        <v>30900</v>
      </c>
      <c r="AI109" s="524">
        <v>26916</v>
      </c>
      <c r="AJ109" s="583">
        <v>35480</v>
      </c>
      <c r="AK109" s="591">
        <v>18023</v>
      </c>
      <c r="AL109" s="524">
        <v>21259</v>
      </c>
      <c r="AM109" s="524">
        <v>21901</v>
      </c>
      <c r="AN109" s="524">
        <v>20666</v>
      </c>
      <c r="AO109" s="524">
        <v>21981</v>
      </c>
      <c r="AP109" s="524">
        <v>30275</v>
      </c>
      <c r="AQ109" s="524">
        <v>25498</v>
      </c>
      <c r="AR109" s="524">
        <v>28699</v>
      </c>
      <c r="AS109" s="524">
        <v>28368</v>
      </c>
      <c r="AT109" s="524">
        <v>34036</v>
      </c>
      <c r="AU109" s="524">
        <v>28522</v>
      </c>
      <c r="AV109" s="583">
        <v>21994</v>
      </c>
      <c r="AW109" s="591">
        <v>24289</v>
      </c>
      <c r="AX109" s="524">
        <v>24739</v>
      </c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89"/>
        <v>-2265</v>
      </c>
      <c r="BJ109" s="86">
        <f t="shared" si="89"/>
        <v>-1893</v>
      </c>
      <c r="BK109" s="86">
        <f t="shared" si="89"/>
        <v>-3064</v>
      </c>
      <c r="BL109" s="86">
        <f t="shared" si="89"/>
        <v>351</v>
      </c>
      <c r="BM109" s="86">
        <f t="shared" si="89"/>
        <v>-398</v>
      </c>
      <c r="BN109" s="86">
        <f t="shared" si="89"/>
        <v>-2056</v>
      </c>
      <c r="BO109" s="86">
        <f t="shared" si="89"/>
        <v>-1874</v>
      </c>
      <c r="BP109" s="86">
        <f t="shared" si="89"/>
        <v>-2361</v>
      </c>
      <c r="BQ109" s="86">
        <f t="shared" si="89"/>
        <v>-1311</v>
      </c>
      <c r="BR109" s="332">
        <f t="shared" si="89"/>
        <v>988</v>
      </c>
      <c r="BS109" s="363"/>
    </row>
    <row r="110" spans="1:71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0">
        <v>19295</v>
      </c>
      <c r="AE110" s="524">
        <v>18363</v>
      </c>
      <c r="AF110" s="524">
        <v>18751</v>
      </c>
      <c r="AG110" s="524">
        <v>17314</v>
      </c>
      <c r="AH110" s="524">
        <v>19192</v>
      </c>
      <c r="AI110" s="524">
        <v>17158</v>
      </c>
      <c r="AJ110" s="583">
        <v>21380</v>
      </c>
      <c r="AK110" s="591">
        <v>16482</v>
      </c>
      <c r="AL110" s="524">
        <v>17022</v>
      </c>
      <c r="AM110" s="524">
        <v>22012</v>
      </c>
      <c r="AN110" s="524">
        <v>19663</v>
      </c>
      <c r="AO110" s="524">
        <v>17771</v>
      </c>
      <c r="AP110" s="524">
        <v>18290</v>
      </c>
      <c r="AQ110" s="524">
        <v>17716</v>
      </c>
      <c r="AR110" s="524">
        <v>20384</v>
      </c>
      <c r="AS110" s="524">
        <v>18386</v>
      </c>
      <c r="AT110" s="524">
        <v>17679</v>
      </c>
      <c r="AU110" s="524">
        <v>20363</v>
      </c>
      <c r="AV110" s="583">
        <v>18494</v>
      </c>
      <c r="AW110" s="591">
        <v>18938</v>
      </c>
      <c r="AX110" s="524">
        <v>18634</v>
      </c>
      <c r="AY110" s="524"/>
      <c r="AZ110" s="524"/>
      <c r="BA110" s="524"/>
      <c r="BB110" s="524"/>
      <c r="BC110" s="524"/>
      <c r="BD110" s="524"/>
      <c r="BE110" s="524"/>
      <c r="BF110" s="524"/>
      <c r="BG110" s="524"/>
      <c r="BH110" s="524"/>
      <c r="BI110" s="300">
        <f t="shared" si="89"/>
        <v>-1040</v>
      </c>
      <c r="BJ110" s="86">
        <f t="shared" si="89"/>
        <v>-747</v>
      </c>
      <c r="BK110" s="86">
        <f t="shared" si="89"/>
        <v>-1468</v>
      </c>
      <c r="BL110" s="86">
        <f t="shared" si="89"/>
        <v>861</v>
      </c>
      <c r="BM110" s="86">
        <f t="shared" si="89"/>
        <v>-1036</v>
      </c>
      <c r="BN110" s="86">
        <f t="shared" si="89"/>
        <v>-824</v>
      </c>
      <c r="BO110" s="86">
        <f t="shared" si="89"/>
        <v>737</v>
      </c>
      <c r="BP110" s="86">
        <f t="shared" si="89"/>
        <v>-2999</v>
      </c>
      <c r="BQ110" s="86">
        <f t="shared" si="89"/>
        <v>399</v>
      </c>
      <c r="BR110" s="332">
        <f t="shared" si="89"/>
        <v>-320</v>
      </c>
      <c r="BS110" s="363"/>
    </row>
    <row r="111" spans="1:71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0">
        <v>1087</v>
      </c>
      <c r="AE111" s="524">
        <v>1063</v>
      </c>
      <c r="AF111" s="524">
        <v>1031</v>
      </c>
      <c r="AG111" s="524">
        <v>933</v>
      </c>
      <c r="AH111" s="524">
        <v>1096</v>
      </c>
      <c r="AI111" s="524">
        <v>942</v>
      </c>
      <c r="AJ111" s="583">
        <v>1207</v>
      </c>
      <c r="AK111" s="591">
        <v>958</v>
      </c>
      <c r="AL111" s="524">
        <v>905</v>
      </c>
      <c r="AM111" s="524">
        <v>1256</v>
      </c>
      <c r="AN111" s="524">
        <v>1095</v>
      </c>
      <c r="AO111" s="524">
        <v>979</v>
      </c>
      <c r="AP111" s="524">
        <v>1083</v>
      </c>
      <c r="AQ111" s="524">
        <v>962</v>
      </c>
      <c r="AR111" s="524">
        <v>1119</v>
      </c>
      <c r="AS111" s="524">
        <v>1037</v>
      </c>
      <c r="AT111" s="524">
        <v>899</v>
      </c>
      <c r="AU111" s="524">
        <v>1153</v>
      </c>
      <c r="AV111" s="583">
        <v>805</v>
      </c>
      <c r="AW111" s="591">
        <v>466</v>
      </c>
      <c r="AX111" s="524">
        <v>505</v>
      </c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89"/>
        <v>-114</v>
      </c>
      <c r="BJ111" s="86">
        <f t="shared" si="89"/>
        <v>-146</v>
      </c>
      <c r="BK111" s="86">
        <f t="shared" si="89"/>
        <v>-40</v>
      </c>
      <c r="BL111" s="86">
        <f t="shared" si="89"/>
        <v>46</v>
      </c>
      <c r="BM111" s="86">
        <f t="shared" si="89"/>
        <v>-101</v>
      </c>
      <c r="BN111" s="86">
        <f t="shared" si="89"/>
        <v>10</v>
      </c>
      <c r="BO111" s="86">
        <f t="shared" si="89"/>
        <v>44</v>
      </c>
      <c r="BP111" s="86">
        <f t="shared" si="89"/>
        <v>-211</v>
      </c>
      <c r="BQ111" s="86">
        <f t="shared" si="89"/>
        <v>57</v>
      </c>
      <c r="BR111" s="332">
        <f t="shared" si="89"/>
        <v>-75</v>
      </c>
      <c r="BS111" s="363"/>
    </row>
    <row r="112" spans="1:71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0">
        <v>1730</v>
      </c>
      <c r="AE112" s="524">
        <v>1656</v>
      </c>
      <c r="AF112" s="524">
        <v>1702</v>
      </c>
      <c r="AG112" s="524">
        <v>1597</v>
      </c>
      <c r="AH112" s="524">
        <v>1748</v>
      </c>
      <c r="AI112" s="524">
        <v>1525</v>
      </c>
      <c r="AJ112" s="583">
        <v>1983</v>
      </c>
      <c r="AK112" s="591">
        <v>1497</v>
      </c>
      <c r="AL112" s="524">
        <v>1550</v>
      </c>
      <c r="AM112" s="524">
        <v>2065</v>
      </c>
      <c r="AN112" s="524">
        <v>1779</v>
      </c>
      <c r="AO112" s="524">
        <v>1566</v>
      </c>
      <c r="AP112" s="524">
        <v>1746</v>
      </c>
      <c r="AQ112" s="524">
        <v>1551</v>
      </c>
      <c r="AR112" s="524">
        <v>1841</v>
      </c>
      <c r="AS112" s="524">
        <v>1626</v>
      </c>
      <c r="AT112" s="524">
        <v>1596</v>
      </c>
      <c r="AU112" s="524">
        <v>1920</v>
      </c>
      <c r="AV112" s="583">
        <v>1634</v>
      </c>
      <c r="AW112" s="591">
        <v>1588</v>
      </c>
      <c r="AX112" s="524">
        <v>1480</v>
      </c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89"/>
        <v>-169</v>
      </c>
      <c r="BJ112" s="86">
        <f t="shared" si="89"/>
        <v>-161</v>
      </c>
      <c r="BK112" s="86">
        <f t="shared" si="89"/>
        <v>-158</v>
      </c>
      <c r="BL112" s="86">
        <f t="shared" si="89"/>
        <v>73</v>
      </c>
      <c r="BM112" s="86">
        <f t="shared" si="89"/>
        <v>-132</v>
      </c>
      <c r="BN112" s="86">
        <f t="shared" si="89"/>
        <v>-111</v>
      </c>
      <c r="BO112" s="86">
        <f t="shared" si="89"/>
        <v>7</v>
      </c>
      <c r="BP112" s="86">
        <f t="shared" si="89"/>
        <v>-226</v>
      </c>
      <c r="BQ112" s="86">
        <f t="shared" si="89"/>
        <v>43</v>
      </c>
      <c r="BR112" s="332">
        <f t="shared" si="89"/>
        <v>-85</v>
      </c>
      <c r="BS112" s="363"/>
    </row>
    <row r="113" spans="1:71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90">SUM(U108:U112)</f>
        <v>174913</v>
      </c>
      <c r="V113" s="316">
        <f t="shared" si="90"/>
        <v>171183</v>
      </c>
      <c r="W113" s="316">
        <f t="shared" si="90"/>
        <v>170634</v>
      </c>
      <c r="X113" s="104">
        <f t="shared" si="90"/>
        <v>172669</v>
      </c>
      <c r="Y113" s="295">
        <f t="shared" si="90"/>
        <v>167745</v>
      </c>
      <c r="Z113" s="295">
        <f t="shared" si="90"/>
        <v>169251</v>
      </c>
      <c r="AA113" s="295">
        <f t="shared" si="90"/>
        <v>200263</v>
      </c>
      <c r="AB113" s="295">
        <f t="shared" si="90"/>
        <v>167894</v>
      </c>
      <c r="AC113" s="295">
        <f t="shared" si="90"/>
        <v>162068</v>
      </c>
      <c r="AD113" s="400">
        <f t="shared" si="90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 t="shared" ref="AH113:AO113" si="91">SUM(AH108:AH112)</f>
        <v>182389</v>
      </c>
      <c r="AI113" s="400">
        <f t="shared" si="91"/>
        <v>177868</v>
      </c>
      <c r="AJ113" s="572">
        <f t="shared" si="91"/>
        <v>190922</v>
      </c>
      <c r="AK113" s="585">
        <f t="shared" si="91"/>
        <v>164220</v>
      </c>
      <c r="AL113" s="400">
        <f t="shared" si="91"/>
        <v>162912</v>
      </c>
      <c r="AM113" s="400">
        <f t="shared" si="91"/>
        <v>192032</v>
      </c>
      <c r="AN113" s="400">
        <f t="shared" si="91"/>
        <v>167471</v>
      </c>
      <c r="AO113" s="400">
        <f t="shared" si="91"/>
        <v>164800</v>
      </c>
      <c r="AP113" s="400">
        <v>178810</v>
      </c>
      <c r="AQ113" s="400">
        <f t="shared" ref="AQ113:AV113" si="92">SUM(AQ108:AQ112)</f>
        <v>167216</v>
      </c>
      <c r="AR113" s="400">
        <f t="shared" si="92"/>
        <v>188167</v>
      </c>
      <c r="AS113" s="400">
        <f t="shared" si="92"/>
        <v>176648</v>
      </c>
      <c r="AT113" s="400">
        <f t="shared" si="92"/>
        <v>185167</v>
      </c>
      <c r="AU113" s="400">
        <f t="shared" si="92"/>
        <v>180987</v>
      </c>
      <c r="AV113" s="572">
        <f t="shared" si="92"/>
        <v>164402</v>
      </c>
      <c r="AW113" s="585">
        <v>174215</v>
      </c>
      <c r="AX113" s="400">
        <f>SUM(AX108:AX112)</f>
        <v>170445</v>
      </c>
      <c r="AY113" s="400"/>
      <c r="AZ113" s="400"/>
      <c r="BA113" s="400"/>
      <c r="BB113" s="400"/>
      <c r="BC113" s="400"/>
      <c r="BD113" s="400"/>
      <c r="BE113" s="400"/>
      <c r="BF113" s="400"/>
      <c r="BG113" s="400"/>
      <c r="BH113" s="400"/>
      <c r="BI113" s="301">
        <f t="shared" si="89"/>
        <v>-1014</v>
      </c>
      <c r="BJ113" s="49">
        <f t="shared" si="89"/>
        <v>-6061</v>
      </c>
      <c r="BK113" s="49">
        <f t="shared" si="89"/>
        <v>-16382</v>
      </c>
      <c r="BL113" s="49">
        <f t="shared" si="89"/>
        <v>11804</v>
      </c>
      <c r="BM113" s="49">
        <f t="shared" si="89"/>
        <v>-11245</v>
      </c>
      <c r="BN113" s="49">
        <f t="shared" si="89"/>
        <v>-7097</v>
      </c>
      <c r="BO113" s="49">
        <f t="shared" si="89"/>
        <v>-3519</v>
      </c>
      <c r="BP113" s="49">
        <f t="shared" si="89"/>
        <v>-23890</v>
      </c>
      <c r="BQ113" s="49">
        <f t="shared" si="89"/>
        <v>-701</v>
      </c>
      <c r="BR113" s="104">
        <f t="shared" si="89"/>
        <v>1851</v>
      </c>
      <c r="BS113" s="363"/>
    </row>
    <row r="114" spans="1:71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1"/>
      <c r="AE114" s="525"/>
      <c r="AF114" s="525"/>
      <c r="AG114" s="525"/>
      <c r="AH114" s="525"/>
      <c r="AI114" s="525"/>
      <c r="AJ114" s="584"/>
      <c r="AK114" s="592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84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  <c r="BS114" s="393"/>
    </row>
    <row r="115" spans="1:71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93">Q94-Q101</f>
        <v>1232819.9599999972</v>
      </c>
      <c r="R115" s="237">
        <f t="shared" si="93"/>
        <v>1895664.4200000018</v>
      </c>
      <c r="S115" s="237">
        <f t="shared" ref="S115:AE115" si="94">S94-S101</f>
        <v>6119079.379999999</v>
      </c>
      <c r="T115" s="237">
        <f t="shared" si="94"/>
        <v>2930410.5599999949</v>
      </c>
      <c r="U115" s="250">
        <f t="shared" si="94"/>
        <v>-1483648.0099999979</v>
      </c>
      <c r="V115" s="250">
        <f t="shared" si="94"/>
        <v>-197713.59999999776</v>
      </c>
      <c r="W115" s="250">
        <f t="shared" si="94"/>
        <v>976336.84000000358</v>
      </c>
      <c r="X115" s="453">
        <f t="shared" si="94"/>
        <v>4287723.3500000164</v>
      </c>
      <c r="Y115" s="71">
        <f t="shared" si="94"/>
        <v>5218563.700000003</v>
      </c>
      <c r="Z115" s="71">
        <f t="shared" si="94"/>
        <v>3718068.8499999978</v>
      </c>
      <c r="AA115" s="71">
        <f t="shared" si="94"/>
        <v>-2115651.0999999978</v>
      </c>
      <c r="AB115" s="71">
        <f t="shared" si="94"/>
        <v>1005109.6700000018</v>
      </c>
      <c r="AC115" s="71">
        <f t="shared" si="94"/>
        <v>70579.04999999702</v>
      </c>
      <c r="AD115" s="408">
        <f t="shared" si="94"/>
        <v>2898668.929999996</v>
      </c>
      <c r="AE115" s="408">
        <f t="shared" si="94"/>
        <v>2964353.5599999949</v>
      </c>
      <c r="AF115" s="408">
        <f t="shared" ref="AF115:AG115" si="95">AF94-AF101</f>
        <v>513774.61000000685</v>
      </c>
      <c r="AG115" s="408">
        <f t="shared" si="95"/>
        <v>380768.4299999997</v>
      </c>
      <c r="AH115" s="408">
        <f t="shared" ref="AH115:AI115" si="96">AH94-AH101</f>
        <v>-3602471.320000004</v>
      </c>
      <c r="AI115" s="408">
        <f t="shared" si="96"/>
        <v>30858.95000000298</v>
      </c>
      <c r="AJ115" s="411">
        <f t="shared" ref="AJ115" si="97">AJ94-AJ101</f>
        <v>3113029.6200000048</v>
      </c>
      <c r="AK115" s="587">
        <f t="shared" ref="AK115:AL115" si="98">AK94-AK101</f>
        <v>6193057.5900000036</v>
      </c>
      <c r="AL115" s="599">
        <f t="shared" si="98"/>
        <v>5619109.0599999987</v>
      </c>
      <c r="AM115" s="408">
        <f t="shared" ref="AM115" si="99">AM94-AM101</f>
        <v>-3075635.4100000039</v>
      </c>
      <c r="AN115" s="408">
        <f t="shared" ref="AN115:AO115" si="100">AN94-AN101</f>
        <v>751937.97999999672</v>
      </c>
      <c r="AO115" s="408">
        <f t="shared" si="100"/>
        <v>45301.769999995828</v>
      </c>
      <c r="AP115" s="408">
        <f t="shared" ref="AP115" si="101">AP94-AP101</f>
        <v>5070375.8299999945</v>
      </c>
      <c r="AQ115" s="408">
        <f t="shared" ref="AQ115:AR115" si="102">AQ94-AQ101</f>
        <v>5567586.9299999997</v>
      </c>
      <c r="AR115" s="408">
        <f t="shared" si="102"/>
        <v>4897902.6400000006</v>
      </c>
      <c r="AS115" s="408">
        <f t="shared" ref="AS115:AT115" si="103">AS94-AS101</f>
        <v>-1330972.6699999943</v>
      </c>
      <c r="AT115" s="408">
        <f t="shared" si="103"/>
        <v>-3764498.0899999961</v>
      </c>
      <c r="AU115" s="408">
        <f t="shared" ref="AU115:AV115" si="104">AU94-AU101</f>
        <v>997030.76000000164</v>
      </c>
      <c r="AV115" s="411">
        <f t="shared" si="104"/>
        <v>6522476.0799999982</v>
      </c>
      <c r="AW115" s="587">
        <f t="shared" ref="AW115:AX115" si="105">AW94-AW101</f>
        <v>7273842.4799999893</v>
      </c>
      <c r="AX115" s="408">
        <f t="shared" si="105"/>
        <v>3728876.2599999979</v>
      </c>
      <c r="AY115" s="408"/>
      <c r="AZ115" s="408"/>
      <c r="BA115" s="408"/>
      <c r="BB115" s="408"/>
      <c r="BC115" s="408"/>
      <c r="BD115" s="408"/>
      <c r="BE115" s="408"/>
      <c r="BF115" s="408"/>
      <c r="BG115" s="408"/>
      <c r="BH115" s="408"/>
      <c r="BI115" s="261">
        <f t="shared" ref="BI115:BR120" si="106">O115-C115</f>
        <v>-443390.20909108594</v>
      </c>
      <c r="BJ115" s="66">
        <f t="shared" si="106"/>
        <v>2662370.8091335706</v>
      </c>
      <c r="BK115" s="66">
        <f t="shared" si="106"/>
        <v>2397067.9893643372</v>
      </c>
      <c r="BL115" s="66">
        <f t="shared" si="106"/>
        <v>-76922.107856785879</v>
      </c>
      <c r="BM115" s="66">
        <f t="shared" si="106"/>
        <v>2038412.893220976</v>
      </c>
      <c r="BN115" s="66">
        <f t="shared" si="106"/>
        <v>164220.18111424148</v>
      </c>
      <c r="BO115" s="66">
        <f t="shared" si="106"/>
        <v>-48157.139983002096</v>
      </c>
      <c r="BP115" s="66">
        <f t="shared" si="106"/>
        <v>2301602.8720367439</v>
      </c>
      <c r="BQ115" s="66">
        <f t="shared" si="106"/>
        <v>-1390419.5342602357</v>
      </c>
      <c r="BR115" s="106">
        <f t="shared" si="106"/>
        <v>-1807806.0999999847</v>
      </c>
      <c r="BS115" s="359"/>
    </row>
    <row r="116" spans="1:71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93"/>
        <v>-224095.89999999944</v>
      </c>
      <c r="R116" s="237">
        <f t="shared" si="93"/>
        <v>410484.6400000006</v>
      </c>
      <c r="S116" s="237">
        <f t="shared" ref="S116:AE116" si="107">S95-S102</f>
        <v>895005.02000000048</v>
      </c>
      <c r="T116" s="237">
        <f t="shared" si="107"/>
        <v>1190970.5600000005</v>
      </c>
      <c r="U116" s="250">
        <f t="shared" si="107"/>
        <v>107151.49999999907</v>
      </c>
      <c r="V116" s="250">
        <f t="shared" si="107"/>
        <v>-23423.739999998827</v>
      </c>
      <c r="W116" s="250">
        <f t="shared" si="107"/>
        <v>705834.44999999972</v>
      </c>
      <c r="X116" s="453">
        <f t="shared" si="107"/>
        <v>1308326.6500000013</v>
      </c>
      <c r="Y116" s="71">
        <f t="shared" si="107"/>
        <v>1313831.1799999997</v>
      </c>
      <c r="Z116" s="71">
        <f t="shared" si="107"/>
        <v>1326466.379999999</v>
      </c>
      <c r="AA116" s="71">
        <f t="shared" si="107"/>
        <v>-214421.3599999994</v>
      </c>
      <c r="AB116" s="71">
        <f t="shared" si="107"/>
        <v>533446.46000000089</v>
      </c>
      <c r="AC116" s="71">
        <f t="shared" si="107"/>
        <v>360965.79999999888</v>
      </c>
      <c r="AD116" s="408">
        <f t="shared" si="107"/>
        <v>592787.89999999991</v>
      </c>
      <c r="AE116" s="408">
        <f t="shared" si="107"/>
        <v>831413.9299999997</v>
      </c>
      <c r="AF116" s="408">
        <f t="shared" ref="AF116:AG116" si="108">AF95-AF102</f>
        <v>473663.35999999987</v>
      </c>
      <c r="AG116" s="408">
        <f t="shared" si="108"/>
        <v>-148227.28999999957</v>
      </c>
      <c r="AH116" s="408">
        <f t="shared" ref="AH116:AI116" si="109">AH95-AH102</f>
        <v>-981105.89999999991</v>
      </c>
      <c r="AI116" s="408">
        <f t="shared" si="109"/>
        <v>417696.52999999933</v>
      </c>
      <c r="AJ116" s="411">
        <f t="shared" ref="AJ116" si="110">AJ95-AJ102</f>
        <v>-5425125.8799999999</v>
      </c>
      <c r="AK116" s="587">
        <f t="shared" ref="AK116:AL116" si="111">AK95-AK102</f>
        <v>2890427.5</v>
      </c>
      <c r="AL116" s="599">
        <f t="shared" si="111"/>
        <v>936554.51999999955</v>
      </c>
      <c r="AM116" s="408">
        <f t="shared" ref="AM116" si="112">AM95-AM102</f>
        <v>1322189.3599999999</v>
      </c>
      <c r="AN116" s="408">
        <f t="shared" ref="AN116:AO116" si="113">AN95-AN102</f>
        <v>1004490.1300000013</v>
      </c>
      <c r="AO116" s="408">
        <f t="shared" si="113"/>
        <v>308619.82999999914</v>
      </c>
      <c r="AP116" s="408">
        <f t="shared" ref="AP116" si="114">AP95-AP102</f>
        <v>983182.29999999981</v>
      </c>
      <c r="AQ116" s="408">
        <f t="shared" ref="AQ116:AR116" si="115">AQ95-AQ102</f>
        <v>1448801.6400000006</v>
      </c>
      <c r="AR116" s="408">
        <f t="shared" si="115"/>
        <v>1785492.2200000016</v>
      </c>
      <c r="AS116" s="408">
        <f t="shared" ref="AS116:AT116" si="116">AS95-AS102</f>
        <v>381172.31999999937</v>
      </c>
      <c r="AT116" s="408">
        <f t="shared" si="116"/>
        <v>-1648986.87</v>
      </c>
      <c r="AU116" s="408">
        <f t="shared" ref="AU116:AV116" si="117">AU95-AU102</f>
        <v>172470.12999999989</v>
      </c>
      <c r="AV116" s="411">
        <f t="shared" si="117"/>
        <v>2687189.7899999982</v>
      </c>
      <c r="AW116" s="587">
        <f t="shared" ref="AW116:AX116" si="118">AW95-AW102</f>
        <v>2894054.2199999988</v>
      </c>
      <c r="AX116" s="408">
        <f t="shared" si="118"/>
        <v>2243500.86</v>
      </c>
      <c r="AY116" s="408"/>
      <c r="AZ116" s="408"/>
      <c r="BA116" s="408"/>
      <c r="BB116" s="408"/>
      <c r="BC116" s="408"/>
      <c r="BD116" s="408"/>
      <c r="BE116" s="408"/>
      <c r="BF116" s="408"/>
      <c r="BG116" s="408"/>
      <c r="BH116" s="408"/>
      <c r="BI116" s="261">
        <f t="shared" si="106"/>
        <v>484217.5566397002</v>
      </c>
      <c r="BJ116" s="66">
        <f t="shared" si="106"/>
        <v>773301.54108399292</v>
      </c>
      <c r="BK116" s="66">
        <f t="shared" si="106"/>
        <v>554140.18469338771</v>
      </c>
      <c r="BL116" s="66">
        <f t="shared" si="106"/>
        <v>568197.21045434801</v>
      </c>
      <c r="BM116" s="66">
        <f t="shared" si="106"/>
        <v>441284.00635273568</v>
      </c>
      <c r="BN116" s="66">
        <f t="shared" si="106"/>
        <v>700966.07246375503</v>
      </c>
      <c r="BO116" s="66">
        <f t="shared" si="106"/>
        <v>461716.37075628014</v>
      </c>
      <c r="BP116" s="66">
        <f t="shared" si="106"/>
        <v>652381.7563167708</v>
      </c>
      <c r="BQ116" s="66">
        <f t="shared" si="106"/>
        <v>444787.24217294902</v>
      </c>
      <c r="BR116" s="106">
        <f t="shared" si="106"/>
        <v>21382.320000002161</v>
      </c>
      <c r="BS116" s="359"/>
    </row>
    <row r="117" spans="1:71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93"/>
        <v>86542.470000001602</v>
      </c>
      <c r="R117" s="237">
        <f t="shared" si="93"/>
        <v>585617.38000000082</v>
      </c>
      <c r="S117" s="237">
        <f t="shared" ref="S117:AE117" si="119">S96-S103</f>
        <v>883928.29999999888</v>
      </c>
      <c r="T117" s="237">
        <f t="shared" si="119"/>
        <v>153229.31999999844</v>
      </c>
      <c r="U117" s="250">
        <f t="shared" si="119"/>
        <v>-245625.33999999613</v>
      </c>
      <c r="V117" s="250">
        <f t="shared" si="119"/>
        <v>171747.67999999784</v>
      </c>
      <c r="W117" s="250">
        <f t="shared" si="119"/>
        <v>-1053378.1399999997</v>
      </c>
      <c r="X117" s="453">
        <f t="shared" si="119"/>
        <v>835259.34000000171</v>
      </c>
      <c r="Y117" s="71">
        <f t="shared" si="119"/>
        <v>1067553.2800000012</v>
      </c>
      <c r="Z117" s="71">
        <f t="shared" si="119"/>
        <v>21794.849999997765</v>
      </c>
      <c r="AA117" s="71">
        <f t="shared" si="119"/>
        <v>-901183.08999999985</v>
      </c>
      <c r="AB117" s="71">
        <f t="shared" si="119"/>
        <v>305527.53999999538</v>
      </c>
      <c r="AC117" s="71">
        <f t="shared" si="119"/>
        <v>535886.62000000104</v>
      </c>
      <c r="AD117" s="408">
        <f t="shared" si="119"/>
        <v>1092349.6799999997</v>
      </c>
      <c r="AE117" s="408">
        <f t="shared" si="119"/>
        <v>1566260.1399999969</v>
      </c>
      <c r="AF117" s="408">
        <f t="shared" ref="AF117:AG117" si="120">AF96-AF103</f>
        <v>-503765.05999999866</v>
      </c>
      <c r="AG117" s="408">
        <f t="shared" si="120"/>
        <v>1574543.6399999969</v>
      </c>
      <c r="AH117" s="408">
        <f t="shared" ref="AH117:AI117" si="121">AH96-AH103</f>
        <v>-893914.23000000231</v>
      </c>
      <c r="AI117" s="408">
        <f t="shared" si="121"/>
        <v>813024.29999999888</v>
      </c>
      <c r="AJ117" s="411">
        <f t="shared" ref="AJ117" si="122">AJ96-AJ103</f>
        <v>-540256.4299999997</v>
      </c>
      <c r="AK117" s="587">
        <f t="shared" ref="AK117:AL117" si="123">AK96-AK103</f>
        <v>2048763.1499999957</v>
      </c>
      <c r="AL117" s="599">
        <f t="shared" si="123"/>
        <v>1559307.1399999987</v>
      </c>
      <c r="AM117" s="408">
        <f t="shared" ref="AM117" si="124">AM96-AM103</f>
        <v>-1472988.2200000025</v>
      </c>
      <c r="AN117" s="408">
        <f t="shared" ref="AN117:AO117" si="125">AN96-AN103</f>
        <v>-252490.96000000462</v>
      </c>
      <c r="AO117" s="408">
        <f t="shared" si="125"/>
        <v>997751.02000000235</v>
      </c>
      <c r="AP117" s="408">
        <f t="shared" ref="AP117" si="126">AP96-AP103</f>
        <v>2978361.9800000004</v>
      </c>
      <c r="AQ117" s="408">
        <f t="shared" ref="AQ117:AR117" si="127">AQ96-AQ103</f>
        <v>2275506.8000000026</v>
      </c>
      <c r="AR117" s="408">
        <f t="shared" si="127"/>
        <v>910041.97999999672</v>
      </c>
      <c r="AS117" s="408">
        <f t="shared" ref="AS117:AT117" si="128">AS96-AS103</f>
        <v>325460.4899999965</v>
      </c>
      <c r="AT117" s="408">
        <f t="shared" si="128"/>
        <v>229456.90000000224</v>
      </c>
      <c r="AU117" s="408">
        <f t="shared" ref="AU117:AV117" si="129">AU96-AU103</f>
        <v>-581722.18000000156</v>
      </c>
      <c r="AV117" s="411">
        <f t="shared" si="129"/>
        <v>-2835777.6500000041</v>
      </c>
      <c r="AW117" s="587">
        <f t="shared" ref="AW117:AX117" si="130">AW96-AW103</f>
        <v>-2613993.5400000028</v>
      </c>
      <c r="AX117" s="408">
        <f t="shared" si="130"/>
        <v>-2751069.8999999966</v>
      </c>
      <c r="AY117" s="408"/>
      <c r="AZ117" s="408"/>
      <c r="BA117" s="408"/>
      <c r="BB117" s="408"/>
      <c r="BC117" s="408"/>
      <c r="BD117" s="408"/>
      <c r="BE117" s="408"/>
      <c r="BF117" s="408"/>
      <c r="BG117" s="408"/>
      <c r="BH117" s="408"/>
      <c r="BI117" s="261">
        <f t="shared" si="106"/>
        <v>-900037.47500247788</v>
      </c>
      <c r="BJ117" s="66">
        <f t="shared" si="106"/>
        <v>217249.20289430581</v>
      </c>
      <c r="BK117" s="66">
        <f t="shared" si="106"/>
        <v>97565.943244325928</v>
      </c>
      <c r="BL117" s="66">
        <f t="shared" si="106"/>
        <v>301173.65476932097</v>
      </c>
      <c r="BM117" s="66">
        <f t="shared" si="106"/>
        <v>534485.27592443861</v>
      </c>
      <c r="BN117" s="66">
        <f t="shared" si="106"/>
        <v>-35842.984768470749</v>
      </c>
      <c r="BO117" s="66">
        <f t="shared" si="106"/>
        <v>20308.467482132837</v>
      </c>
      <c r="BP117" s="66">
        <f t="shared" si="106"/>
        <v>2075940.5048109312</v>
      </c>
      <c r="BQ117" s="66">
        <f t="shared" si="106"/>
        <v>-1161100.1828616019</v>
      </c>
      <c r="BR117" s="106">
        <f t="shared" si="106"/>
        <v>278270.79000000097</v>
      </c>
      <c r="BS117" s="359"/>
    </row>
    <row r="118" spans="1:71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93"/>
        <v>3146584.2799999993</v>
      </c>
      <c r="R118" s="237">
        <f t="shared" si="93"/>
        <v>2401557.3900000006</v>
      </c>
      <c r="S118" s="237">
        <f t="shared" ref="S118:AE118" si="131">S97-S104</f>
        <v>3517202.0099999979</v>
      </c>
      <c r="T118" s="237">
        <f t="shared" si="131"/>
        <v>3220230.9200000018</v>
      </c>
      <c r="U118" s="250">
        <f t="shared" si="131"/>
        <v>697687</v>
      </c>
      <c r="V118" s="250">
        <f t="shared" si="131"/>
        <v>2675752.910000002</v>
      </c>
      <c r="W118" s="250">
        <f t="shared" si="131"/>
        <v>324595.24000000209</v>
      </c>
      <c r="X118" s="453">
        <f t="shared" si="131"/>
        <v>3301988.6699999981</v>
      </c>
      <c r="Y118" s="71">
        <f t="shared" si="131"/>
        <v>2938520.8700000048</v>
      </c>
      <c r="Z118" s="71">
        <f t="shared" si="131"/>
        <v>2581557.1100000013</v>
      </c>
      <c r="AA118" s="71">
        <f t="shared" si="131"/>
        <v>951739.72999999858</v>
      </c>
      <c r="AB118" s="71">
        <f t="shared" si="131"/>
        <v>2819748.7700000014</v>
      </c>
      <c r="AC118" s="71">
        <f t="shared" si="131"/>
        <v>2237384.4600000009</v>
      </c>
      <c r="AD118" s="408">
        <f t="shared" si="131"/>
        <v>3070985.1100000031</v>
      </c>
      <c r="AE118" s="408">
        <f t="shared" si="131"/>
        <v>2863727.7999999989</v>
      </c>
      <c r="AF118" s="408">
        <f t="shared" ref="AF118:AG118" si="132">AF97-AF104</f>
        <v>3051599.9600000028</v>
      </c>
      <c r="AG118" s="408">
        <f t="shared" si="132"/>
        <v>4967727.5</v>
      </c>
      <c r="AH118" s="408">
        <f t="shared" ref="AH118:AI118" si="133">AH97-AH104</f>
        <v>603251.07000000216</v>
      </c>
      <c r="AI118" s="408">
        <f t="shared" si="133"/>
        <v>4753771.3800000027</v>
      </c>
      <c r="AJ118" s="411">
        <f t="shared" ref="AJ118" si="134">AJ97-AJ104</f>
        <v>422150.63000000082</v>
      </c>
      <c r="AK118" s="587">
        <f t="shared" ref="AK118:AL118" si="135">AK97-AK104</f>
        <v>4948638.8100000005</v>
      </c>
      <c r="AL118" s="599">
        <f t="shared" si="135"/>
        <v>3607055.8599999957</v>
      </c>
      <c r="AM118" s="408">
        <f t="shared" ref="AM118" si="136">AM97-AM104</f>
        <v>115868.45999999717</v>
      </c>
      <c r="AN118" s="408">
        <f t="shared" ref="AN118:AO118" si="137">AN97-AN104</f>
        <v>1927327.2900000047</v>
      </c>
      <c r="AO118" s="408">
        <f t="shared" si="137"/>
        <v>2086800.2099999953</v>
      </c>
      <c r="AP118" s="408">
        <f t="shared" ref="AP118" si="138">AP97-AP104</f>
        <v>5963869.96</v>
      </c>
      <c r="AQ118" s="408">
        <f t="shared" ref="AQ118:AR118" si="139">AQ97-AQ104</f>
        <v>5922161.8499999959</v>
      </c>
      <c r="AR118" s="408">
        <f t="shared" si="139"/>
        <v>1762257.4400000013</v>
      </c>
      <c r="AS118" s="408">
        <f t="shared" ref="AS118:AT118" si="140">AS97-AS104</f>
        <v>2618665.8199999966</v>
      </c>
      <c r="AT118" s="408">
        <f t="shared" si="140"/>
        <v>5180980.66</v>
      </c>
      <c r="AU118" s="408">
        <f t="shared" ref="AU118:AV118" si="141">AU97-AU104</f>
        <v>221467.76999999955</v>
      </c>
      <c r="AV118" s="411">
        <f t="shared" si="141"/>
        <v>8531604.2199999988</v>
      </c>
      <c r="AW118" s="587">
        <f t="shared" ref="AW118:AX118" si="142">AW97-AW104</f>
        <v>6952207.3499999996</v>
      </c>
      <c r="AX118" s="408">
        <f t="shared" si="142"/>
        <v>9363108.3800000008</v>
      </c>
      <c r="AY118" s="408"/>
      <c r="AZ118" s="408"/>
      <c r="BA118" s="408"/>
      <c r="BB118" s="408"/>
      <c r="BC118" s="408"/>
      <c r="BD118" s="408"/>
      <c r="BE118" s="408"/>
      <c r="BF118" s="408"/>
      <c r="BG118" s="408"/>
      <c r="BH118" s="408"/>
      <c r="BI118" s="261">
        <f t="shared" si="106"/>
        <v>1099167.0672064833</v>
      </c>
      <c r="BJ118" s="66">
        <f t="shared" si="106"/>
        <v>573057.79874812812</v>
      </c>
      <c r="BK118" s="66">
        <f t="shared" si="106"/>
        <v>1792255.2697447147</v>
      </c>
      <c r="BL118" s="66">
        <f t="shared" si="106"/>
        <v>-572487.10348349623</v>
      </c>
      <c r="BM118" s="66">
        <f t="shared" si="106"/>
        <v>1104371.794632284</v>
      </c>
      <c r="BN118" s="66">
        <f t="shared" si="106"/>
        <v>960948.18516697362</v>
      </c>
      <c r="BO118" s="66">
        <f t="shared" si="106"/>
        <v>-2188205.8590349555</v>
      </c>
      <c r="BP118" s="66">
        <f t="shared" si="106"/>
        <v>4257048.3538467083</v>
      </c>
      <c r="BQ118" s="66">
        <f t="shared" si="106"/>
        <v>-3160045.2041430213</v>
      </c>
      <c r="BR118" s="106">
        <f t="shared" si="106"/>
        <v>2864756.3100000005</v>
      </c>
      <c r="BS118" s="359"/>
    </row>
    <row r="119" spans="1:71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93"/>
        <v>-636207.26</v>
      </c>
      <c r="R119" s="237">
        <f t="shared" si="93"/>
        <v>-985789.91000000015</v>
      </c>
      <c r="S119" s="237">
        <f t="shared" ref="S119:AE119" si="143">S98-S105</f>
        <v>-815466.00000000023</v>
      </c>
      <c r="T119" s="237">
        <f t="shared" si="143"/>
        <v>-865070.85000000021</v>
      </c>
      <c r="U119" s="250">
        <f t="shared" si="143"/>
        <v>-825741.95000000019</v>
      </c>
      <c r="V119" s="250">
        <f t="shared" si="143"/>
        <v>-964605.47999999986</v>
      </c>
      <c r="W119" s="250">
        <f t="shared" si="143"/>
        <v>-662562.9800000001</v>
      </c>
      <c r="X119" s="453">
        <f t="shared" si="143"/>
        <v>-514649.20000000007</v>
      </c>
      <c r="Y119" s="71">
        <f t="shared" si="143"/>
        <v>-577741.9600000002</v>
      </c>
      <c r="Z119" s="71">
        <f t="shared" si="143"/>
        <v>-650503.00999999989</v>
      </c>
      <c r="AA119" s="71">
        <f t="shared" si="143"/>
        <v>-1017207.2400000005</v>
      </c>
      <c r="AB119" s="71">
        <f t="shared" si="143"/>
        <v>-682328.81000000029</v>
      </c>
      <c r="AC119" s="71">
        <f t="shared" si="143"/>
        <v>-664678.22</v>
      </c>
      <c r="AD119" s="408">
        <f t="shared" si="143"/>
        <v>-749038.80000000016</v>
      </c>
      <c r="AE119" s="408">
        <f t="shared" si="143"/>
        <v>-864623.08000000007</v>
      </c>
      <c r="AF119" s="408">
        <f t="shared" ref="AF119:AG119" si="144">AF98-AF105</f>
        <v>-1124896.49</v>
      </c>
      <c r="AG119" s="408">
        <f t="shared" si="144"/>
        <v>-684798.0299999998</v>
      </c>
      <c r="AH119" s="408">
        <f t="shared" ref="AH119:AI119" si="145">AH98-AH105</f>
        <v>-1038043.2200000002</v>
      </c>
      <c r="AI119" s="408">
        <f t="shared" si="145"/>
        <v>-613076.62999999989</v>
      </c>
      <c r="AJ119" s="411">
        <f t="shared" ref="AJ119" si="146">AJ98-AJ105</f>
        <v>-1048801.6000000003</v>
      </c>
      <c r="AK119" s="587">
        <f t="shared" ref="AK119:AL119" si="147">AK98-AK105</f>
        <v>-473058.28000000026</v>
      </c>
      <c r="AL119" s="599">
        <f t="shared" si="147"/>
        <v>-767386.57000000007</v>
      </c>
      <c r="AM119" s="408">
        <f t="shared" ref="AM119" si="148">AM98-AM105</f>
        <v>-1555075.8700000003</v>
      </c>
      <c r="AN119" s="408">
        <f t="shared" ref="AN119:AO119" si="149">AN98-AN105</f>
        <v>-1168848.77</v>
      </c>
      <c r="AO119" s="408">
        <f t="shared" si="149"/>
        <v>-944114.38000000024</v>
      </c>
      <c r="AP119" s="408">
        <f t="shared" ref="AP119" si="150">AP98-AP105</f>
        <v>-1102703.3199999998</v>
      </c>
      <c r="AQ119" s="408">
        <f t="shared" ref="AQ119:AR119" si="151">AQ98-AQ105</f>
        <v>-820823.07000000041</v>
      </c>
      <c r="AR119" s="408">
        <f t="shared" si="151"/>
        <v>-1210626.2199999997</v>
      </c>
      <c r="AS119" s="408">
        <f t="shared" ref="AS119:AT119" si="152">AS98-AS105</f>
        <v>-1088352.77</v>
      </c>
      <c r="AT119" s="408">
        <f t="shared" si="152"/>
        <v>-720459.72</v>
      </c>
      <c r="AU119" s="408">
        <f t="shared" ref="AU119:AV119" si="153">AU98-AU105</f>
        <v>-1053342.3600000003</v>
      </c>
      <c r="AV119" s="411">
        <f t="shared" si="153"/>
        <v>-784330.43000000017</v>
      </c>
      <c r="AW119" s="587">
        <f t="shared" ref="AW119:AX119" si="154">AW98-AW105</f>
        <v>-884932.43000000017</v>
      </c>
      <c r="AX119" s="408">
        <f t="shared" si="154"/>
        <v>-435764.10000000009</v>
      </c>
      <c r="AY119" s="408"/>
      <c r="AZ119" s="408"/>
      <c r="BA119" s="408"/>
      <c r="BB119" s="408"/>
      <c r="BC119" s="408"/>
      <c r="BD119" s="408"/>
      <c r="BE119" s="408"/>
      <c r="BF119" s="408"/>
      <c r="BG119" s="408"/>
      <c r="BH119" s="408"/>
      <c r="BI119" s="261">
        <f t="shared" si="106"/>
        <v>11815.970247385325</v>
      </c>
      <c r="BJ119" s="66">
        <f t="shared" si="106"/>
        <v>612940.39813998528</v>
      </c>
      <c r="BK119" s="66">
        <f t="shared" si="106"/>
        <v>413783.67295323149</v>
      </c>
      <c r="BL119" s="66">
        <f t="shared" si="106"/>
        <v>40053.82611661253</v>
      </c>
      <c r="BM119" s="66">
        <f t="shared" si="106"/>
        <v>491239.17986955144</v>
      </c>
      <c r="BN119" s="66">
        <f t="shared" si="106"/>
        <v>466473.46602348879</v>
      </c>
      <c r="BO119" s="66">
        <f t="shared" si="106"/>
        <v>426531.12077955343</v>
      </c>
      <c r="BP119" s="66">
        <f t="shared" si="106"/>
        <v>490320.68298886262</v>
      </c>
      <c r="BQ119" s="66">
        <f t="shared" si="106"/>
        <v>427881.71909191587</v>
      </c>
      <c r="BR119" s="106">
        <f t="shared" si="106"/>
        <v>488349.56999999995</v>
      </c>
      <c r="BS119" s="359"/>
    </row>
    <row r="120" spans="1:71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155">U99-U106</f>
        <v>-1750176.799999997</v>
      </c>
      <c r="V120" s="251">
        <f t="shared" si="155"/>
        <v>1661757.7700000033</v>
      </c>
      <c r="W120" s="251">
        <f t="shared" si="155"/>
        <v>290825.41000000387</v>
      </c>
      <c r="X120" s="454">
        <f t="shared" si="155"/>
        <v>8962487.8100000173</v>
      </c>
      <c r="Y120" s="404">
        <f t="shared" si="155"/>
        <v>9960727.0700000077</v>
      </c>
      <c r="Z120" s="404">
        <f t="shared" si="155"/>
        <v>6997384.1799999997</v>
      </c>
      <c r="AA120" s="404">
        <f t="shared" si="155"/>
        <v>-3296723.0600000024</v>
      </c>
      <c r="AB120" s="404">
        <f t="shared" si="155"/>
        <v>3981503.6299999952</v>
      </c>
      <c r="AC120" s="404">
        <f t="shared" si="155"/>
        <v>2540137.7099999934</v>
      </c>
      <c r="AD120" s="404">
        <f>SUM(AD115:AD119)</f>
        <v>6905752.8199999994</v>
      </c>
      <c r="AE120" s="404">
        <f t="shared" ref="AE120:AJ120" si="156">AE99-AE106</f>
        <v>7361132.349999994</v>
      </c>
      <c r="AF120" s="404">
        <f t="shared" si="156"/>
        <v>2410376.3800000101</v>
      </c>
      <c r="AG120" s="404">
        <f t="shared" si="156"/>
        <v>6090014.2499999925</v>
      </c>
      <c r="AH120" s="404">
        <f t="shared" si="156"/>
        <v>-5912283.599999994</v>
      </c>
      <c r="AI120" s="404">
        <f t="shared" si="156"/>
        <v>5402274.5300000086</v>
      </c>
      <c r="AJ120" s="516">
        <f t="shared" si="156"/>
        <v>-3479003.659999989</v>
      </c>
      <c r="AK120" s="588">
        <f t="shared" ref="AK120:AL120" si="157">AK99-AK106</f>
        <v>15607828.769999996</v>
      </c>
      <c r="AL120" s="600">
        <f t="shared" si="157"/>
        <v>10954640.00999999</v>
      </c>
      <c r="AM120" s="404">
        <f t="shared" ref="AM120" si="158">AM99-AM106</f>
        <v>-4665641.6800000146</v>
      </c>
      <c r="AN120" s="404">
        <f t="shared" ref="AN120:AO120" si="159">AN99-AN106</f>
        <v>2262415.6699999943</v>
      </c>
      <c r="AO120" s="404">
        <f t="shared" si="159"/>
        <v>2494358.450000003</v>
      </c>
      <c r="AP120" s="404">
        <f t="shared" ref="AP120" si="160">AP99-AP106</f>
        <v>13893086.749999993</v>
      </c>
      <c r="AQ120" s="404">
        <f t="shared" ref="AQ120:AR120" si="161">AQ99-AQ106</f>
        <v>14393234.150000006</v>
      </c>
      <c r="AR120" s="404">
        <f t="shared" si="161"/>
        <v>8145068.0600000024</v>
      </c>
      <c r="AS120" s="404">
        <f t="shared" ref="AS120:AT120" si="162">AS99-AS106</f>
        <v>905973.18999999762</v>
      </c>
      <c r="AT120" s="404">
        <f t="shared" si="162"/>
        <v>-723507.11999998987</v>
      </c>
      <c r="AU120" s="404">
        <f t="shared" ref="AU120:AV120" si="163">AU99-AU106</f>
        <v>-244095.88000000268</v>
      </c>
      <c r="AV120" s="516">
        <f t="shared" si="163"/>
        <v>14121162.009999983</v>
      </c>
      <c r="AW120" s="588">
        <f t="shared" ref="AW120:AX120" si="164">AW99-AW106</f>
        <v>13621178.079999983</v>
      </c>
      <c r="AX120" s="404">
        <f t="shared" si="164"/>
        <v>12148651.5</v>
      </c>
      <c r="AY120" s="404"/>
      <c r="AZ120" s="404"/>
      <c r="BA120" s="404"/>
      <c r="BB120" s="404"/>
      <c r="BC120" s="404"/>
      <c r="BD120" s="404"/>
      <c r="BE120" s="404"/>
      <c r="BF120" s="404"/>
      <c r="BG120" s="404"/>
      <c r="BH120" s="404"/>
      <c r="BI120" s="262">
        <f t="shared" si="106"/>
        <v>251772.91000000504</v>
      </c>
      <c r="BJ120" s="61">
        <f t="shared" si="106"/>
        <v>4838919.7499999832</v>
      </c>
      <c r="BK120" s="61">
        <f t="shared" si="106"/>
        <v>5254813.0599999968</v>
      </c>
      <c r="BL120" s="61">
        <f t="shared" si="106"/>
        <v>260015.47999999905</v>
      </c>
      <c r="BM120" s="61">
        <f t="shared" si="106"/>
        <v>4609793.1499999873</v>
      </c>
      <c r="BN120" s="61">
        <f t="shared" si="106"/>
        <v>2256764.9199999878</v>
      </c>
      <c r="BO120" s="61">
        <f t="shared" si="106"/>
        <v>-1327807.0399999931</v>
      </c>
      <c r="BP120" s="61">
        <f t="shared" si="106"/>
        <v>9777294.1700000167</v>
      </c>
      <c r="BQ120" s="61">
        <f t="shared" si="106"/>
        <v>-4838895.9599999962</v>
      </c>
      <c r="BR120" s="105">
        <f t="shared" si="106"/>
        <v>1588791.8900000192</v>
      </c>
      <c r="BS120" s="359"/>
    </row>
    <row r="121" spans="1:71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  <c r="BS121" s="393"/>
    </row>
    <row r="122" spans="1:71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319">
        <v>0</v>
      </c>
      <c r="AK122" s="531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 t="shared" ref="BI122:BR127" si="165">O122-C122</f>
        <v>0</v>
      </c>
      <c r="BJ122" s="48">
        <f t="shared" si="165"/>
        <v>0</v>
      </c>
      <c r="BK122" s="48">
        <f t="shared" si="165"/>
        <v>0</v>
      </c>
      <c r="BL122" s="48">
        <f t="shared" si="165"/>
        <v>0</v>
      </c>
      <c r="BM122" s="48">
        <f t="shared" si="165"/>
        <v>0</v>
      </c>
      <c r="BN122" s="48">
        <f t="shared" si="165"/>
        <v>0</v>
      </c>
      <c r="BO122" s="48">
        <f t="shared" si="165"/>
        <v>0</v>
      </c>
      <c r="BP122" s="48">
        <f t="shared" si="165"/>
        <v>0</v>
      </c>
      <c r="BQ122" s="48">
        <f t="shared" si="165"/>
        <v>0</v>
      </c>
      <c r="BR122" s="116">
        <f t="shared" si="165"/>
        <v>0</v>
      </c>
      <c r="BS122" s="363"/>
    </row>
    <row r="123" spans="1:71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531">
        <v>7490</v>
      </c>
      <c r="AL123" s="319">
        <v>7045</v>
      </c>
      <c r="AM123" s="319">
        <v>5875</v>
      </c>
      <c r="AN123" s="319">
        <v>4726</v>
      </c>
      <c r="AO123" s="319">
        <v>4595</v>
      </c>
      <c r="AP123" s="319">
        <v>4964</v>
      </c>
      <c r="AQ123" s="319">
        <v>4841</v>
      </c>
      <c r="AR123" s="319">
        <v>4376</v>
      </c>
      <c r="AS123" s="319">
        <v>4017</v>
      </c>
      <c r="AT123" s="319">
        <v>3671</v>
      </c>
      <c r="AU123" s="319">
        <v>3511</v>
      </c>
      <c r="AV123" s="319">
        <v>3006</v>
      </c>
      <c r="AW123" s="531">
        <v>8615</v>
      </c>
      <c r="AX123" s="319"/>
      <c r="AY123" s="319"/>
      <c r="AZ123" s="319"/>
      <c r="BA123" s="319"/>
      <c r="BB123" s="319"/>
      <c r="BC123" s="319"/>
      <c r="BD123" s="319"/>
      <c r="BE123" s="319"/>
      <c r="BF123" s="319"/>
      <c r="BG123" s="319"/>
      <c r="BH123" s="319"/>
      <c r="BI123" s="115">
        <f t="shared" si="165"/>
        <v>66</v>
      </c>
      <c r="BJ123" s="48">
        <f t="shared" si="165"/>
        <v>-822</v>
      </c>
      <c r="BK123" s="48">
        <f t="shared" si="165"/>
        <v>-1506</v>
      </c>
      <c r="BL123" s="48">
        <f t="shared" si="165"/>
        <v>-1505</v>
      </c>
      <c r="BM123" s="48">
        <f t="shared" si="165"/>
        <v>-1216</v>
      </c>
      <c r="BN123" s="48">
        <f t="shared" si="165"/>
        <v>-888</v>
      </c>
      <c r="BO123" s="48">
        <f t="shared" si="165"/>
        <v>-724</v>
      </c>
      <c r="BP123" s="48">
        <f t="shared" si="165"/>
        <v>-542</v>
      </c>
      <c r="BQ123" s="48">
        <f t="shared" si="165"/>
        <v>-227</v>
      </c>
      <c r="BR123" s="116">
        <f t="shared" si="165"/>
        <v>-141</v>
      </c>
      <c r="BS123" s="363"/>
    </row>
    <row r="124" spans="1:71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>
        <v>0</v>
      </c>
      <c r="Q124" s="47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319">
        <v>0</v>
      </c>
      <c r="AK124" s="531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 t="shared" si="165"/>
        <v>0</v>
      </c>
      <c r="BJ124" s="48">
        <f t="shared" si="165"/>
        <v>0</v>
      </c>
      <c r="BK124" s="48">
        <f t="shared" si="165"/>
        <v>0</v>
      </c>
      <c r="BL124" s="48">
        <f t="shared" si="165"/>
        <v>0</v>
      </c>
      <c r="BM124" s="48">
        <f t="shared" si="165"/>
        <v>0</v>
      </c>
      <c r="BN124" s="48">
        <f t="shared" si="165"/>
        <v>0</v>
      </c>
      <c r="BO124" s="48">
        <f t="shared" si="165"/>
        <v>0</v>
      </c>
      <c r="BP124" s="48">
        <f t="shared" si="165"/>
        <v>0</v>
      </c>
      <c r="BQ124" s="48">
        <f t="shared" si="165"/>
        <v>0</v>
      </c>
      <c r="BR124" s="116">
        <f t="shared" si="165"/>
        <v>0</v>
      </c>
      <c r="BS124" s="363"/>
    </row>
    <row r="125" spans="1:71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>
        <v>0</v>
      </c>
      <c r="Q125" s="47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319">
        <v>0</v>
      </c>
      <c r="AK125" s="531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 t="shared" si="165"/>
        <v>0</v>
      </c>
      <c r="BJ125" s="48">
        <f t="shared" si="165"/>
        <v>0</v>
      </c>
      <c r="BK125" s="48">
        <f t="shared" si="165"/>
        <v>0</v>
      </c>
      <c r="BL125" s="48">
        <f t="shared" si="165"/>
        <v>0</v>
      </c>
      <c r="BM125" s="48">
        <f t="shared" si="165"/>
        <v>0</v>
      </c>
      <c r="BN125" s="48">
        <f t="shared" si="165"/>
        <v>0</v>
      </c>
      <c r="BO125" s="48">
        <f t="shared" si="165"/>
        <v>0</v>
      </c>
      <c r="BP125" s="48">
        <f t="shared" si="165"/>
        <v>0</v>
      </c>
      <c r="BQ125" s="48">
        <f t="shared" si="165"/>
        <v>0</v>
      </c>
      <c r="BR125" s="116">
        <f t="shared" si="165"/>
        <v>0</v>
      </c>
      <c r="BS125" s="363"/>
    </row>
    <row r="126" spans="1:71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>
        <v>0</v>
      </c>
      <c r="Q126" s="47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319">
        <v>0</v>
      </c>
      <c r="AK126" s="531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 t="shared" si="165"/>
        <v>0</v>
      </c>
      <c r="BJ126" s="48">
        <f t="shared" si="165"/>
        <v>0</v>
      </c>
      <c r="BK126" s="48">
        <f t="shared" si="165"/>
        <v>0</v>
      </c>
      <c r="BL126" s="48">
        <f t="shared" si="165"/>
        <v>0</v>
      </c>
      <c r="BM126" s="48">
        <f t="shared" si="165"/>
        <v>0</v>
      </c>
      <c r="BN126" s="48">
        <f t="shared" si="165"/>
        <v>0</v>
      </c>
      <c r="BO126" s="48">
        <f t="shared" si="165"/>
        <v>0</v>
      </c>
      <c r="BP126" s="48">
        <f t="shared" si="165"/>
        <v>0</v>
      </c>
      <c r="BQ126" s="48">
        <f t="shared" si="165"/>
        <v>0</v>
      </c>
      <c r="BR126" s="116">
        <f t="shared" si="165"/>
        <v>0</v>
      </c>
      <c r="BS126" s="363"/>
    </row>
    <row r="127" spans="1:71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166">SUM(U123:U126)</f>
        <v>2245</v>
      </c>
      <c r="V127" s="319">
        <f t="shared" si="166"/>
        <v>2255</v>
      </c>
      <c r="W127" s="319">
        <f t="shared" si="166"/>
        <v>2188</v>
      </c>
      <c r="X127" s="116">
        <f t="shared" si="166"/>
        <v>2001</v>
      </c>
      <c r="Y127" s="319">
        <f t="shared" si="166"/>
        <v>1965</v>
      </c>
      <c r="Z127" s="319">
        <f t="shared" si="166"/>
        <v>1990</v>
      </c>
      <c r="AA127" s="319">
        <f t="shared" si="166"/>
        <v>2296</v>
      </c>
      <c r="AB127" s="319">
        <f t="shared" si="166"/>
        <v>2389</v>
      </c>
      <c r="AC127" s="319">
        <f t="shared" si="166"/>
        <v>2607</v>
      </c>
      <c r="AD127" s="319">
        <f t="shared" si="166"/>
        <v>3962</v>
      </c>
      <c r="AE127" s="319">
        <f t="shared" si="166"/>
        <v>4232</v>
      </c>
      <c r="AF127" s="319">
        <f t="shared" si="166"/>
        <v>5350</v>
      </c>
      <c r="AG127" s="319">
        <f t="shared" si="166"/>
        <v>5356</v>
      </c>
      <c r="AH127" s="319">
        <f t="shared" si="166"/>
        <v>5269</v>
      </c>
      <c r="AI127" s="319">
        <f t="shared" si="166"/>
        <v>4950</v>
      </c>
      <c r="AJ127" s="319">
        <f t="shared" si="166"/>
        <v>4230</v>
      </c>
      <c r="AK127" s="531">
        <v>7490</v>
      </c>
      <c r="AL127" s="319">
        <v>7045</v>
      </c>
      <c r="AM127" s="319">
        <v>5875</v>
      </c>
      <c r="AN127" s="319">
        <v>4726</v>
      </c>
      <c r="AO127" s="319">
        <v>4595</v>
      </c>
      <c r="AP127" s="319">
        <v>4964</v>
      </c>
      <c r="AQ127" s="319">
        <v>4841</v>
      </c>
      <c r="AR127" s="319">
        <v>4376</v>
      </c>
      <c r="AS127" s="319">
        <v>4017</v>
      </c>
      <c r="AT127" s="319">
        <v>3671</v>
      </c>
      <c r="AU127" s="319">
        <v>3511</v>
      </c>
      <c r="AV127" s="319">
        <v>3006</v>
      </c>
      <c r="AW127" s="531">
        <v>8615</v>
      </c>
      <c r="AX127" s="319"/>
      <c r="AY127" s="319"/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115">
        <f t="shared" si="165"/>
        <v>66</v>
      </c>
      <c r="BJ127" s="48">
        <f t="shared" si="165"/>
        <v>-822</v>
      </c>
      <c r="BK127" s="48">
        <f t="shared" si="165"/>
        <v>-1506</v>
      </c>
      <c r="BL127" s="48">
        <f t="shared" si="165"/>
        <v>-1505</v>
      </c>
      <c r="BM127" s="48">
        <f t="shared" si="165"/>
        <v>-1216</v>
      </c>
      <c r="BN127" s="48">
        <f t="shared" si="165"/>
        <v>-888</v>
      </c>
      <c r="BO127" s="48">
        <f t="shared" si="165"/>
        <v>-724</v>
      </c>
      <c r="BP127" s="48">
        <f t="shared" si="165"/>
        <v>-542</v>
      </c>
      <c r="BQ127" s="48">
        <f t="shared" si="165"/>
        <v>-227</v>
      </c>
      <c r="BR127" s="116">
        <f t="shared" si="165"/>
        <v>-141</v>
      </c>
      <c r="BS127" s="363"/>
    </row>
    <row r="128" spans="1:71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  <c r="BS128" s="363"/>
    </row>
    <row r="129" spans="1:71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593">
        <v>407</v>
      </c>
      <c r="AL129" s="355">
        <v>469</v>
      </c>
      <c r="AM129" s="355">
        <v>368</v>
      </c>
      <c r="AN129" s="355">
        <v>474</v>
      </c>
      <c r="AO129" s="355">
        <v>668</v>
      </c>
      <c r="AP129" s="355">
        <v>981</v>
      </c>
      <c r="AQ129" s="355">
        <v>1182</v>
      </c>
      <c r="AR129" s="355">
        <v>1227</v>
      </c>
      <c r="AS129" s="355">
        <v>1150</v>
      </c>
      <c r="AT129" s="355">
        <v>1205</v>
      </c>
      <c r="AU129" s="355">
        <v>616</v>
      </c>
      <c r="AV129" s="355">
        <v>203</v>
      </c>
      <c r="AW129" s="593">
        <v>402</v>
      </c>
      <c r="AX129" s="355">
        <v>24</v>
      </c>
      <c r="AY129" s="355"/>
      <c r="AZ129" s="355"/>
      <c r="BA129" s="355"/>
      <c r="BB129" s="355"/>
      <c r="BC129" s="355"/>
      <c r="BD129" s="355"/>
      <c r="BE129" s="355"/>
      <c r="BF129" s="355"/>
      <c r="BG129" s="355"/>
      <c r="BH129" s="355"/>
      <c r="BI129" s="115">
        <f t="shared" ref="BI129:BR134" si="167">O129-C129</f>
        <v>-167</v>
      </c>
      <c r="BJ129" s="48">
        <f t="shared" si="167"/>
        <v>-686</v>
      </c>
      <c r="BK129" s="48">
        <f t="shared" si="167"/>
        <v>-1618</v>
      </c>
      <c r="BL129" s="48">
        <f t="shared" si="167"/>
        <v>-872</v>
      </c>
      <c r="BM129" s="48">
        <f t="shared" si="167"/>
        <v>-706</v>
      </c>
      <c r="BN129" s="48">
        <f t="shared" si="167"/>
        <v>-917</v>
      </c>
      <c r="BO129" s="48">
        <f t="shared" si="167"/>
        <v>-1125</v>
      </c>
      <c r="BP129" s="48">
        <f t="shared" si="167"/>
        <v>-1191</v>
      </c>
      <c r="BQ129" s="48">
        <f t="shared" si="167"/>
        <v>-444</v>
      </c>
      <c r="BR129" s="116">
        <f t="shared" si="167"/>
        <v>-349</v>
      </c>
      <c r="BS129" s="363"/>
    </row>
    <row r="130" spans="1:71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593">
        <v>0</v>
      </c>
      <c r="AL130" s="355">
        <v>0</v>
      </c>
      <c r="AM130" s="355">
        <v>0</v>
      </c>
      <c r="AN130" s="355">
        <v>0</v>
      </c>
      <c r="AO130" s="355">
        <v>0</v>
      </c>
      <c r="AP130" s="355">
        <v>0</v>
      </c>
      <c r="AQ130" s="355">
        <v>0</v>
      </c>
      <c r="AR130" s="355">
        <v>0</v>
      </c>
      <c r="AS130" s="355">
        <v>0</v>
      </c>
      <c r="AT130" s="355">
        <v>0</v>
      </c>
      <c r="AU130" s="355">
        <v>0</v>
      </c>
      <c r="AV130" s="355">
        <v>0</v>
      </c>
      <c r="AW130" s="593">
        <v>0</v>
      </c>
      <c r="AX130" s="355">
        <v>0</v>
      </c>
      <c r="AY130" s="355"/>
      <c r="AZ130" s="355"/>
      <c r="BA130" s="355"/>
      <c r="BB130" s="355"/>
      <c r="BC130" s="355"/>
      <c r="BD130" s="355"/>
      <c r="BE130" s="355"/>
      <c r="BF130" s="355"/>
      <c r="BG130" s="355"/>
      <c r="BH130" s="355"/>
      <c r="BI130" s="115">
        <f t="shared" si="167"/>
        <v>-32</v>
      </c>
      <c r="BJ130" s="48">
        <f t="shared" si="167"/>
        <v>-315</v>
      </c>
      <c r="BK130" s="48">
        <f t="shared" si="167"/>
        <v>-830</v>
      </c>
      <c r="BL130" s="48">
        <f t="shared" si="167"/>
        <v>-293</v>
      </c>
      <c r="BM130" s="48">
        <f t="shared" si="167"/>
        <v>-310</v>
      </c>
      <c r="BN130" s="48">
        <f t="shared" si="167"/>
        <v>-407</v>
      </c>
      <c r="BO130" s="48">
        <f t="shared" si="167"/>
        <v>-478</v>
      </c>
      <c r="BP130" s="48">
        <f t="shared" si="167"/>
        <v>-550</v>
      </c>
      <c r="BQ130" s="48">
        <f t="shared" si="167"/>
        <v>-128</v>
      </c>
      <c r="BR130" s="116">
        <f t="shared" si="167"/>
        <v>0</v>
      </c>
      <c r="BS130" s="363"/>
    </row>
    <row r="131" spans="1:71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593">
        <v>15</v>
      </c>
      <c r="AL131" s="355">
        <v>13</v>
      </c>
      <c r="AM131" s="355">
        <v>26</v>
      </c>
      <c r="AN131" s="355">
        <v>23</v>
      </c>
      <c r="AO131" s="355">
        <v>32</v>
      </c>
      <c r="AP131" s="355">
        <v>31</v>
      </c>
      <c r="AQ131" s="355">
        <v>22</v>
      </c>
      <c r="AR131" s="355">
        <v>7</v>
      </c>
      <c r="AS131" s="355">
        <v>28</v>
      </c>
      <c r="AT131" s="355">
        <v>20</v>
      </c>
      <c r="AU131" s="355">
        <v>10</v>
      </c>
      <c r="AV131" s="355">
        <v>18</v>
      </c>
      <c r="AW131" s="593">
        <v>14</v>
      </c>
      <c r="AX131" s="355">
        <v>0</v>
      </c>
      <c r="AY131" s="355"/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115">
        <f t="shared" si="167"/>
        <v>-10</v>
      </c>
      <c r="BJ131" s="48">
        <f t="shared" si="167"/>
        <v>-16</v>
      </c>
      <c r="BK131" s="48">
        <f t="shared" si="167"/>
        <v>-7</v>
      </c>
      <c r="BL131" s="48">
        <f t="shared" si="167"/>
        <v>-7</v>
      </c>
      <c r="BM131" s="48">
        <f t="shared" si="167"/>
        <v>-10</v>
      </c>
      <c r="BN131" s="48">
        <f t="shared" si="167"/>
        <v>-16</v>
      </c>
      <c r="BO131" s="48">
        <f t="shared" si="167"/>
        <v>-6</v>
      </c>
      <c r="BP131" s="48">
        <f t="shared" si="167"/>
        <v>-14</v>
      </c>
      <c r="BQ131" s="48">
        <f t="shared" si="167"/>
        <v>24</v>
      </c>
      <c r="BR131" s="116">
        <f t="shared" si="167"/>
        <v>-2</v>
      </c>
      <c r="BS131" s="363"/>
    </row>
    <row r="132" spans="1:71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593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167"/>
        <v>0</v>
      </c>
      <c r="BJ132" s="48">
        <f t="shared" si="167"/>
        <v>0</v>
      </c>
      <c r="BK132" s="48">
        <f t="shared" si="167"/>
        <v>0</v>
      </c>
      <c r="BL132" s="48">
        <f t="shared" si="167"/>
        <v>0</v>
      </c>
      <c r="BM132" s="48">
        <f t="shared" si="167"/>
        <v>0</v>
      </c>
      <c r="BN132" s="48">
        <f t="shared" si="167"/>
        <v>0</v>
      </c>
      <c r="BO132" s="48">
        <f t="shared" si="167"/>
        <v>0</v>
      </c>
      <c r="BP132" s="48">
        <f t="shared" si="167"/>
        <v>0</v>
      </c>
      <c r="BQ132" s="48">
        <f t="shared" si="167"/>
        <v>0</v>
      </c>
      <c r="BR132" s="116">
        <f t="shared" si="167"/>
        <v>0</v>
      </c>
      <c r="BS132" s="363"/>
    </row>
    <row r="133" spans="1:71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593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167"/>
        <v>0</v>
      </c>
      <c r="BJ133" s="48">
        <f t="shared" si="167"/>
        <v>0</v>
      </c>
      <c r="BK133" s="48">
        <f t="shared" si="167"/>
        <v>0</v>
      </c>
      <c r="BL133" s="48">
        <f t="shared" si="167"/>
        <v>0</v>
      </c>
      <c r="BM133" s="48">
        <f t="shared" si="167"/>
        <v>0</v>
      </c>
      <c r="BN133" s="48">
        <f t="shared" si="167"/>
        <v>0</v>
      </c>
      <c r="BO133" s="48">
        <f t="shared" si="167"/>
        <v>0</v>
      </c>
      <c r="BP133" s="48">
        <f t="shared" si="167"/>
        <v>0</v>
      </c>
      <c r="BQ133" s="48">
        <f t="shared" si="167"/>
        <v>0</v>
      </c>
      <c r="BR133" s="116">
        <f t="shared" si="167"/>
        <v>0</v>
      </c>
      <c r="BS133" s="363"/>
    </row>
    <row r="134" spans="1:71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O134" si="168">SUM(Y129:Y131)</f>
        <v>36</v>
      </c>
      <c r="Z134" s="319">
        <f t="shared" si="168"/>
        <v>30</v>
      </c>
      <c r="AA134" s="319">
        <f t="shared" si="168"/>
        <v>14</v>
      </c>
      <c r="AB134" s="319">
        <f t="shared" si="168"/>
        <v>27</v>
      </c>
      <c r="AC134" s="319">
        <f t="shared" si="168"/>
        <v>7</v>
      </c>
      <c r="AD134" s="319">
        <f t="shared" si="168"/>
        <v>16</v>
      </c>
      <c r="AE134" s="319">
        <f t="shared" si="168"/>
        <v>287</v>
      </c>
      <c r="AF134" s="319">
        <f t="shared" si="168"/>
        <v>651</v>
      </c>
      <c r="AG134" s="319">
        <f t="shared" si="168"/>
        <v>1862</v>
      </c>
      <c r="AH134" s="319">
        <f t="shared" si="168"/>
        <v>797</v>
      </c>
      <c r="AI134" s="319">
        <f t="shared" si="168"/>
        <v>515</v>
      </c>
      <c r="AJ134" s="319">
        <f t="shared" si="168"/>
        <v>321</v>
      </c>
      <c r="AK134" s="531">
        <f t="shared" si="168"/>
        <v>422</v>
      </c>
      <c r="AL134" s="319">
        <f t="shared" si="168"/>
        <v>482</v>
      </c>
      <c r="AM134" s="319">
        <f t="shared" si="168"/>
        <v>394</v>
      </c>
      <c r="AN134" s="319">
        <f t="shared" si="168"/>
        <v>497</v>
      </c>
      <c r="AO134" s="319">
        <f t="shared" si="168"/>
        <v>700</v>
      </c>
      <c r="AP134" s="319">
        <v>1012</v>
      </c>
      <c r="AQ134" s="319">
        <v>1204</v>
      </c>
      <c r="AR134" s="319">
        <v>1234</v>
      </c>
      <c r="AS134" s="319">
        <v>1178</v>
      </c>
      <c r="AT134" s="319">
        <v>1225</v>
      </c>
      <c r="AU134" s="319">
        <v>626</v>
      </c>
      <c r="AV134" s="319">
        <v>221</v>
      </c>
      <c r="AW134" s="531">
        <v>416</v>
      </c>
      <c r="AX134" s="319">
        <v>24</v>
      </c>
      <c r="AY134" s="319"/>
      <c r="AZ134" s="319"/>
      <c r="BA134" s="319"/>
      <c r="BB134" s="319"/>
      <c r="BC134" s="319"/>
      <c r="BD134" s="319"/>
      <c r="BE134" s="319"/>
      <c r="BF134" s="319"/>
      <c r="BG134" s="319"/>
      <c r="BH134" s="319"/>
      <c r="BI134" s="115">
        <f t="shared" si="167"/>
        <v>-209</v>
      </c>
      <c r="BJ134" s="48">
        <f t="shared" si="167"/>
        <v>-1017</v>
      </c>
      <c r="BK134" s="48">
        <f t="shared" si="167"/>
        <v>-2455</v>
      </c>
      <c r="BL134" s="48">
        <f t="shared" si="167"/>
        <v>-1172</v>
      </c>
      <c r="BM134" s="48">
        <f t="shared" si="167"/>
        <v>-1026</v>
      </c>
      <c r="BN134" s="48">
        <f t="shared" si="167"/>
        <v>-1340</v>
      </c>
      <c r="BO134" s="48">
        <f t="shared" si="167"/>
        <v>-1609</v>
      </c>
      <c r="BP134" s="48">
        <f t="shared" si="167"/>
        <v>-1755</v>
      </c>
      <c r="BQ134" s="48">
        <f t="shared" si="167"/>
        <v>-548</v>
      </c>
      <c r="BR134" s="116">
        <f t="shared" si="167"/>
        <v>-351</v>
      </c>
      <c r="BS134" s="363"/>
    </row>
    <row r="135" spans="1:71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  <c r="BS135" s="363"/>
    </row>
    <row r="136" spans="1:71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531">
        <v>4660</v>
      </c>
      <c r="AL136" s="319">
        <v>4747</v>
      </c>
      <c r="AM136" s="319">
        <v>4764</v>
      </c>
      <c r="AN136" s="319">
        <v>4384</v>
      </c>
      <c r="AO136" s="319">
        <v>3710</v>
      </c>
      <c r="AP136" s="319">
        <v>4191</v>
      </c>
      <c r="AQ136" s="319">
        <v>4854</v>
      </c>
      <c r="AR136" s="319">
        <v>4960</v>
      </c>
      <c r="AS136" s="319">
        <v>5083</v>
      </c>
      <c r="AT136" s="319">
        <v>5362</v>
      </c>
      <c r="AU136" s="319">
        <v>4970</v>
      </c>
      <c r="AV136" s="319">
        <v>4385</v>
      </c>
      <c r="AW136" s="531">
        <v>4279</v>
      </c>
      <c r="AX136" s="319">
        <v>4457</v>
      </c>
      <c r="AY136" s="319"/>
      <c r="AZ136" s="319"/>
      <c r="BA136" s="319"/>
      <c r="BB136" s="319"/>
      <c r="BC136" s="319"/>
      <c r="BD136" s="319"/>
      <c r="BE136" s="319"/>
      <c r="BF136" s="319"/>
      <c r="BG136" s="319"/>
      <c r="BH136" s="319"/>
      <c r="BI136" s="115">
        <f t="shared" ref="BI136:BR141" si="169">O136-C136</f>
        <v>-1125</v>
      </c>
      <c r="BJ136" s="48">
        <f t="shared" si="169"/>
        <v>-4521</v>
      </c>
      <c r="BK136" s="48">
        <f t="shared" si="169"/>
        <v>-6258</v>
      </c>
      <c r="BL136" s="48">
        <f t="shared" si="169"/>
        <v>-5066</v>
      </c>
      <c r="BM136" s="48">
        <f t="shared" si="169"/>
        <v>-4865</v>
      </c>
      <c r="BN136" s="48">
        <f t="shared" si="169"/>
        <v>-4508</v>
      </c>
      <c r="BO136" s="48">
        <f t="shared" si="169"/>
        <v>-4819</v>
      </c>
      <c r="BP136" s="48">
        <f t="shared" si="169"/>
        <v>-5487</v>
      </c>
      <c r="BQ136" s="48">
        <f t="shared" si="169"/>
        <v>-2573</v>
      </c>
      <c r="BR136" s="116">
        <f t="shared" si="169"/>
        <v>-1089</v>
      </c>
      <c r="BS136" s="363"/>
    </row>
    <row r="137" spans="1:71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531">
        <v>971</v>
      </c>
      <c r="AL137" s="319">
        <v>912</v>
      </c>
      <c r="AM137" s="319">
        <v>938</v>
      </c>
      <c r="AN137" s="319">
        <v>919</v>
      </c>
      <c r="AO137" s="319">
        <v>1089</v>
      </c>
      <c r="AP137" s="319">
        <v>1630</v>
      </c>
      <c r="AQ137" s="319">
        <v>2768</v>
      </c>
      <c r="AR137" s="319">
        <v>3002</v>
      </c>
      <c r="AS137" s="319">
        <v>3280</v>
      </c>
      <c r="AT137" s="319">
        <v>3502</v>
      </c>
      <c r="AU137" s="319">
        <v>2829</v>
      </c>
      <c r="AV137" s="319">
        <v>2101</v>
      </c>
      <c r="AW137" s="531">
        <v>1633</v>
      </c>
      <c r="AX137" s="319">
        <v>1460</v>
      </c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 t="shared" si="169"/>
        <v>-357</v>
      </c>
      <c r="BJ137" s="48">
        <f t="shared" si="169"/>
        <v>-928</v>
      </c>
      <c r="BK137" s="48">
        <f t="shared" si="169"/>
        <v>-1858</v>
      </c>
      <c r="BL137" s="48">
        <f t="shared" si="169"/>
        <v>-1479</v>
      </c>
      <c r="BM137" s="48">
        <f t="shared" si="169"/>
        <v>-1379</v>
      </c>
      <c r="BN137" s="48">
        <f t="shared" si="169"/>
        <v>-1303</v>
      </c>
      <c r="BO137" s="48">
        <f t="shared" si="169"/>
        <v>-1381</v>
      </c>
      <c r="BP137" s="48">
        <f t="shared" si="169"/>
        <v>-1621</v>
      </c>
      <c r="BQ137" s="48">
        <f t="shared" si="169"/>
        <v>-780</v>
      </c>
      <c r="BR137" s="116">
        <f t="shared" si="169"/>
        <v>-199</v>
      </c>
      <c r="BS137" s="363"/>
    </row>
    <row r="138" spans="1:71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531">
        <v>138</v>
      </c>
      <c r="AL138" s="319">
        <v>138</v>
      </c>
      <c r="AM138" s="319">
        <v>136</v>
      </c>
      <c r="AN138" s="319">
        <v>140</v>
      </c>
      <c r="AO138" s="319">
        <v>124</v>
      </c>
      <c r="AP138" s="319">
        <v>130</v>
      </c>
      <c r="AQ138" s="319">
        <v>138</v>
      </c>
      <c r="AR138" s="319">
        <v>164</v>
      </c>
      <c r="AS138" s="319">
        <v>151</v>
      </c>
      <c r="AT138" s="319">
        <v>161</v>
      </c>
      <c r="AU138" s="319">
        <v>173</v>
      </c>
      <c r="AV138" s="319">
        <v>172</v>
      </c>
      <c r="AW138" s="531">
        <v>158</v>
      </c>
      <c r="AX138" s="319">
        <v>161</v>
      </c>
      <c r="AY138" s="319"/>
      <c r="AZ138" s="319"/>
      <c r="BA138" s="319"/>
      <c r="BB138" s="319"/>
      <c r="BC138" s="319"/>
      <c r="BD138" s="319"/>
      <c r="BE138" s="319"/>
      <c r="BF138" s="319"/>
      <c r="BG138" s="319"/>
      <c r="BH138" s="319"/>
      <c r="BI138" s="115">
        <f t="shared" si="169"/>
        <v>-196</v>
      </c>
      <c r="BJ138" s="48">
        <f t="shared" si="169"/>
        <v>-266</v>
      </c>
      <c r="BK138" s="48">
        <f t="shared" si="169"/>
        <v>-259</v>
      </c>
      <c r="BL138" s="48">
        <f t="shared" si="169"/>
        <v>-247</v>
      </c>
      <c r="BM138" s="48">
        <f t="shared" si="169"/>
        <v>-318</v>
      </c>
      <c r="BN138" s="48">
        <f t="shared" si="169"/>
        <v>-266</v>
      </c>
      <c r="BO138" s="48">
        <f t="shared" si="169"/>
        <v>-155</v>
      </c>
      <c r="BP138" s="48">
        <f t="shared" si="169"/>
        <v>-166</v>
      </c>
      <c r="BQ138" s="48">
        <f t="shared" si="169"/>
        <v>-13</v>
      </c>
      <c r="BR138" s="116">
        <f t="shared" si="169"/>
        <v>-45</v>
      </c>
      <c r="BS138" s="363"/>
    </row>
    <row r="139" spans="1:71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531">
        <v>12</v>
      </c>
      <c r="AL139" s="319">
        <v>14</v>
      </c>
      <c r="AM139" s="319">
        <v>13</v>
      </c>
      <c r="AN139" s="319">
        <v>14</v>
      </c>
      <c r="AO139" s="319">
        <v>14</v>
      </c>
      <c r="AP139" s="319">
        <v>12</v>
      </c>
      <c r="AQ139" s="319">
        <v>12</v>
      </c>
      <c r="AR139" s="319">
        <v>12</v>
      </c>
      <c r="AS139" s="319">
        <v>11</v>
      </c>
      <c r="AT139" s="319">
        <v>11</v>
      </c>
      <c r="AU139" s="319">
        <v>8</v>
      </c>
      <c r="AV139" s="319">
        <v>5</v>
      </c>
      <c r="AW139" s="531">
        <v>5</v>
      </c>
      <c r="AX139" s="319">
        <v>6</v>
      </c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 t="shared" si="169"/>
        <v>-10</v>
      </c>
      <c r="BJ139" s="48">
        <f t="shared" si="169"/>
        <v>-11</v>
      </c>
      <c r="BK139" s="48">
        <f t="shared" si="169"/>
        <v>-13</v>
      </c>
      <c r="BL139" s="48">
        <f t="shared" si="169"/>
        <v>-12</v>
      </c>
      <c r="BM139" s="48">
        <f t="shared" si="169"/>
        <v>-16</v>
      </c>
      <c r="BN139" s="48">
        <f t="shared" si="169"/>
        <v>-20</v>
      </c>
      <c r="BO139" s="48">
        <f t="shared" si="169"/>
        <v>-19</v>
      </c>
      <c r="BP139" s="48">
        <f t="shared" si="169"/>
        <v>-10</v>
      </c>
      <c r="BQ139" s="48">
        <f t="shared" si="169"/>
        <v>1</v>
      </c>
      <c r="BR139" s="116">
        <f t="shared" si="169"/>
        <v>-5</v>
      </c>
      <c r="BS139" s="363"/>
    </row>
    <row r="140" spans="1:71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570">
        <v>12</v>
      </c>
      <c r="AL140" s="363">
        <v>18</v>
      </c>
      <c r="AM140" s="363">
        <v>14</v>
      </c>
      <c r="AN140" s="363">
        <v>18</v>
      </c>
      <c r="AO140" s="363">
        <v>19</v>
      </c>
      <c r="AP140" s="363">
        <v>14</v>
      </c>
      <c r="AQ140" s="363">
        <v>18</v>
      </c>
      <c r="AR140" s="363">
        <v>15</v>
      </c>
      <c r="AS140" s="363">
        <v>17</v>
      </c>
      <c r="AT140" s="363">
        <v>15</v>
      </c>
      <c r="AU140" s="363">
        <v>14</v>
      </c>
      <c r="AV140" s="363">
        <v>13</v>
      </c>
      <c r="AW140" s="570">
        <v>15</v>
      </c>
      <c r="AX140" s="363">
        <v>12</v>
      </c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74">
        <f t="shared" si="169"/>
        <v>0</v>
      </c>
      <c r="BJ140" s="266">
        <f t="shared" si="169"/>
        <v>10</v>
      </c>
      <c r="BK140" s="266">
        <f t="shared" si="169"/>
        <v>9</v>
      </c>
      <c r="BL140" s="266">
        <f t="shared" si="169"/>
        <v>11</v>
      </c>
      <c r="BM140" s="266">
        <f t="shared" si="169"/>
        <v>11</v>
      </c>
      <c r="BN140" s="266">
        <f t="shared" si="169"/>
        <v>8</v>
      </c>
      <c r="BO140" s="266">
        <f t="shared" si="169"/>
        <v>10</v>
      </c>
      <c r="BP140" s="266">
        <f t="shared" si="169"/>
        <v>14</v>
      </c>
      <c r="BQ140" s="266">
        <f t="shared" si="169"/>
        <v>20</v>
      </c>
      <c r="BR140" s="378">
        <f t="shared" si="169"/>
        <v>19</v>
      </c>
      <c r="BS140" s="363"/>
    </row>
    <row r="141" spans="1:71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170">SUM(D136:D140)</f>
        <v>7121</v>
      </c>
      <c r="E141" s="123">
        <f t="shared" si="170"/>
        <v>9650</v>
      </c>
      <c r="F141" s="123">
        <f t="shared" si="170"/>
        <v>8177</v>
      </c>
      <c r="G141" s="123">
        <f t="shared" si="170"/>
        <v>7995</v>
      </c>
      <c r="H141" s="123">
        <f t="shared" si="170"/>
        <v>7879</v>
      </c>
      <c r="I141" s="123">
        <f t="shared" si="170"/>
        <v>8437</v>
      </c>
      <c r="J141" s="123">
        <f t="shared" si="170"/>
        <v>9492</v>
      </c>
      <c r="K141" s="123">
        <f t="shared" si="170"/>
        <v>5874</v>
      </c>
      <c r="L141" s="123">
        <f t="shared" si="170"/>
        <v>3373</v>
      </c>
      <c r="M141" s="123">
        <f t="shared" si="170"/>
        <v>2631</v>
      </c>
      <c r="N141" s="123">
        <f t="shared" si="170"/>
        <v>3953</v>
      </c>
      <c r="O141" s="268">
        <f t="shared" si="170"/>
        <v>3897</v>
      </c>
      <c r="P141" s="268">
        <f t="shared" si="170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O141" si="171">SUM(V136:V140)</f>
        <v>2222</v>
      </c>
      <c r="W141" s="268">
        <f t="shared" si="171"/>
        <v>2529</v>
      </c>
      <c r="X141" s="269">
        <f t="shared" si="171"/>
        <v>2054</v>
      </c>
      <c r="Y141" s="269">
        <f t="shared" si="171"/>
        <v>1949</v>
      </c>
      <c r="Z141" s="269">
        <f t="shared" si="171"/>
        <v>1934</v>
      </c>
      <c r="AA141" s="269">
        <f t="shared" si="171"/>
        <v>2002</v>
      </c>
      <c r="AB141" s="269">
        <f t="shared" si="171"/>
        <v>1958</v>
      </c>
      <c r="AC141" s="269">
        <f t="shared" si="171"/>
        <v>2276</v>
      </c>
      <c r="AD141" s="269">
        <f t="shared" si="171"/>
        <v>3572</v>
      </c>
      <c r="AE141" s="340">
        <f t="shared" si="171"/>
        <v>3908</v>
      </c>
      <c r="AF141" s="340">
        <f t="shared" si="171"/>
        <v>4955</v>
      </c>
      <c r="AG141" s="340">
        <f t="shared" si="171"/>
        <v>6935</v>
      </c>
      <c r="AH141" s="340">
        <f t="shared" si="171"/>
        <v>7396</v>
      </c>
      <c r="AI141" s="340">
        <f t="shared" si="171"/>
        <v>6936</v>
      </c>
      <c r="AJ141" s="268">
        <f t="shared" si="171"/>
        <v>6068</v>
      </c>
      <c r="AK141" s="268">
        <f t="shared" si="171"/>
        <v>5793</v>
      </c>
      <c r="AL141" s="268">
        <f t="shared" si="171"/>
        <v>5829</v>
      </c>
      <c r="AM141" s="268">
        <f t="shared" si="171"/>
        <v>5865</v>
      </c>
      <c r="AN141" s="268">
        <f t="shared" si="171"/>
        <v>5475</v>
      </c>
      <c r="AO141" s="268">
        <f t="shared" si="171"/>
        <v>4956</v>
      </c>
      <c r="AP141" s="340">
        <v>5977</v>
      </c>
      <c r="AQ141" s="340">
        <v>7790</v>
      </c>
      <c r="AR141" s="340">
        <v>8153</v>
      </c>
      <c r="AS141" s="340">
        <v>8542</v>
      </c>
      <c r="AT141" s="340">
        <v>9051</v>
      </c>
      <c r="AU141" s="340">
        <v>7994</v>
      </c>
      <c r="AV141" s="268">
        <v>6676</v>
      </c>
      <c r="AW141" s="340">
        <f>SUM(AW136:AW140)</f>
        <v>6090</v>
      </c>
      <c r="AX141" s="340">
        <v>6096</v>
      </c>
      <c r="AY141" s="340"/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340">
        <f t="shared" si="169"/>
        <v>-1688</v>
      </c>
      <c r="BJ141" s="341">
        <f t="shared" si="169"/>
        <v>-5716</v>
      </c>
      <c r="BK141" s="341">
        <f t="shared" si="169"/>
        <v>-8379</v>
      </c>
      <c r="BL141" s="341">
        <f t="shared" si="169"/>
        <v>-6793</v>
      </c>
      <c r="BM141" s="341">
        <f t="shared" si="169"/>
        <v>-6567</v>
      </c>
      <c r="BN141" s="341">
        <f t="shared" si="169"/>
        <v>-6089</v>
      </c>
      <c r="BO141" s="341">
        <f t="shared" si="169"/>
        <v>-6364</v>
      </c>
      <c r="BP141" s="341">
        <f t="shared" si="169"/>
        <v>-7270</v>
      </c>
      <c r="BQ141" s="341">
        <f t="shared" si="169"/>
        <v>-3345</v>
      </c>
      <c r="BR141" s="342">
        <f t="shared" si="169"/>
        <v>-1319</v>
      </c>
      <c r="BS141" s="394"/>
    </row>
    <row r="142" spans="1:7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531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1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593">
        <v>335</v>
      </c>
      <c r="AL143" s="355">
        <v>344</v>
      </c>
      <c r="AM143" s="355">
        <v>276</v>
      </c>
      <c r="AN143" s="355">
        <v>364</v>
      </c>
      <c r="AO143" s="355">
        <v>270</v>
      </c>
      <c r="AP143" s="355">
        <v>7</v>
      </c>
      <c r="AQ143" s="355">
        <v>513</v>
      </c>
      <c r="AR143" s="355">
        <v>571</v>
      </c>
      <c r="AS143" s="355">
        <v>612</v>
      </c>
      <c r="AT143" s="319">
        <v>590</v>
      </c>
      <c r="AU143" s="355">
        <v>4549</v>
      </c>
      <c r="AV143" s="355">
        <v>224</v>
      </c>
      <c r="AW143" s="593">
        <v>307</v>
      </c>
      <c r="AX143" s="355">
        <v>177</v>
      </c>
      <c r="AY143" s="355"/>
      <c r="AZ143" s="355"/>
      <c r="BA143" s="355"/>
      <c r="BB143" s="355"/>
      <c r="BC143" s="355"/>
      <c r="BD143" s="355"/>
      <c r="BE143" s="355"/>
      <c r="BF143" s="355"/>
      <c r="BG143" s="355"/>
      <c r="BH143" s="355"/>
      <c r="BI143" s="115">
        <f t="shared" ref="BI143:BR148" si="172">O143-C143</f>
        <v>0</v>
      </c>
      <c r="BJ143" s="48">
        <f t="shared" si="172"/>
        <v>0</v>
      </c>
      <c r="BK143" s="48">
        <f t="shared" si="172"/>
        <v>0</v>
      </c>
      <c r="BL143" s="48">
        <f t="shared" si="172"/>
        <v>0</v>
      </c>
      <c r="BM143" s="48">
        <f t="shared" si="172"/>
        <v>0</v>
      </c>
      <c r="BN143" s="48">
        <f t="shared" si="172"/>
        <v>0</v>
      </c>
      <c r="BO143" s="48">
        <f t="shared" si="172"/>
        <v>0</v>
      </c>
      <c r="BP143" s="48">
        <f t="shared" si="172"/>
        <v>0</v>
      </c>
      <c r="BQ143" s="48">
        <f t="shared" si="172"/>
        <v>0</v>
      </c>
      <c r="BR143" s="116">
        <f t="shared" si="172"/>
        <v>0</v>
      </c>
    </row>
    <row r="144" spans="1:71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593">
        <v>5</v>
      </c>
      <c r="AL144" s="355">
        <v>12</v>
      </c>
      <c r="AM144" s="355">
        <v>6</v>
      </c>
      <c r="AN144" s="355">
        <v>8</v>
      </c>
      <c r="AO144" s="355">
        <v>142</v>
      </c>
      <c r="AP144" s="355">
        <v>1</v>
      </c>
      <c r="AQ144" s="355">
        <v>477</v>
      </c>
      <c r="AR144" s="355">
        <v>397</v>
      </c>
      <c r="AS144" s="355">
        <v>411</v>
      </c>
      <c r="AT144" s="319">
        <v>430</v>
      </c>
      <c r="AU144" s="355">
        <v>3214</v>
      </c>
      <c r="AV144" s="355">
        <v>10</v>
      </c>
      <c r="AW144" s="593">
        <v>13</v>
      </c>
      <c r="AX144" s="355">
        <v>6</v>
      </c>
      <c r="AY144" s="355"/>
      <c r="AZ144" s="355"/>
      <c r="BA144" s="355"/>
      <c r="BB144" s="355"/>
      <c r="BC144" s="355"/>
      <c r="BD144" s="355"/>
      <c r="BE144" s="355"/>
      <c r="BF144" s="355"/>
      <c r="BG144" s="355"/>
      <c r="BH144" s="355"/>
      <c r="BI144" s="115">
        <f t="shared" si="172"/>
        <v>0</v>
      </c>
      <c r="BJ144" s="48">
        <f t="shared" si="172"/>
        <v>0</v>
      </c>
      <c r="BK144" s="48">
        <f t="shared" si="172"/>
        <v>0</v>
      </c>
      <c r="BL144" s="48">
        <f t="shared" si="172"/>
        <v>0</v>
      </c>
      <c r="BM144" s="48">
        <f t="shared" si="172"/>
        <v>0</v>
      </c>
      <c r="BN144" s="48">
        <f t="shared" si="172"/>
        <v>0</v>
      </c>
      <c r="BO144" s="48">
        <f t="shared" si="172"/>
        <v>0</v>
      </c>
      <c r="BP144" s="48">
        <f t="shared" si="172"/>
        <v>0</v>
      </c>
      <c r="BQ144" s="48">
        <f t="shared" si="172"/>
        <v>0</v>
      </c>
      <c r="BR144" s="116">
        <f t="shared" si="172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593">
        <v>9</v>
      </c>
      <c r="AL145" s="355">
        <v>10</v>
      </c>
      <c r="AM145" s="355">
        <v>21</v>
      </c>
      <c r="AN145" s="355">
        <v>16</v>
      </c>
      <c r="AO145" s="355">
        <v>17</v>
      </c>
      <c r="AP145" s="355">
        <v>0</v>
      </c>
      <c r="AQ145" s="355">
        <v>16</v>
      </c>
      <c r="AR145" s="355">
        <v>12</v>
      </c>
      <c r="AS145" s="355">
        <v>13</v>
      </c>
      <c r="AT145" s="319">
        <v>12</v>
      </c>
      <c r="AU145" s="355">
        <v>183</v>
      </c>
      <c r="AV145" s="355">
        <v>13</v>
      </c>
      <c r="AW145" s="593">
        <v>11</v>
      </c>
      <c r="AX145" s="355">
        <v>6</v>
      </c>
      <c r="AY145" s="355"/>
      <c r="AZ145" s="355"/>
      <c r="BA145" s="355"/>
      <c r="BB145" s="355"/>
      <c r="BC145" s="355"/>
      <c r="BD145" s="355"/>
      <c r="BE145" s="355"/>
      <c r="BF145" s="355"/>
      <c r="BG145" s="355"/>
      <c r="BH145" s="355"/>
      <c r="BI145" s="115">
        <f t="shared" si="172"/>
        <v>0</v>
      </c>
      <c r="BJ145" s="48">
        <f t="shared" si="172"/>
        <v>0</v>
      </c>
      <c r="BK145" s="48">
        <f t="shared" si="172"/>
        <v>0</v>
      </c>
      <c r="BL145" s="48">
        <f t="shared" si="172"/>
        <v>0</v>
      </c>
      <c r="BM145" s="48">
        <f t="shared" si="172"/>
        <v>0</v>
      </c>
      <c r="BN145" s="48">
        <f t="shared" si="172"/>
        <v>0</v>
      </c>
      <c r="BO145" s="48">
        <f t="shared" si="172"/>
        <v>0</v>
      </c>
      <c r="BP145" s="48">
        <f t="shared" si="172"/>
        <v>0</v>
      </c>
      <c r="BQ145" s="48">
        <f t="shared" si="172"/>
        <v>0</v>
      </c>
      <c r="BR145" s="116">
        <f t="shared" si="172"/>
        <v>0</v>
      </c>
    </row>
    <row r="146" spans="1:70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593">
        <v>0</v>
      </c>
      <c r="AL146" s="355">
        <v>0</v>
      </c>
      <c r="AM146" s="355">
        <v>0</v>
      </c>
      <c r="AN146" s="355">
        <v>0</v>
      </c>
      <c r="AO146" s="355">
        <v>0</v>
      </c>
      <c r="AP146" s="355">
        <v>0</v>
      </c>
      <c r="AQ146" s="355">
        <v>0</v>
      </c>
      <c r="AR146" s="355">
        <v>0</v>
      </c>
      <c r="AS146" s="355">
        <v>0</v>
      </c>
      <c r="AT146" s="319">
        <v>0</v>
      </c>
      <c r="AU146" s="355">
        <v>0</v>
      </c>
      <c r="AV146" s="355">
        <v>0</v>
      </c>
      <c r="AW146" s="593">
        <v>0</v>
      </c>
      <c r="AX146" s="355">
        <v>0</v>
      </c>
      <c r="AY146" s="355"/>
      <c r="AZ146" s="355"/>
      <c r="BA146" s="355"/>
      <c r="BB146" s="355"/>
      <c r="BC146" s="355"/>
      <c r="BD146" s="355"/>
      <c r="BE146" s="355"/>
      <c r="BF146" s="355"/>
      <c r="BG146" s="355"/>
      <c r="BH146" s="355"/>
      <c r="BI146" s="115">
        <f t="shared" si="172"/>
        <v>0</v>
      </c>
      <c r="BJ146" s="48">
        <f t="shared" si="172"/>
        <v>0</v>
      </c>
      <c r="BK146" s="48">
        <f t="shared" si="172"/>
        <v>0</v>
      </c>
      <c r="BL146" s="48">
        <f t="shared" si="172"/>
        <v>0</v>
      </c>
      <c r="BM146" s="48">
        <f t="shared" si="172"/>
        <v>0</v>
      </c>
      <c r="BN146" s="48">
        <f t="shared" si="172"/>
        <v>0</v>
      </c>
      <c r="BO146" s="48">
        <f t="shared" si="172"/>
        <v>0</v>
      </c>
      <c r="BP146" s="48">
        <f t="shared" si="172"/>
        <v>0</v>
      </c>
      <c r="BQ146" s="48">
        <f t="shared" si="172"/>
        <v>0</v>
      </c>
      <c r="BR146" s="116">
        <f t="shared" si="172"/>
        <v>0</v>
      </c>
    </row>
    <row r="147" spans="1:70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46">
        <v>0</v>
      </c>
      <c r="AK147" s="594">
        <v>0</v>
      </c>
      <c r="AL147" s="546">
        <v>0</v>
      </c>
      <c r="AM147" s="546">
        <v>0</v>
      </c>
      <c r="AN147" s="546">
        <v>0</v>
      </c>
      <c r="AO147" s="546">
        <v>0</v>
      </c>
      <c r="AP147" s="546">
        <v>0</v>
      </c>
      <c r="AQ147" s="546">
        <v>0</v>
      </c>
      <c r="AR147" s="546">
        <v>0</v>
      </c>
      <c r="AS147" s="546">
        <v>0</v>
      </c>
      <c r="AT147" s="496">
        <v>0</v>
      </c>
      <c r="AU147" s="546">
        <v>0</v>
      </c>
      <c r="AV147" s="546">
        <v>0</v>
      </c>
      <c r="AW147" s="594">
        <v>0</v>
      </c>
      <c r="AX147" s="546">
        <v>0</v>
      </c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337">
        <f t="shared" si="172"/>
        <v>0</v>
      </c>
      <c r="BJ147" s="338">
        <f t="shared" si="172"/>
        <v>0</v>
      </c>
      <c r="BK147" s="338">
        <f t="shared" si="172"/>
        <v>0</v>
      </c>
      <c r="BL147" s="338">
        <f t="shared" si="172"/>
        <v>0</v>
      </c>
      <c r="BM147" s="338">
        <f t="shared" si="172"/>
        <v>0</v>
      </c>
      <c r="BN147" s="338">
        <f t="shared" si="172"/>
        <v>0</v>
      </c>
      <c r="BO147" s="338">
        <f t="shared" si="172"/>
        <v>0</v>
      </c>
      <c r="BP147" s="338">
        <f t="shared" si="172"/>
        <v>0</v>
      </c>
      <c r="BQ147" s="338">
        <f t="shared" si="172"/>
        <v>0</v>
      </c>
      <c r="BR147" s="339">
        <f t="shared" si="172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 t="shared" ref="AF148:AO148" si="173">SUM(AF143:AF147)</f>
        <v>316</v>
      </c>
      <c r="AG148" s="376">
        <f t="shared" si="173"/>
        <v>1262</v>
      </c>
      <c r="AH148" s="376">
        <f t="shared" si="173"/>
        <v>677</v>
      </c>
      <c r="AI148" s="376">
        <f t="shared" si="173"/>
        <v>454</v>
      </c>
      <c r="AJ148" s="547">
        <f t="shared" si="173"/>
        <v>283</v>
      </c>
      <c r="AK148" s="376">
        <f t="shared" si="173"/>
        <v>349</v>
      </c>
      <c r="AL148" s="376">
        <f t="shared" si="173"/>
        <v>366</v>
      </c>
      <c r="AM148" s="376">
        <f t="shared" si="173"/>
        <v>303</v>
      </c>
      <c r="AN148" s="376">
        <f t="shared" si="173"/>
        <v>388</v>
      </c>
      <c r="AO148" s="376">
        <f t="shared" si="173"/>
        <v>429</v>
      </c>
      <c r="AP148" s="376">
        <v>8</v>
      </c>
      <c r="AQ148" s="376">
        <v>1006</v>
      </c>
      <c r="AR148" s="376">
        <v>980</v>
      </c>
      <c r="AS148" s="376">
        <v>1036</v>
      </c>
      <c r="AT148" s="364">
        <v>1032</v>
      </c>
      <c r="AU148" s="376">
        <v>7946</v>
      </c>
      <c r="AV148" s="376">
        <v>247</v>
      </c>
      <c r="AW148" s="340">
        <f>SUM(AW143:AW147)</f>
        <v>331</v>
      </c>
      <c r="AX148" s="376">
        <v>189</v>
      </c>
      <c r="AY148" s="376"/>
      <c r="AZ148" s="376"/>
      <c r="BA148" s="376"/>
      <c r="BB148" s="376"/>
      <c r="BC148" s="376"/>
      <c r="BD148" s="376"/>
      <c r="BE148" s="376"/>
      <c r="BF148" s="376"/>
      <c r="BG148" s="376"/>
      <c r="BH148" s="376"/>
      <c r="BI148" s="119">
        <f t="shared" si="172"/>
        <v>0</v>
      </c>
      <c r="BJ148" s="121">
        <f t="shared" si="172"/>
        <v>0</v>
      </c>
      <c r="BK148" s="121">
        <f t="shared" si="172"/>
        <v>0</v>
      </c>
      <c r="BL148" s="121">
        <f t="shared" si="172"/>
        <v>0</v>
      </c>
      <c r="BM148" s="121">
        <f t="shared" si="172"/>
        <v>0</v>
      </c>
      <c r="BN148" s="121">
        <f t="shared" si="172"/>
        <v>0</v>
      </c>
      <c r="BO148" s="121">
        <f t="shared" si="172"/>
        <v>0</v>
      </c>
      <c r="BP148" s="121">
        <f t="shared" si="172"/>
        <v>0</v>
      </c>
      <c r="BQ148" s="121">
        <f t="shared" si="172"/>
        <v>0</v>
      </c>
      <c r="BR148" s="122">
        <f t="shared" si="172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</row>
    <row r="150" spans="1:70" x14ac:dyDescent="0.25">
      <c r="A150" s="4"/>
    </row>
    <row r="151" spans="1:70" x14ac:dyDescent="0.25">
      <c r="B151" s="1" t="s">
        <v>27</v>
      </c>
    </row>
    <row r="152" spans="1:70" x14ac:dyDescent="0.25">
      <c r="B152" s="31" t="s">
        <v>28</v>
      </c>
    </row>
    <row r="155" spans="1:70" x14ac:dyDescent="0.25">
      <c r="B155" s="32" t="s">
        <v>26</v>
      </c>
    </row>
    <row r="156" spans="1:70" x14ac:dyDescent="0.25">
      <c r="B156" s="2" t="s">
        <v>29</v>
      </c>
    </row>
    <row r="157" spans="1:70" x14ac:dyDescent="0.25">
      <c r="B157" s="2" t="s">
        <v>30</v>
      </c>
    </row>
    <row r="158" spans="1:70" x14ac:dyDescent="0.25">
      <c r="B158" s="2" t="s">
        <v>31</v>
      </c>
    </row>
    <row r="159" spans="1:70" x14ac:dyDescent="0.25">
      <c r="B159" s="2" t="s">
        <v>32</v>
      </c>
    </row>
  </sheetData>
  <mergeCells count="4">
    <mergeCell ref="B1:BJ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R161"/>
  <sheetViews>
    <sheetView zoomScale="70" zoomScaleNormal="70" workbookViewId="0">
      <pane xSplit="2" ySplit="8" topLeftCell="AP9" activePane="bottomRight" state="frozen"/>
      <selection pane="topRight" activeCell="C1" sqref="C1"/>
      <selection pane="bottomLeft" activeCell="A9" sqref="A9"/>
      <selection pane="bottomRight" activeCell="AX10" sqref="AX10"/>
    </sheetView>
  </sheetViews>
  <sheetFormatPr defaultColWidth="9.28515625" defaultRowHeight="15" x14ac:dyDescent="0.25"/>
  <cols>
    <col min="1" max="1" width="3.85546875" style="2" bestFit="1" customWidth="1"/>
    <col min="2" max="2" width="49.425781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48" width="16.42578125" style="2" customWidth="1"/>
    <col min="49" max="49" width="15.42578125" style="2" bestFit="1" customWidth="1"/>
    <col min="50" max="50" width="16.28515625" style="2" bestFit="1" customWidth="1"/>
    <col min="51" max="60" width="14.85546875" style="2" customWidth="1"/>
    <col min="61" max="62" width="15" style="2" bestFit="1" customWidth="1"/>
    <col min="63" max="63" width="15.42578125" style="2" bestFit="1" customWidth="1"/>
    <col min="64" max="65" width="14.85546875" style="2" bestFit="1" customWidth="1"/>
    <col min="66" max="67" width="14.42578125" style="2" bestFit="1" customWidth="1"/>
    <col min="68" max="68" width="14.42578125" style="2" customWidth="1"/>
    <col min="69" max="69" width="15" style="2" bestFit="1" customWidth="1"/>
    <col min="70" max="70" width="16.285156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36" t="s">
        <v>19</v>
      </c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37"/>
      <c r="R1" s="637"/>
      <c r="S1" s="637"/>
      <c r="T1" s="637"/>
      <c r="U1" s="637"/>
      <c r="V1" s="637"/>
      <c r="W1" s="637"/>
      <c r="X1" s="637"/>
      <c r="Y1" s="637"/>
      <c r="Z1" s="637"/>
      <c r="AA1" s="637"/>
      <c r="AB1" s="637"/>
      <c r="AC1" s="637"/>
      <c r="AD1" s="637"/>
      <c r="AE1" s="637"/>
      <c r="AF1" s="637"/>
      <c r="AG1" s="637"/>
      <c r="AH1" s="637"/>
      <c r="AI1" s="637"/>
      <c r="AJ1" s="637"/>
      <c r="AK1" s="637"/>
      <c r="AL1" s="637"/>
      <c r="AM1" s="637"/>
      <c r="AN1" s="637"/>
      <c r="AO1" s="637"/>
      <c r="AP1" s="637"/>
      <c r="AQ1" s="637"/>
      <c r="AR1" s="637"/>
      <c r="AS1" s="637"/>
      <c r="AT1" s="637"/>
      <c r="AU1" s="637"/>
      <c r="AV1" s="637"/>
      <c r="AW1" s="637"/>
      <c r="AX1" s="637"/>
      <c r="AY1" s="637"/>
      <c r="AZ1" s="637"/>
      <c r="BA1" s="637"/>
      <c r="BB1" s="637"/>
      <c r="BC1" s="637"/>
      <c r="BD1" s="637"/>
      <c r="BE1" s="637"/>
      <c r="BF1" s="637"/>
      <c r="BG1" s="637"/>
      <c r="BH1" s="637"/>
      <c r="BI1" s="637"/>
      <c r="BJ1" s="637"/>
      <c r="BK1" s="36"/>
      <c r="BL1" s="36"/>
      <c r="BM1" s="36"/>
      <c r="BN1" s="36"/>
      <c r="BO1" s="36"/>
      <c r="BP1" s="36"/>
      <c r="BQ1" s="36"/>
      <c r="BR1" s="37"/>
    </row>
    <row r="2" spans="1:70" ht="27.6" customHeight="1" thickTop="1" thickBot="1" x14ac:dyDescent="0.3">
      <c r="B2" s="5" t="s">
        <v>0</v>
      </c>
      <c r="C2" s="638" t="s">
        <v>53</v>
      </c>
      <c r="D2" s="639"/>
      <c r="E2" s="639"/>
      <c r="F2" s="639"/>
      <c r="G2" s="639"/>
      <c r="H2" s="639"/>
      <c r="I2" s="63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38" t="s">
        <v>66</v>
      </c>
      <c r="D3" s="639"/>
      <c r="E3" s="639"/>
      <c r="F3" s="639"/>
      <c r="G3" s="639"/>
      <c r="H3" s="639"/>
      <c r="I3" s="63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40" t="s">
        <v>69</v>
      </c>
      <c r="D4" s="641"/>
      <c r="E4" s="641"/>
      <c r="F4" s="641"/>
      <c r="G4" s="641"/>
      <c r="H4" s="641"/>
      <c r="I4" s="64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642"/>
      <c r="D5" s="639"/>
      <c r="E5" s="639"/>
      <c r="F5" s="639"/>
      <c r="G5" s="639"/>
      <c r="H5" s="639"/>
      <c r="I5" s="639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>
        <v>2022</v>
      </c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5"/>
      <c r="BR7" s="24"/>
    </row>
    <row r="8" spans="1:70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61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27" t="s">
        <v>9</v>
      </c>
      <c r="BJ8" s="28" t="s">
        <v>10</v>
      </c>
      <c r="BK8" s="28" t="s">
        <v>16</v>
      </c>
      <c r="BL8" s="28" t="s">
        <v>11</v>
      </c>
      <c r="BM8" s="28" t="s">
        <v>12</v>
      </c>
      <c r="BN8" s="28" t="s">
        <v>3</v>
      </c>
      <c r="BO8" s="28" t="s">
        <v>13</v>
      </c>
      <c r="BP8" s="28" t="s">
        <v>4</v>
      </c>
      <c r="BQ8" s="28" t="s">
        <v>5</v>
      </c>
      <c r="BR8" s="29" t="s">
        <v>6</v>
      </c>
    </row>
    <row r="9" spans="1:70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58"/>
      <c r="Z9" s="560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422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5">
        <v>961078</v>
      </c>
      <c r="AB10" s="505">
        <v>963353.25</v>
      </c>
      <c r="AC10" s="505">
        <v>961142.97</v>
      </c>
      <c r="AD10" s="222">
        <v>962876.99</v>
      </c>
      <c r="AE10" s="505">
        <v>962105.08000000019</v>
      </c>
      <c r="AF10" s="222">
        <v>956212.68</v>
      </c>
      <c r="AG10" s="505">
        <v>966177.99999999988</v>
      </c>
      <c r="AH10" s="505">
        <v>941606.50999999989</v>
      </c>
      <c r="AI10" s="222">
        <v>987184.43</v>
      </c>
      <c r="AJ10" s="505">
        <v>962506.35</v>
      </c>
      <c r="AK10" s="562">
        <v>973956.09000000008</v>
      </c>
      <c r="AL10" s="505">
        <v>960324.43</v>
      </c>
      <c r="AM10" s="505">
        <v>974815.35000000021</v>
      </c>
      <c r="AN10" s="505">
        <v>968248.94999999984</v>
      </c>
      <c r="AO10" s="505">
        <v>958556.05999999994</v>
      </c>
      <c r="AP10" s="505">
        <v>975990.82</v>
      </c>
      <c r="AQ10" s="222">
        <v>967923.74</v>
      </c>
      <c r="AR10" s="505">
        <v>968889.97000000009</v>
      </c>
      <c r="AS10" s="505">
        <v>967991.22</v>
      </c>
      <c r="AT10" s="505">
        <v>969642.39000000013</v>
      </c>
      <c r="AU10" s="505">
        <v>972728.90999999992</v>
      </c>
      <c r="AV10" s="505">
        <v>972732.12</v>
      </c>
      <c r="AW10" s="626">
        <v>974106.39000000013</v>
      </c>
      <c r="AX10" s="415">
        <v>969551.93999999983</v>
      </c>
      <c r="AY10" s="415"/>
      <c r="AZ10" s="415"/>
      <c r="BA10" s="415"/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1180.5899999999674</v>
      </c>
      <c r="BJ10" s="136">
        <f t="shared" si="0"/>
        <v>11660.979999999981</v>
      </c>
      <c r="BK10" s="136">
        <f t="shared" si="0"/>
        <v>9294.2800000000279</v>
      </c>
      <c r="BL10" s="136">
        <f t="shared" si="0"/>
        <v>7348.699999999837</v>
      </c>
      <c r="BM10" s="136">
        <f t="shared" si="0"/>
        <v>6198.7800000001444</v>
      </c>
      <c r="BN10" s="136">
        <f t="shared" si="0"/>
        <v>-5598.0299999999115</v>
      </c>
      <c r="BO10" s="136">
        <f t="shared" si="0"/>
        <v>-938.97999999986496</v>
      </c>
      <c r="BP10" s="136">
        <f t="shared" si="0"/>
        <v>8391.300000000163</v>
      </c>
      <c r="BQ10" s="136">
        <f t="shared" si="0"/>
        <v>-24908.970000000205</v>
      </c>
      <c r="BR10" s="172">
        <f t="shared" si="0"/>
        <v>14194.129999999888</v>
      </c>
    </row>
    <row r="11" spans="1:70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5">
        <v>96547</v>
      </c>
      <c r="AB11" s="505">
        <v>97375.110000000015</v>
      </c>
      <c r="AC11" s="505">
        <v>97807.67</v>
      </c>
      <c r="AD11" s="222">
        <v>97684.799999999988</v>
      </c>
      <c r="AE11" s="505">
        <v>97847.65</v>
      </c>
      <c r="AF11" s="222">
        <v>97758.900000000009</v>
      </c>
      <c r="AG11" s="505">
        <v>98063.799999999974</v>
      </c>
      <c r="AH11" s="505">
        <v>95840.900000000023</v>
      </c>
      <c r="AI11" s="222">
        <v>98616.89999999998</v>
      </c>
      <c r="AJ11" s="505">
        <v>97338.210000000021</v>
      </c>
      <c r="AK11" s="562">
        <v>98609.76</v>
      </c>
      <c r="AL11" s="505">
        <v>99208.31</v>
      </c>
      <c r="AM11" s="505">
        <v>100920.15999999999</v>
      </c>
      <c r="AN11" s="505">
        <v>101047.41999999997</v>
      </c>
      <c r="AO11" s="505">
        <v>100731.67000000001</v>
      </c>
      <c r="AP11" s="505">
        <v>103951.99</v>
      </c>
      <c r="AQ11" s="222">
        <v>102454.45000000003</v>
      </c>
      <c r="AR11" s="505">
        <v>102129.14000000001</v>
      </c>
      <c r="AS11" s="505">
        <v>102442.08</v>
      </c>
      <c r="AT11" s="505">
        <v>102102.71</v>
      </c>
      <c r="AU11" s="505">
        <v>102071.22999999998</v>
      </c>
      <c r="AV11" s="505">
        <v>103187.95999999999</v>
      </c>
      <c r="AW11" s="626">
        <v>104172.78000000001</v>
      </c>
      <c r="AX11" s="415">
        <v>104868.89999999998</v>
      </c>
      <c r="AY11" s="415"/>
      <c r="AZ11" s="415"/>
      <c r="BA11" s="415"/>
      <c r="BB11" s="415"/>
      <c r="BC11" s="415"/>
      <c r="BD11" s="415"/>
      <c r="BE11" s="415"/>
      <c r="BF11" s="415"/>
      <c r="BG11" s="415"/>
      <c r="BH11" s="415"/>
      <c r="BI11" s="323">
        <f t="shared" si="0"/>
        <v>-1347.9100000000035</v>
      </c>
      <c r="BJ11" s="136">
        <f t="shared" si="0"/>
        <v>-1490.9100000000035</v>
      </c>
      <c r="BK11" s="136">
        <f t="shared" si="0"/>
        <v>-1876.1999999999971</v>
      </c>
      <c r="BL11" s="136">
        <f t="shared" si="0"/>
        <v>-719.59999999999127</v>
      </c>
      <c r="BM11" s="136">
        <f t="shared" si="0"/>
        <v>-8.8999999999941792</v>
      </c>
      <c r="BN11" s="136">
        <f t="shared" si="0"/>
        <v>1729.7200000000012</v>
      </c>
      <c r="BO11" s="136">
        <f t="shared" si="0"/>
        <v>2873.140000000014</v>
      </c>
      <c r="BP11" s="136">
        <f t="shared" si="0"/>
        <v>4709.1599999999889</v>
      </c>
      <c r="BQ11" s="136">
        <f t="shared" si="0"/>
        <v>1770.0100000000093</v>
      </c>
      <c r="BR11" s="172">
        <f t="shared" si="0"/>
        <v>5020.4400000000023</v>
      </c>
    </row>
    <row r="12" spans="1:70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5">
        <v>161814</v>
      </c>
      <c r="AB12" s="505">
        <v>161787.27999999997</v>
      </c>
      <c r="AC12" s="505">
        <v>162053.02000000002</v>
      </c>
      <c r="AD12" s="222">
        <v>162633.90000000002</v>
      </c>
      <c r="AE12" s="505">
        <v>161048.50000000003</v>
      </c>
      <c r="AF12" s="222">
        <v>160872.9</v>
      </c>
      <c r="AG12" s="505">
        <v>161690.27999999997</v>
      </c>
      <c r="AH12" s="505">
        <v>158349.03</v>
      </c>
      <c r="AI12" s="222">
        <v>164778.34</v>
      </c>
      <c r="AJ12" s="505">
        <v>160692.20000000001</v>
      </c>
      <c r="AK12" s="562">
        <v>162661.16999999998</v>
      </c>
      <c r="AL12" s="505">
        <v>159991.23000000001</v>
      </c>
      <c r="AM12" s="505">
        <v>163799.57</v>
      </c>
      <c r="AN12" s="505">
        <v>161698.46000000002</v>
      </c>
      <c r="AO12" s="505">
        <v>158595.51999999999</v>
      </c>
      <c r="AP12" s="505">
        <v>164173.54999999999</v>
      </c>
      <c r="AQ12" s="222">
        <v>161642.30999999997</v>
      </c>
      <c r="AR12" s="505">
        <v>162148.64999999997</v>
      </c>
      <c r="AS12" s="505">
        <v>162231.84000000003</v>
      </c>
      <c r="AT12" s="505">
        <v>161250.55999999997</v>
      </c>
      <c r="AU12" s="505">
        <v>162995.76</v>
      </c>
      <c r="AV12" s="505">
        <v>162031.37000000002</v>
      </c>
      <c r="AW12" s="626">
        <v>164163.37999999998</v>
      </c>
      <c r="AX12" s="415">
        <v>163302.24000000002</v>
      </c>
      <c r="AY12" s="415"/>
      <c r="AZ12" s="415"/>
      <c r="BA12" s="415"/>
      <c r="BB12" s="415"/>
      <c r="BC12" s="415"/>
      <c r="BD12" s="415"/>
      <c r="BE12" s="415"/>
      <c r="BF12" s="415"/>
      <c r="BG12" s="415"/>
      <c r="BH12" s="415"/>
      <c r="BI12" s="323">
        <f t="shared" si="0"/>
        <v>-954.93999999997322</v>
      </c>
      <c r="BJ12" s="136">
        <f t="shared" si="0"/>
        <v>443.98999999999069</v>
      </c>
      <c r="BK12" s="136">
        <f t="shared" si="0"/>
        <v>980.63999999998487</v>
      </c>
      <c r="BL12" s="136">
        <f t="shared" si="0"/>
        <v>785.8300000000163</v>
      </c>
      <c r="BM12" s="136">
        <f t="shared" si="0"/>
        <v>450.67000000004191</v>
      </c>
      <c r="BN12" s="136">
        <f t="shared" si="0"/>
        <v>-1584.3299999999872</v>
      </c>
      <c r="BO12" s="136">
        <f t="shared" si="0"/>
        <v>-461.38999999998487</v>
      </c>
      <c r="BP12" s="136">
        <f t="shared" si="0"/>
        <v>4819.0299999999988</v>
      </c>
      <c r="BQ12" s="136">
        <f t="shared" si="0"/>
        <v>-5199.0600000000268</v>
      </c>
      <c r="BR12" s="172">
        <f t="shared" si="0"/>
        <v>5024.460000000021</v>
      </c>
    </row>
    <row r="13" spans="1:70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5">
        <v>5000</v>
      </c>
      <c r="AB13" s="505">
        <v>4815.54</v>
      </c>
      <c r="AC13" s="505">
        <v>4912.3300000000008</v>
      </c>
      <c r="AD13" s="222">
        <v>4949.42</v>
      </c>
      <c r="AE13" s="505">
        <v>5008.7500000000009</v>
      </c>
      <c r="AF13" s="222">
        <v>4911.3</v>
      </c>
      <c r="AG13" s="505">
        <v>4998.04</v>
      </c>
      <c r="AH13" s="505">
        <v>4986.1799999999994</v>
      </c>
      <c r="AI13" s="222">
        <v>4950.0199999999986</v>
      </c>
      <c r="AJ13" s="505">
        <v>4990.1099999999997</v>
      </c>
      <c r="AK13" s="562">
        <v>5044.9300000000012</v>
      </c>
      <c r="AL13" s="505">
        <v>4837.78</v>
      </c>
      <c r="AM13" s="505">
        <v>4917.5000000000009</v>
      </c>
      <c r="AN13" s="505">
        <v>4964.92</v>
      </c>
      <c r="AO13" s="505">
        <v>5004.619999999999</v>
      </c>
      <c r="AP13" s="505">
        <v>5122.6499999999996</v>
      </c>
      <c r="AQ13" s="222">
        <v>5004.96</v>
      </c>
      <c r="AR13" s="505">
        <v>4961.53</v>
      </c>
      <c r="AS13" s="505">
        <v>4999.57</v>
      </c>
      <c r="AT13" s="505">
        <v>5016.7599999999993</v>
      </c>
      <c r="AU13" s="505">
        <v>5007.6299999999992</v>
      </c>
      <c r="AV13" s="505">
        <v>5024.2300000000005</v>
      </c>
      <c r="AW13" s="626">
        <v>4383.9400000000005</v>
      </c>
      <c r="AX13" s="415">
        <v>4387.4399999999996</v>
      </c>
      <c r="AY13" s="415"/>
      <c r="AZ13" s="415"/>
      <c r="BA13" s="415"/>
      <c r="BB13" s="415"/>
      <c r="BC13" s="415"/>
      <c r="BD13" s="415"/>
      <c r="BE13" s="415"/>
      <c r="BF13" s="415"/>
      <c r="BG13" s="415"/>
      <c r="BH13" s="415"/>
      <c r="BI13" s="323">
        <f t="shared" si="0"/>
        <v>141.19000000000051</v>
      </c>
      <c r="BJ13" s="136">
        <f t="shared" si="0"/>
        <v>157.53999999999905</v>
      </c>
      <c r="BK13" s="136">
        <f t="shared" si="0"/>
        <v>121.69000000000142</v>
      </c>
      <c r="BL13" s="136">
        <f t="shared" si="0"/>
        <v>59.970000000000255</v>
      </c>
      <c r="BM13" s="136">
        <f t="shared" si="0"/>
        <v>76.210000000000036</v>
      </c>
      <c r="BN13" s="136">
        <f t="shared" si="0"/>
        <v>120.6899999999996</v>
      </c>
      <c r="BO13" s="136">
        <f t="shared" si="0"/>
        <v>161.78999999999996</v>
      </c>
      <c r="BP13" s="136">
        <f t="shared" si="0"/>
        <v>-9.4199999999982538</v>
      </c>
      <c r="BQ13" s="136">
        <f t="shared" si="0"/>
        <v>66.130000000000109</v>
      </c>
      <c r="BR13" s="172">
        <f t="shared" si="0"/>
        <v>-23</v>
      </c>
    </row>
    <row r="14" spans="1:70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5">
        <v>13153</v>
      </c>
      <c r="AB14" s="505">
        <v>13129.690000000002</v>
      </c>
      <c r="AC14" s="505">
        <v>13130.859999999999</v>
      </c>
      <c r="AD14" s="222">
        <v>13082.300000000001</v>
      </c>
      <c r="AE14" s="505">
        <v>13091.860000000002</v>
      </c>
      <c r="AF14" s="222">
        <v>13030.1</v>
      </c>
      <c r="AG14" s="505">
        <v>13166.83</v>
      </c>
      <c r="AH14" s="505">
        <v>13095.669999999998</v>
      </c>
      <c r="AI14" s="222">
        <v>13086.7</v>
      </c>
      <c r="AJ14" s="505">
        <v>13068.94</v>
      </c>
      <c r="AK14" s="562">
        <v>13071.839999999998</v>
      </c>
      <c r="AL14" s="505">
        <v>12984.3</v>
      </c>
      <c r="AM14" s="505">
        <v>13042.699999999999</v>
      </c>
      <c r="AN14" s="505">
        <v>13005.84</v>
      </c>
      <c r="AO14" s="505">
        <v>12949.04</v>
      </c>
      <c r="AP14" s="505">
        <v>13095.470000000001</v>
      </c>
      <c r="AQ14" s="222">
        <v>12998.06</v>
      </c>
      <c r="AR14" s="505">
        <v>12981.57</v>
      </c>
      <c r="AS14" s="505">
        <v>12999.400000000001</v>
      </c>
      <c r="AT14" s="505">
        <v>12983.73</v>
      </c>
      <c r="AU14" s="505">
        <v>12960.47</v>
      </c>
      <c r="AV14" s="505">
        <v>12930.06</v>
      </c>
      <c r="AW14" s="626">
        <v>12895.900000000001</v>
      </c>
      <c r="AX14" s="415">
        <v>12308.73</v>
      </c>
      <c r="AY14" s="415"/>
      <c r="AZ14" s="415"/>
      <c r="BA14" s="415"/>
      <c r="BB14" s="415"/>
      <c r="BC14" s="415"/>
      <c r="BD14" s="415"/>
      <c r="BE14" s="415"/>
      <c r="BF14" s="415"/>
      <c r="BG14" s="415"/>
      <c r="BH14" s="415"/>
      <c r="BI14" s="323">
        <f t="shared" si="0"/>
        <v>703.70000000000073</v>
      </c>
      <c r="BJ14" s="136">
        <f t="shared" si="0"/>
        <v>779.32999999999811</v>
      </c>
      <c r="BK14" s="136">
        <f t="shared" si="0"/>
        <v>788.1299999999992</v>
      </c>
      <c r="BL14" s="136">
        <f t="shared" si="0"/>
        <v>764.7400000000016</v>
      </c>
      <c r="BM14" s="136">
        <f t="shared" si="0"/>
        <v>759.23999999999978</v>
      </c>
      <c r="BN14" s="136">
        <f t="shared" si="0"/>
        <v>715.92000000000189</v>
      </c>
      <c r="BO14" s="136">
        <f t="shared" si="0"/>
        <v>722.52000000000044</v>
      </c>
      <c r="BP14" s="136">
        <f t="shared" si="0"/>
        <v>903.86999999999898</v>
      </c>
      <c r="BQ14" s="136">
        <f t="shared" si="0"/>
        <v>-227.36000000000058</v>
      </c>
      <c r="BR14" s="172">
        <f t="shared" si="0"/>
        <v>67.860000000000582</v>
      </c>
    </row>
    <row r="15" spans="1:70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6">
        <v>1237592</v>
      </c>
      <c r="AB15" s="506">
        <v>1240460.8700000001</v>
      </c>
      <c r="AC15" s="506">
        <v>1239046.8500000001</v>
      </c>
      <c r="AD15" s="270">
        <f>SUM(AD10:AD14)</f>
        <v>1241227.4099999999</v>
      </c>
      <c r="AE15" s="506">
        <v>1239101.8400000003</v>
      </c>
      <c r="AF15" s="270">
        <f>SUM(AF10:AF14)</f>
        <v>1232785.8800000001</v>
      </c>
      <c r="AG15" s="506">
        <v>1244096.95</v>
      </c>
      <c r="AH15" s="506">
        <v>1213878.2899999998</v>
      </c>
      <c r="AI15" s="270">
        <f t="shared" ref="AI15" si="1">SUM(AI10:AI14)</f>
        <v>1268616.3900000001</v>
      </c>
      <c r="AJ15" s="506">
        <v>1238595.81</v>
      </c>
      <c r="AK15" s="563">
        <v>1253343.79</v>
      </c>
      <c r="AL15" s="506">
        <v>1237346.05</v>
      </c>
      <c r="AM15" s="506">
        <f t="shared" ref="AM15" si="2">SUM(AM10:AM14)</f>
        <v>1257495.2800000003</v>
      </c>
      <c r="AN15" s="506">
        <v>1248965.5899999999</v>
      </c>
      <c r="AO15" s="506">
        <v>1235836.9100000001</v>
      </c>
      <c r="AP15" s="506">
        <v>1262334.48</v>
      </c>
      <c r="AQ15" s="270">
        <f t="shared" ref="AQ15" si="3">SUM(AQ10:AQ14)</f>
        <v>1250023.52</v>
      </c>
      <c r="AR15" s="506">
        <v>1251110.8600000001</v>
      </c>
      <c r="AS15" s="506">
        <v>1250664.1100000001</v>
      </c>
      <c r="AT15" s="506">
        <v>1250996.1500000001</v>
      </c>
      <c r="AU15" s="506">
        <v>1255763.9999999998</v>
      </c>
      <c r="AV15" s="506">
        <v>1255905.7400000002</v>
      </c>
      <c r="AW15" s="585">
        <v>1259722.3899999999</v>
      </c>
      <c r="AX15" s="400">
        <v>1254419.2499999998</v>
      </c>
      <c r="AY15" s="400"/>
      <c r="AZ15" s="400"/>
      <c r="BA15" s="400"/>
      <c r="BB15" s="400"/>
      <c r="BC15" s="400"/>
      <c r="BD15" s="400"/>
      <c r="BE15" s="400"/>
      <c r="BF15" s="400"/>
      <c r="BG15" s="400"/>
      <c r="BH15" s="400"/>
      <c r="BI15" s="324">
        <f t="shared" si="0"/>
        <v>-277.3699999996461</v>
      </c>
      <c r="BJ15" s="140">
        <f t="shared" si="0"/>
        <v>11550.929999999935</v>
      </c>
      <c r="BK15" s="140">
        <f t="shared" si="0"/>
        <v>9308.5399999998044</v>
      </c>
      <c r="BL15" s="140">
        <f t="shared" si="0"/>
        <v>8239.6400000001304</v>
      </c>
      <c r="BM15" s="140">
        <f t="shared" si="0"/>
        <v>7476.0000000002328</v>
      </c>
      <c r="BN15" s="140">
        <f t="shared" si="0"/>
        <v>-4616.0300000000279</v>
      </c>
      <c r="BO15" s="140">
        <f t="shared" si="0"/>
        <v>2357.0800000000745</v>
      </c>
      <c r="BP15" s="140">
        <f t="shared" si="0"/>
        <v>18813.940000000177</v>
      </c>
      <c r="BQ15" s="140">
        <f t="shared" si="0"/>
        <v>-28499.25</v>
      </c>
      <c r="BR15" s="167">
        <f t="shared" si="0"/>
        <v>24283.889999999665</v>
      </c>
    </row>
    <row r="16" spans="1:70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0"/>
      <c r="Z16" s="396"/>
      <c r="AA16" s="505"/>
      <c r="AB16" s="505"/>
      <c r="AC16" s="505"/>
      <c r="AD16" s="276"/>
      <c r="AE16" s="509"/>
      <c r="AF16" s="276"/>
      <c r="AG16" s="509"/>
      <c r="AH16" s="509"/>
      <c r="AI16" s="222"/>
      <c r="AJ16" s="505"/>
      <c r="AK16" s="562"/>
      <c r="AL16" s="505"/>
      <c r="AM16" s="509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29">
        <v>149605</v>
      </c>
      <c r="Z17" s="505">
        <f>+Z24+Z31+Z38</f>
        <v>154081</v>
      </c>
      <c r="AA17" s="505">
        <v>147172</v>
      </c>
      <c r="AB17" s="505">
        <v>141596</v>
      </c>
      <c r="AC17" s="505">
        <v>146082</v>
      </c>
      <c r="AD17" s="222">
        <f>+AD24+AD31+AD38</f>
        <v>150066</v>
      </c>
      <c r="AE17" s="505">
        <v>151312</v>
      </c>
      <c r="AF17" s="222">
        <f>+AF24+AF31+AF38</f>
        <v>158195</v>
      </c>
      <c r="AG17" s="505">
        <v>165942</v>
      </c>
      <c r="AH17" s="505">
        <v>159003</v>
      </c>
      <c r="AI17" s="222">
        <f t="shared" ref="AI17:AI21" si="4">+AI24+AI31+AI38</f>
        <v>152872</v>
      </c>
      <c r="AJ17" s="505">
        <v>149942</v>
      </c>
      <c r="AK17" s="562">
        <v>141139</v>
      </c>
      <c r="AL17" s="505">
        <v>143154</v>
      </c>
      <c r="AM17" s="505">
        <f t="shared" ref="AM17:AM21" si="5">+AM24+AM31+AM38</f>
        <v>141223</v>
      </c>
      <c r="AN17" s="505">
        <v>138980</v>
      </c>
      <c r="AO17" s="505">
        <v>144410</v>
      </c>
      <c r="AP17" s="505">
        <v>142697</v>
      </c>
      <c r="AQ17" s="222">
        <f t="shared" ref="AQ17:AQ21" si="6">+AQ24+AQ31+AQ38</f>
        <v>135211</v>
      </c>
      <c r="AR17" s="505">
        <v>146808</v>
      </c>
      <c r="AS17" s="505">
        <v>162362</v>
      </c>
      <c r="AT17" s="505">
        <v>156470</v>
      </c>
      <c r="AU17" s="505">
        <v>146286</v>
      </c>
      <c r="AV17" s="505">
        <v>140271</v>
      </c>
      <c r="AW17" s="628">
        <v>141047</v>
      </c>
      <c r="AX17" s="401">
        <v>146495</v>
      </c>
      <c r="AY17" s="401"/>
      <c r="AZ17" s="401"/>
      <c r="BA17" s="401"/>
      <c r="BB17" s="401"/>
      <c r="BC17" s="401"/>
      <c r="BD17" s="401"/>
      <c r="BE17" s="401"/>
      <c r="BF17" s="401"/>
      <c r="BG17" s="401"/>
      <c r="BH17" s="401"/>
      <c r="BI17" s="325">
        <f t="shared" ref="BI17:BR22" si="7">O17-C17</f>
        <v>8629</v>
      </c>
      <c r="BJ17" s="142">
        <f t="shared" si="7"/>
        <v>-703</v>
      </c>
      <c r="BK17" s="142">
        <f t="shared" si="7"/>
        <v>-4781</v>
      </c>
      <c r="BL17" s="142">
        <f t="shared" si="7"/>
        <v>-5212</v>
      </c>
      <c r="BM17" s="142">
        <f t="shared" si="7"/>
        <v>-7400</v>
      </c>
      <c r="BN17" s="142">
        <f t="shared" si="7"/>
        <v>-7289</v>
      </c>
      <c r="BO17" s="142">
        <f t="shared" si="7"/>
        <v>1022</v>
      </c>
      <c r="BP17" s="142">
        <f t="shared" si="7"/>
        <v>4318</v>
      </c>
      <c r="BQ17" s="142">
        <f t="shared" si="7"/>
        <v>10129</v>
      </c>
      <c r="BR17" s="166">
        <f t="shared" si="7"/>
        <v>-1407</v>
      </c>
    </row>
    <row r="18" spans="1:70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29">
        <v>40797</v>
      </c>
      <c r="Z18" s="505">
        <f>+Z25+Z32+Z39</f>
        <v>42265</v>
      </c>
      <c r="AA18" s="505">
        <v>40962</v>
      </c>
      <c r="AB18" s="505">
        <v>40274</v>
      </c>
      <c r="AC18" s="505">
        <v>41180</v>
      </c>
      <c r="AD18" s="222">
        <f>+AD25+AD32+AD39</f>
        <v>41997</v>
      </c>
      <c r="AE18" s="505">
        <v>42260</v>
      </c>
      <c r="AF18" s="222">
        <f>+AF25+AF32+AF39</f>
        <v>42062</v>
      </c>
      <c r="AG18" s="505">
        <v>42021</v>
      </c>
      <c r="AH18" s="505">
        <v>42905</v>
      </c>
      <c r="AI18" s="222">
        <f t="shared" si="4"/>
        <v>40431</v>
      </c>
      <c r="AJ18" s="505">
        <v>41298</v>
      </c>
      <c r="AK18" s="562">
        <v>38619</v>
      </c>
      <c r="AL18" s="505">
        <v>38681</v>
      </c>
      <c r="AM18" s="505">
        <f t="shared" si="5"/>
        <v>39534</v>
      </c>
      <c r="AN18" s="505">
        <v>39776</v>
      </c>
      <c r="AO18" s="505">
        <v>41262</v>
      </c>
      <c r="AP18" s="505">
        <v>41737</v>
      </c>
      <c r="AQ18" s="222">
        <f t="shared" si="6"/>
        <v>40502</v>
      </c>
      <c r="AR18" s="505">
        <v>40712</v>
      </c>
      <c r="AS18" s="505">
        <v>42194</v>
      </c>
      <c r="AT18" s="505">
        <v>41889</v>
      </c>
      <c r="AU18" s="505">
        <v>42252</v>
      </c>
      <c r="AV18" s="505">
        <v>41992</v>
      </c>
      <c r="AW18" s="628">
        <v>41841</v>
      </c>
      <c r="AX18" s="401">
        <v>41883</v>
      </c>
      <c r="AY18" s="401"/>
      <c r="AZ18" s="401"/>
      <c r="BA18" s="401"/>
      <c r="BB18" s="401"/>
      <c r="BC18" s="401"/>
      <c r="BD18" s="401"/>
      <c r="BE18" s="401"/>
      <c r="BF18" s="401"/>
      <c r="BG18" s="401"/>
      <c r="BH18" s="401"/>
      <c r="BI18" s="325">
        <f t="shared" si="7"/>
        <v>362</v>
      </c>
      <c r="BJ18" s="142">
        <f t="shared" si="7"/>
        <v>-1407</v>
      </c>
      <c r="BK18" s="142">
        <f t="shared" si="7"/>
        <v>-3635</v>
      </c>
      <c r="BL18" s="142">
        <f t="shared" si="7"/>
        <v>-4018</v>
      </c>
      <c r="BM18" s="142">
        <f t="shared" si="7"/>
        <v>-2856</v>
      </c>
      <c r="BN18" s="142">
        <f t="shared" si="7"/>
        <v>-2933</v>
      </c>
      <c r="BO18" s="142">
        <f t="shared" si="7"/>
        <v>-1359</v>
      </c>
      <c r="BP18" s="142">
        <f t="shared" si="7"/>
        <v>-451</v>
      </c>
      <c r="BQ18" s="142">
        <f t="shared" si="7"/>
        <v>125</v>
      </c>
      <c r="BR18" s="166">
        <f t="shared" si="7"/>
        <v>-211</v>
      </c>
    </row>
    <row r="19" spans="1:70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29">
        <v>29912</v>
      </c>
      <c r="Z19" s="505">
        <f>+Z26+Z33+Z40</f>
        <v>28213</v>
      </c>
      <c r="AA19" s="505">
        <v>25573</v>
      </c>
      <c r="AB19" s="505">
        <v>24623</v>
      </c>
      <c r="AC19" s="505">
        <v>29043</v>
      </c>
      <c r="AD19" s="222">
        <f>+AD26+AD33+AD40</f>
        <v>28131</v>
      </c>
      <c r="AE19" s="505">
        <v>26089</v>
      </c>
      <c r="AF19" s="222">
        <f>+AF26+AF33+AF40</f>
        <v>26696</v>
      </c>
      <c r="AG19" s="505">
        <v>28703</v>
      </c>
      <c r="AH19" s="505">
        <v>27201</v>
      </c>
      <c r="AI19" s="222">
        <f t="shared" si="4"/>
        <v>31814</v>
      </c>
      <c r="AJ19" s="505">
        <v>29157</v>
      </c>
      <c r="AK19" s="562">
        <v>32550</v>
      </c>
      <c r="AL19" s="505">
        <v>31042</v>
      </c>
      <c r="AM19" s="505">
        <f t="shared" si="5"/>
        <v>28247</v>
      </c>
      <c r="AN19" s="505">
        <v>25180</v>
      </c>
      <c r="AO19" s="505">
        <v>25589</v>
      </c>
      <c r="AP19" s="505">
        <v>25683</v>
      </c>
      <c r="AQ19" s="222">
        <f t="shared" si="6"/>
        <v>25617</v>
      </c>
      <c r="AR19" s="505">
        <v>26954</v>
      </c>
      <c r="AS19" s="505">
        <v>26377</v>
      </c>
      <c r="AT19" s="505">
        <v>27578</v>
      </c>
      <c r="AU19" s="505">
        <v>26478</v>
      </c>
      <c r="AV19" s="505">
        <v>23729</v>
      </c>
      <c r="AW19" s="628">
        <v>25531</v>
      </c>
      <c r="AX19" s="401">
        <v>27557</v>
      </c>
      <c r="AY19" s="401"/>
      <c r="AZ19" s="401"/>
      <c r="BA19" s="401"/>
      <c r="BB19" s="401"/>
      <c r="BC19" s="401"/>
      <c r="BD19" s="401"/>
      <c r="BE19" s="401"/>
      <c r="BF19" s="401"/>
      <c r="BG19" s="401"/>
      <c r="BH19" s="401"/>
      <c r="BI19" s="325">
        <f t="shared" si="7"/>
        <v>2711</v>
      </c>
      <c r="BJ19" s="142">
        <f t="shared" si="7"/>
        <v>9270</v>
      </c>
      <c r="BK19" s="142">
        <f t="shared" si="7"/>
        <v>4213</v>
      </c>
      <c r="BL19" s="142">
        <f t="shared" si="7"/>
        <v>3394</v>
      </c>
      <c r="BM19" s="142">
        <f t="shared" si="7"/>
        <v>1522</v>
      </c>
      <c r="BN19" s="142">
        <f t="shared" si="7"/>
        <v>3011</v>
      </c>
      <c r="BO19" s="142">
        <f t="shared" si="7"/>
        <v>2344</v>
      </c>
      <c r="BP19" s="142">
        <f t="shared" si="7"/>
        <v>1921</v>
      </c>
      <c r="BQ19" s="142">
        <f t="shared" si="7"/>
        <v>-1094</v>
      </c>
      <c r="BR19" s="166">
        <f t="shared" si="7"/>
        <v>1024</v>
      </c>
    </row>
    <row r="20" spans="1:70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5">
        <f>+Z27+Z34+Z41</f>
        <v>0</v>
      </c>
      <c r="AA20" s="505">
        <v>0</v>
      </c>
      <c r="AB20" s="505">
        <v>0</v>
      </c>
      <c r="AC20" s="505">
        <v>0</v>
      </c>
      <c r="AD20" s="222">
        <f>+AD27+AD34+AD41</f>
        <v>0</v>
      </c>
      <c r="AE20" s="505">
        <v>0</v>
      </c>
      <c r="AF20" s="222">
        <f>+AF27+AF34+AF41</f>
        <v>0</v>
      </c>
      <c r="AG20" s="505">
        <v>0</v>
      </c>
      <c r="AH20" s="505">
        <v>0</v>
      </c>
      <c r="AI20" s="222">
        <f t="shared" si="4"/>
        <v>0</v>
      </c>
      <c r="AJ20" s="505">
        <v>0</v>
      </c>
      <c r="AK20" s="562">
        <v>0</v>
      </c>
      <c r="AL20" s="505">
        <v>0</v>
      </c>
      <c r="AM20" s="505">
        <f t="shared" si="5"/>
        <v>0</v>
      </c>
      <c r="AN20" s="505">
        <v>0</v>
      </c>
      <c r="AO20" s="505">
        <v>0</v>
      </c>
      <c r="AP20" s="505">
        <v>0</v>
      </c>
      <c r="AQ20" s="222">
        <f t="shared" si="6"/>
        <v>0</v>
      </c>
      <c r="AR20" s="505">
        <v>0</v>
      </c>
      <c r="AS20" s="505">
        <v>0</v>
      </c>
      <c r="AT20" s="505">
        <v>0</v>
      </c>
      <c r="AU20" s="505">
        <v>0</v>
      </c>
      <c r="AV20" s="505">
        <v>0</v>
      </c>
      <c r="AW20" s="628">
        <v>0</v>
      </c>
      <c r="AX20" s="401">
        <v>0</v>
      </c>
      <c r="AY20" s="401"/>
      <c r="AZ20" s="401"/>
      <c r="BA20" s="401"/>
      <c r="BB20" s="401"/>
      <c r="BC20" s="401"/>
      <c r="BD20" s="401"/>
      <c r="BE20" s="401"/>
      <c r="BF20" s="401"/>
      <c r="BG20" s="401"/>
      <c r="BH20" s="401"/>
      <c r="BI20" s="325">
        <f t="shared" si="7"/>
        <v>0</v>
      </c>
      <c r="BJ20" s="142">
        <f t="shared" si="7"/>
        <v>0</v>
      </c>
      <c r="BK20" s="142">
        <f t="shared" si="7"/>
        <v>0</v>
      </c>
      <c r="BL20" s="142">
        <f t="shared" si="7"/>
        <v>0</v>
      </c>
      <c r="BM20" s="142">
        <f t="shared" si="7"/>
        <v>0</v>
      </c>
      <c r="BN20" s="142">
        <f t="shared" si="7"/>
        <v>0</v>
      </c>
      <c r="BO20" s="142">
        <f t="shared" si="7"/>
        <v>0</v>
      </c>
      <c r="BP20" s="142">
        <f t="shared" si="7"/>
        <v>0</v>
      </c>
      <c r="BQ20" s="142">
        <f t="shared" si="7"/>
        <v>0</v>
      </c>
      <c r="BR20" s="166">
        <f t="shared" si="7"/>
        <v>0</v>
      </c>
    </row>
    <row r="21" spans="1:70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5">
        <f>+Z28+Z35+Z42</f>
        <v>0</v>
      </c>
      <c r="AA21" s="505">
        <v>0</v>
      </c>
      <c r="AB21" s="505">
        <v>0</v>
      </c>
      <c r="AC21" s="505">
        <v>0</v>
      </c>
      <c r="AD21" s="222">
        <f>+AD28+AD35+AD42</f>
        <v>0</v>
      </c>
      <c r="AE21" s="505">
        <v>0</v>
      </c>
      <c r="AF21" s="222">
        <f>+AF28+AF35+AF42</f>
        <v>0</v>
      </c>
      <c r="AG21" s="505">
        <v>0</v>
      </c>
      <c r="AH21" s="505">
        <v>0</v>
      </c>
      <c r="AI21" s="222">
        <f t="shared" si="4"/>
        <v>0</v>
      </c>
      <c r="AJ21" s="505">
        <v>0</v>
      </c>
      <c r="AK21" s="562">
        <v>0</v>
      </c>
      <c r="AL21" s="505">
        <v>0</v>
      </c>
      <c r="AM21" s="505">
        <f t="shared" si="5"/>
        <v>0</v>
      </c>
      <c r="AN21" s="505">
        <v>0</v>
      </c>
      <c r="AO21" s="505">
        <v>0</v>
      </c>
      <c r="AP21" s="505">
        <v>0</v>
      </c>
      <c r="AQ21" s="222">
        <f t="shared" si="6"/>
        <v>0</v>
      </c>
      <c r="AR21" s="505">
        <v>0</v>
      </c>
      <c r="AS21" s="505">
        <v>0</v>
      </c>
      <c r="AT21" s="505">
        <v>0</v>
      </c>
      <c r="AU21" s="505">
        <v>0</v>
      </c>
      <c r="AV21" s="505">
        <v>0</v>
      </c>
      <c r="AW21" s="628">
        <v>0</v>
      </c>
      <c r="AX21" s="401">
        <v>0</v>
      </c>
      <c r="AY21" s="401"/>
      <c r="AZ21" s="401"/>
      <c r="BA21" s="401"/>
      <c r="BB21" s="401"/>
      <c r="BC21" s="401"/>
      <c r="BD21" s="401"/>
      <c r="BE21" s="401"/>
      <c r="BF21" s="401"/>
      <c r="BG21" s="401"/>
      <c r="BH21" s="401"/>
      <c r="BI21" s="325">
        <f t="shared" si="7"/>
        <v>0</v>
      </c>
      <c r="BJ21" s="142">
        <f t="shared" si="7"/>
        <v>0</v>
      </c>
      <c r="BK21" s="142">
        <f t="shared" si="7"/>
        <v>0</v>
      </c>
      <c r="BL21" s="142">
        <f t="shared" si="7"/>
        <v>0</v>
      </c>
      <c r="BM21" s="142">
        <f t="shared" si="7"/>
        <v>0</v>
      </c>
      <c r="BN21" s="142">
        <f t="shared" si="7"/>
        <v>0</v>
      </c>
      <c r="BO21" s="142">
        <f t="shared" si="7"/>
        <v>0</v>
      </c>
      <c r="BP21" s="142">
        <f t="shared" si="7"/>
        <v>0</v>
      </c>
      <c r="BQ21" s="142">
        <f t="shared" si="7"/>
        <v>0</v>
      </c>
      <c r="BR21" s="166">
        <f t="shared" si="7"/>
        <v>0</v>
      </c>
    </row>
    <row r="22" spans="1:70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29">
        <v>220314</v>
      </c>
      <c r="Z22" s="507">
        <f>SUM(Z17:Z21)</f>
        <v>224559</v>
      </c>
      <c r="AA22" s="507">
        <v>213707</v>
      </c>
      <c r="AB22" s="507">
        <v>206493</v>
      </c>
      <c r="AC22" s="507">
        <v>216305</v>
      </c>
      <c r="AD22" s="271">
        <f>SUM(AD17:AD21)</f>
        <v>220194</v>
      </c>
      <c r="AE22" s="507">
        <v>219661</v>
      </c>
      <c r="AF22" s="271">
        <f>SUM(AF17:AF21)</f>
        <v>226953</v>
      </c>
      <c r="AG22" s="507">
        <v>236666</v>
      </c>
      <c r="AH22" s="507">
        <v>229109</v>
      </c>
      <c r="AI22" s="271">
        <f t="shared" ref="AI22" si="8">SUM(AI17:AI21)</f>
        <v>225117</v>
      </c>
      <c r="AJ22" s="507">
        <v>220397</v>
      </c>
      <c r="AK22" s="564">
        <v>212308</v>
      </c>
      <c r="AL22" s="507">
        <v>212877</v>
      </c>
      <c r="AM22" s="507">
        <f t="shared" ref="AM22" si="9">SUM(AM17:AM21)</f>
        <v>209004</v>
      </c>
      <c r="AN22" s="507">
        <v>203936</v>
      </c>
      <c r="AO22" s="507">
        <v>211261</v>
      </c>
      <c r="AP22" s="507">
        <v>210117</v>
      </c>
      <c r="AQ22" s="271">
        <f t="shared" ref="AQ22" si="10">SUM(AQ17:AQ21)</f>
        <v>201330</v>
      </c>
      <c r="AR22" s="507">
        <v>214474</v>
      </c>
      <c r="AS22" s="507">
        <v>230933</v>
      </c>
      <c r="AT22" s="507">
        <v>225937</v>
      </c>
      <c r="AU22" s="507">
        <v>215016</v>
      </c>
      <c r="AV22" s="507">
        <v>205992</v>
      </c>
      <c r="AW22" s="628">
        <v>208419</v>
      </c>
      <c r="AX22" s="401">
        <v>215935</v>
      </c>
      <c r="AY22" s="401"/>
      <c r="AZ22" s="401"/>
      <c r="BA22" s="401"/>
      <c r="BB22" s="401"/>
      <c r="BC22" s="401"/>
      <c r="BD22" s="401"/>
      <c r="BE22" s="401"/>
      <c r="BF22" s="401"/>
      <c r="BG22" s="401"/>
      <c r="BH22" s="401"/>
      <c r="BI22" s="325">
        <f t="shared" si="7"/>
        <v>11702</v>
      </c>
      <c r="BJ22" s="142">
        <f t="shared" si="7"/>
        <v>7160</v>
      </c>
      <c r="BK22" s="142">
        <f t="shared" si="7"/>
        <v>-4203</v>
      </c>
      <c r="BL22" s="142">
        <f t="shared" si="7"/>
        <v>-5836</v>
      </c>
      <c r="BM22" s="142">
        <f t="shared" si="7"/>
        <v>-8734</v>
      </c>
      <c r="BN22" s="142">
        <f t="shared" si="7"/>
        <v>-7211</v>
      </c>
      <c r="BO22" s="142">
        <f t="shared" si="7"/>
        <v>2007</v>
      </c>
      <c r="BP22" s="142">
        <f t="shared" si="7"/>
        <v>5788</v>
      </c>
      <c r="BQ22" s="142">
        <f t="shared" si="7"/>
        <v>9160</v>
      </c>
      <c r="BR22" s="166">
        <f t="shared" si="7"/>
        <v>-594</v>
      </c>
    </row>
    <row r="23" spans="1:70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29"/>
      <c r="Z23" s="136"/>
      <c r="AA23" s="505"/>
      <c r="AB23" s="505"/>
      <c r="AC23" s="505"/>
      <c r="AD23" s="276"/>
      <c r="AE23" s="509"/>
      <c r="AF23" s="276"/>
      <c r="AG23" s="509"/>
      <c r="AH23" s="509"/>
      <c r="AI23" s="222"/>
      <c r="AJ23" s="505"/>
      <c r="AK23" s="562"/>
      <c r="AL23" s="505"/>
      <c r="AM23" s="509"/>
      <c r="AN23" s="505"/>
      <c r="AO23" s="505"/>
      <c r="AP23" s="505"/>
      <c r="AQ23" s="276"/>
      <c r="AR23" s="505"/>
      <c r="AS23" s="505"/>
      <c r="AT23" s="505"/>
      <c r="AU23" s="505"/>
      <c r="AV23" s="505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29">
        <v>48055</v>
      </c>
      <c r="Z24" s="505">
        <v>53246</v>
      </c>
      <c r="AA24" s="505">
        <v>48884</v>
      </c>
      <c r="AB24" s="505">
        <v>45254</v>
      </c>
      <c r="AC24" s="505">
        <v>51448</v>
      </c>
      <c r="AD24" s="222">
        <v>48997</v>
      </c>
      <c r="AE24" s="505">
        <v>50558</v>
      </c>
      <c r="AF24" s="222">
        <v>56986</v>
      </c>
      <c r="AG24" s="505">
        <v>59475</v>
      </c>
      <c r="AH24" s="505">
        <v>61527</v>
      </c>
      <c r="AI24" s="222">
        <v>57962</v>
      </c>
      <c r="AJ24" s="505">
        <v>59511</v>
      </c>
      <c r="AK24" s="562">
        <v>59021</v>
      </c>
      <c r="AL24" s="505">
        <v>63784</v>
      </c>
      <c r="AM24" s="505">
        <v>63923</v>
      </c>
      <c r="AN24" s="505">
        <v>58698</v>
      </c>
      <c r="AO24" s="505">
        <v>53287</v>
      </c>
      <c r="AP24" s="505">
        <v>50987</v>
      </c>
      <c r="AQ24" s="222">
        <v>54987</v>
      </c>
      <c r="AR24" s="505">
        <v>64392</v>
      </c>
      <c r="AS24" s="505">
        <v>70203</v>
      </c>
      <c r="AT24" s="505">
        <v>69051</v>
      </c>
      <c r="AU24" s="505">
        <v>58380</v>
      </c>
      <c r="AV24" s="505">
        <v>54024</v>
      </c>
      <c r="AW24" s="628">
        <v>54640</v>
      </c>
      <c r="AX24" s="401">
        <v>60077</v>
      </c>
      <c r="AY24" s="401"/>
      <c r="AZ24" s="401"/>
      <c r="BA24" s="401"/>
      <c r="BB24" s="401"/>
      <c r="BC24" s="401"/>
      <c r="BD24" s="401"/>
      <c r="BE24" s="401"/>
      <c r="BF24" s="401"/>
      <c r="BG24" s="401"/>
      <c r="BH24" s="401"/>
      <c r="BI24" s="325">
        <f t="shared" ref="BI24:BR29" si="11">O24-C24</f>
        <v>1730</v>
      </c>
      <c r="BJ24" s="142">
        <f t="shared" si="11"/>
        <v>-13609</v>
      </c>
      <c r="BK24" s="142">
        <f t="shared" si="11"/>
        <v>-17942</v>
      </c>
      <c r="BL24" s="142">
        <f t="shared" si="11"/>
        <v>-16322</v>
      </c>
      <c r="BM24" s="142">
        <f t="shared" si="11"/>
        <v>-18059</v>
      </c>
      <c r="BN24" s="142">
        <f t="shared" si="11"/>
        <v>-20696</v>
      </c>
      <c r="BO24" s="142">
        <f t="shared" si="11"/>
        <v>-18388</v>
      </c>
      <c r="BP24" s="142">
        <f t="shared" si="11"/>
        <v>-21590</v>
      </c>
      <c r="BQ24" s="142">
        <f t="shared" si="11"/>
        <v>-16692</v>
      </c>
      <c r="BR24" s="166">
        <f t="shared" si="11"/>
        <v>-22550</v>
      </c>
    </row>
    <row r="25" spans="1:70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29">
        <v>6479</v>
      </c>
      <c r="Z25" s="505">
        <v>7649</v>
      </c>
      <c r="AA25" s="505">
        <v>7179</v>
      </c>
      <c r="AB25" s="505">
        <v>6864</v>
      </c>
      <c r="AC25" s="505">
        <v>7870</v>
      </c>
      <c r="AD25" s="222">
        <v>7785</v>
      </c>
      <c r="AE25" s="505">
        <v>7890</v>
      </c>
      <c r="AF25" s="222">
        <v>8268</v>
      </c>
      <c r="AG25" s="505">
        <v>8344</v>
      </c>
      <c r="AH25" s="505">
        <v>9173</v>
      </c>
      <c r="AI25" s="222">
        <v>7219</v>
      </c>
      <c r="AJ25" s="505">
        <v>7352</v>
      </c>
      <c r="AK25" s="562">
        <v>6520</v>
      </c>
      <c r="AL25" s="505">
        <v>7084</v>
      </c>
      <c r="AM25" s="505">
        <v>7846</v>
      </c>
      <c r="AN25" s="505">
        <v>7676</v>
      </c>
      <c r="AO25" s="505">
        <v>7974</v>
      </c>
      <c r="AP25" s="505">
        <v>7974</v>
      </c>
      <c r="AQ25" s="222">
        <v>8705</v>
      </c>
      <c r="AR25" s="505">
        <v>9565</v>
      </c>
      <c r="AS25" s="505">
        <v>10908</v>
      </c>
      <c r="AT25" s="505">
        <v>9920</v>
      </c>
      <c r="AU25" s="505">
        <v>8760</v>
      </c>
      <c r="AV25" s="505">
        <v>7653</v>
      </c>
      <c r="AW25" s="628">
        <v>7646</v>
      </c>
      <c r="AX25" s="401">
        <v>7526</v>
      </c>
      <c r="AY25" s="401"/>
      <c r="AZ25" s="401"/>
      <c r="BA25" s="401"/>
      <c r="BB25" s="401"/>
      <c r="BC25" s="401"/>
      <c r="BD25" s="401"/>
      <c r="BE25" s="401"/>
      <c r="BF25" s="401"/>
      <c r="BG25" s="401"/>
      <c r="BH25" s="401"/>
      <c r="BI25" s="325">
        <f t="shared" si="11"/>
        <v>830</v>
      </c>
      <c r="BJ25" s="142">
        <f t="shared" si="11"/>
        <v>-1172</v>
      </c>
      <c r="BK25" s="142">
        <f t="shared" si="11"/>
        <v>-2742</v>
      </c>
      <c r="BL25" s="142">
        <f t="shared" si="11"/>
        <v>-2481</v>
      </c>
      <c r="BM25" s="142">
        <f t="shared" si="11"/>
        <v>-2267</v>
      </c>
      <c r="BN25" s="142">
        <f t="shared" si="11"/>
        <v>-2914</v>
      </c>
      <c r="BO25" s="142">
        <f t="shared" si="11"/>
        <v>-2818</v>
      </c>
      <c r="BP25" s="142">
        <f t="shared" si="11"/>
        <v>-3144</v>
      </c>
      <c r="BQ25" s="142">
        <f t="shared" si="11"/>
        <v>-2691</v>
      </c>
      <c r="BR25" s="166">
        <f t="shared" si="11"/>
        <v>-1937</v>
      </c>
    </row>
    <row r="26" spans="1:70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29">
        <v>14262</v>
      </c>
      <c r="Z26" s="505">
        <v>13328</v>
      </c>
      <c r="AA26" s="505">
        <v>11335</v>
      </c>
      <c r="AB26" s="505">
        <v>10795</v>
      </c>
      <c r="AC26" s="505">
        <v>15159</v>
      </c>
      <c r="AD26" s="222">
        <v>14122</v>
      </c>
      <c r="AE26" s="505">
        <v>12301</v>
      </c>
      <c r="AF26" s="222">
        <v>12894</v>
      </c>
      <c r="AG26" s="505">
        <v>14693</v>
      </c>
      <c r="AH26" s="505">
        <v>13418</v>
      </c>
      <c r="AI26" s="222">
        <v>17171</v>
      </c>
      <c r="AJ26" s="505">
        <v>14890</v>
      </c>
      <c r="AK26" s="562">
        <v>18162</v>
      </c>
      <c r="AL26" s="505">
        <v>16496</v>
      </c>
      <c r="AM26" s="505">
        <v>14098</v>
      </c>
      <c r="AN26" s="505">
        <v>11157</v>
      </c>
      <c r="AO26" s="505">
        <v>11263</v>
      </c>
      <c r="AP26" s="505">
        <v>11484</v>
      </c>
      <c r="AQ26" s="222">
        <v>11846</v>
      </c>
      <c r="AR26" s="505">
        <v>13353</v>
      </c>
      <c r="AS26" s="505">
        <v>12550</v>
      </c>
      <c r="AT26" s="505">
        <v>13552</v>
      </c>
      <c r="AU26" s="505">
        <v>12307</v>
      </c>
      <c r="AV26" s="505">
        <v>10653</v>
      </c>
      <c r="AW26" s="628">
        <v>11609</v>
      </c>
      <c r="AX26" s="401">
        <v>13414</v>
      </c>
      <c r="AY26" s="401"/>
      <c r="AZ26" s="401"/>
      <c r="BA26" s="401"/>
      <c r="BB26" s="401"/>
      <c r="BC26" s="401"/>
      <c r="BD26" s="401"/>
      <c r="BE26" s="401"/>
      <c r="BF26" s="401"/>
      <c r="BG26" s="401"/>
      <c r="BH26" s="401"/>
      <c r="BI26" s="325">
        <f t="shared" si="11"/>
        <v>2115</v>
      </c>
      <c r="BJ26" s="142">
        <f t="shared" si="11"/>
        <v>3495</v>
      </c>
      <c r="BK26" s="142">
        <f t="shared" si="11"/>
        <v>-2018</v>
      </c>
      <c r="BL26" s="142">
        <f t="shared" si="11"/>
        <v>-1556</v>
      </c>
      <c r="BM26" s="142">
        <f t="shared" si="11"/>
        <v>-3140</v>
      </c>
      <c r="BN26" s="142">
        <f t="shared" si="11"/>
        <v>-925</v>
      </c>
      <c r="BO26" s="142">
        <f t="shared" si="11"/>
        <v>-1355</v>
      </c>
      <c r="BP26" s="142">
        <f t="shared" si="11"/>
        <v>-959</v>
      </c>
      <c r="BQ26" s="142">
        <f t="shared" si="11"/>
        <v>-3795</v>
      </c>
      <c r="BR26" s="166">
        <f t="shared" si="11"/>
        <v>-810</v>
      </c>
    </row>
    <row r="27" spans="1:70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5">
        <v>0</v>
      </c>
      <c r="AA27" s="505">
        <v>0</v>
      </c>
      <c r="AB27" s="505">
        <v>0</v>
      </c>
      <c r="AC27" s="505">
        <v>0</v>
      </c>
      <c r="AD27" s="222">
        <v>0</v>
      </c>
      <c r="AE27" s="505">
        <v>0</v>
      </c>
      <c r="AF27" s="222">
        <v>0</v>
      </c>
      <c r="AG27" s="505">
        <v>0</v>
      </c>
      <c r="AH27" s="505">
        <v>0</v>
      </c>
      <c r="AI27" s="222">
        <v>0</v>
      </c>
      <c r="AJ27" s="505">
        <v>0</v>
      </c>
      <c r="AK27" s="562">
        <v>0</v>
      </c>
      <c r="AL27" s="505">
        <v>0</v>
      </c>
      <c r="AM27" s="505">
        <v>0</v>
      </c>
      <c r="AN27" s="505">
        <v>0</v>
      </c>
      <c r="AO27" s="505">
        <v>0</v>
      </c>
      <c r="AP27" s="505">
        <v>0</v>
      </c>
      <c r="AQ27" s="222">
        <v>0</v>
      </c>
      <c r="AR27" s="505">
        <v>0</v>
      </c>
      <c r="AS27" s="505">
        <v>0</v>
      </c>
      <c r="AT27" s="505">
        <v>0</v>
      </c>
      <c r="AU27" s="505">
        <v>0</v>
      </c>
      <c r="AV27" s="505">
        <v>0</v>
      </c>
      <c r="AW27" s="628">
        <v>0</v>
      </c>
      <c r="AX27" s="401">
        <v>0</v>
      </c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11"/>
        <v>0</v>
      </c>
      <c r="BJ27" s="142">
        <f t="shared" si="11"/>
        <v>0</v>
      </c>
      <c r="BK27" s="142">
        <f t="shared" si="11"/>
        <v>0</v>
      </c>
      <c r="BL27" s="142">
        <f t="shared" si="11"/>
        <v>0</v>
      </c>
      <c r="BM27" s="142">
        <f t="shared" si="11"/>
        <v>0</v>
      </c>
      <c r="BN27" s="142">
        <f t="shared" si="11"/>
        <v>0</v>
      </c>
      <c r="BO27" s="142">
        <f t="shared" si="11"/>
        <v>0</v>
      </c>
      <c r="BP27" s="142">
        <f t="shared" si="11"/>
        <v>0</v>
      </c>
      <c r="BQ27" s="142">
        <f t="shared" si="11"/>
        <v>0</v>
      </c>
      <c r="BR27" s="166">
        <f t="shared" si="11"/>
        <v>0</v>
      </c>
    </row>
    <row r="28" spans="1:70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5">
        <v>0</v>
      </c>
      <c r="AA28" s="505">
        <v>0</v>
      </c>
      <c r="AB28" s="505">
        <v>0</v>
      </c>
      <c r="AC28" s="505">
        <v>0</v>
      </c>
      <c r="AD28" s="222">
        <v>0</v>
      </c>
      <c r="AE28" s="505">
        <v>0</v>
      </c>
      <c r="AF28" s="222">
        <v>0</v>
      </c>
      <c r="AG28" s="505">
        <v>0</v>
      </c>
      <c r="AH28" s="505">
        <v>0</v>
      </c>
      <c r="AI28" s="222">
        <v>0</v>
      </c>
      <c r="AJ28" s="505">
        <v>0</v>
      </c>
      <c r="AK28" s="562">
        <v>0</v>
      </c>
      <c r="AL28" s="505">
        <v>0</v>
      </c>
      <c r="AM28" s="505">
        <v>0</v>
      </c>
      <c r="AN28" s="505">
        <v>0</v>
      </c>
      <c r="AO28" s="505">
        <v>0</v>
      </c>
      <c r="AP28" s="505">
        <v>0</v>
      </c>
      <c r="AQ28" s="222">
        <v>0</v>
      </c>
      <c r="AR28" s="505">
        <v>0</v>
      </c>
      <c r="AS28" s="505">
        <v>0</v>
      </c>
      <c r="AT28" s="505">
        <v>0</v>
      </c>
      <c r="AU28" s="505">
        <v>0</v>
      </c>
      <c r="AV28" s="505">
        <v>0</v>
      </c>
      <c r="AW28" s="628">
        <v>0</v>
      </c>
      <c r="AX28" s="401">
        <v>0</v>
      </c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11"/>
        <v>0</v>
      </c>
      <c r="BJ28" s="142">
        <f t="shared" si="11"/>
        <v>0</v>
      </c>
      <c r="BK28" s="142">
        <f t="shared" si="11"/>
        <v>0</v>
      </c>
      <c r="BL28" s="142">
        <f t="shared" si="11"/>
        <v>0</v>
      </c>
      <c r="BM28" s="142">
        <f t="shared" si="11"/>
        <v>0</v>
      </c>
      <c r="BN28" s="142">
        <f t="shared" si="11"/>
        <v>0</v>
      </c>
      <c r="BO28" s="142">
        <f t="shared" si="11"/>
        <v>0</v>
      </c>
      <c r="BP28" s="142">
        <f t="shared" si="11"/>
        <v>0</v>
      </c>
      <c r="BQ28" s="142">
        <f t="shared" si="11"/>
        <v>0</v>
      </c>
      <c r="BR28" s="166">
        <f t="shared" si="11"/>
        <v>0</v>
      </c>
    </row>
    <row r="29" spans="1:70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29">
        <v>68796</v>
      </c>
      <c r="Z29" s="507">
        <f>SUM(Z24:Z28)</f>
        <v>74223</v>
      </c>
      <c r="AA29" s="507">
        <v>67398</v>
      </c>
      <c r="AB29" s="507">
        <v>62913</v>
      </c>
      <c r="AC29" s="507">
        <v>74477</v>
      </c>
      <c r="AD29" s="271">
        <f>SUM(AD24:AD28)</f>
        <v>70904</v>
      </c>
      <c r="AE29" s="507">
        <v>70749</v>
      </c>
      <c r="AF29" s="271">
        <f>SUM(AF24:AF28)</f>
        <v>78148</v>
      </c>
      <c r="AG29" s="507">
        <v>82512</v>
      </c>
      <c r="AH29" s="507">
        <v>84118</v>
      </c>
      <c r="AI29" s="271">
        <f t="shared" ref="AI29" si="12">SUM(AI24:AI28)</f>
        <v>82352</v>
      </c>
      <c r="AJ29" s="507">
        <v>81753</v>
      </c>
      <c r="AK29" s="564">
        <v>83703</v>
      </c>
      <c r="AL29" s="507">
        <v>87364</v>
      </c>
      <c r="AM29" s="507">
        <f t="shared" ref="AM29" si="13">SUM(AM24:AM28)</f>
        <v>85867</v>
      </c>
      <c r="AN29" s="507">
        <v>77531</v>
      </c>
      <c r="AO29" s="507">
        <v>72524</v>
      </c>
      <c r="AP29" s="507">
        <v>70445</v>
      </c>
      <c r="AQ29" s="271">
        <f t="shared" ref="AQ29" si="14">SUM(AQ24:AQ28)</f>
        <v>75538</v>
      </c>
      <c r="AR29" s="507">
        <v>87310</v>
      </c>
      <c r="AS29" s="507">
        <v>93661</v>
      </c>
      <c r="AT29" s="507">
        <v>92523</v>
      </c>
      <c r="AU29" s="507">
        <v>79447</v>
      </c>
      <c r="AV29" s="507">
        <v>72330</v>
      </c>
      <c r="AW29" s="628">
        <v>73895</v>
      </c>
      <c r="AX29" s="401">
        <v>81017</v>
      </c>
      <c r="AY29" s="401"/>
      <c r="AZ29" s="401"/>
      <c r="BA29" s="401"/>
      <c r="BB29" s="401"/>
      <c r="BC29" s="401"/>
      <c r="BD29" s="401"/>
      <c r="BE29" s="401"/>
      <c r="BF29" s="401"/>
      <c r="BG29" s="401"/>
      <c r="BH29" s="401"/>
      <c r="BI29" s="325">
        <f t="shared" si="11"/>
        <v>4675</v>
      </c>
      <c r="BJ29" s="142">
        <f t="shared" si="11"/>
        <v>-11286</v>
      </c>
      <c r="BK29" s="142">
        <f t="shared" si="11"/>
        <v>-22702</v>
      </c>
      <c r="BL29" s="142">
        <f t="shared" si="11"/>
        <v>-20359</v>
      </c>
      <c r="BM29" s="142">
        <f t="shared" si="11"/>
        <v>-23466</v>
      </c>
      <c r="BN29" s="142">
        <f t="shared" si="11"/>
        <v>-24535</v>
      </c>
      <c r="BO29" s="142">
        <f t="shared" si="11"/>
        <v>-22561</v>
      </c>
      <c r="BP29" s="142">
        <f t="shared" si="11"/>
        <v>-25693</v>
      </c>
      <c r="BQ29" s="142">
        <f t="shared" si="11"/>
        <v>-23178</v>
      </c>
      <c r="BR29" s="166">
        <f t="shared" si="11"/>
        <v>-25297</v>
      </c>
    </row>
    <row r="30" spans="1:70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29"/>
      <c r="Z30" s="505"/>
      <c r="AA30" s="505"/>
      <c r="AB30" s="505"/>
      <c r="AC30" s="505"/>
      <c r="AD30" s="222"/>
      <c r="AE30" s="505"/>
      <c r="AF30" s="222"/>
      <c r="AG30" s="505"/>
      <c r="AH30" s="505"/>
      <c r="AI30" s="222"/>
      <c r="AJ30" s="505"/>
      <c r="AK30" s="562"/>
      <c r="AL30" s="505"/>
      <c r="AM30" s="505"/>
      <c r="AN30" s="505"/>
      <c r="AO30" s="505"/>
      <c r="AP30" s="505"/>
      <c r="AQ30" s="222"/>
      <c r="AR30" s="505"/>
      <c r="AS30" s="505"/>
      <c r="AT30" s="505"/>
      <c r="AU30" s="505"/>
      <c r="AV30" s="505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29">
        <v>18614</v>
      </c>
      <c r="Z31" s="505">
        <v>19639</v>
      </c>
      <c r="AA31" s="505">
        <v>20095</v>
      </c>
      <c r="AB31" s="505">
        <v>20083</v>
      </c>
      <c r="AC31" s="505">
        <v>19475</v>
      </c>
      <c r="AD31" s="222">
        <v>22025</v>
      </c>
      <c r="AE31" s="505">
        <v>19691</v>
      </c>
      <c r="AF31" s="222">
        <v>21253</v>
      </c>
      <c r="AG31" s="505">
        <v>22327</v>
      </c>
      <c r="AH31" s="505">
        <v>23093</v>
      </c>
      <c r="AI31" s="222">
        <v>24866</v>
      </c>
      <c r="AJ31" s="505">
        <v>23018</v>
      </c>
      <c r="AK31" s="562">
        <v>21051</v>
      </c>
      <c r="AL31" s="505">
        <v>21847</v>
      </c>
      <c r="AM31" s="505">
        <v>22328</v>
      </c>
      <c r="AN31" s="505">
        <v>26059</v>
      </c>
      <c r="AO31" s="505">
        <v>28552</v>
      </c>
      <c r="AP31" s="505">
        <v>22801</v>
      </c>
      <c r="AQ31" s="222">
        <v>19660</v>
      </c>
      <c r="AR31" s="505">
        <v>21524</v>
      </c>
      <c r="AS31" s="505">
        <v>23475</v>
      </c>
      <c r="AT31" s="505">
        <v>26692</v>
      </c>
      <c r="AU31" s="505">
        <v>27152</v>
      </c>
      <c r="AV31" s="505">
        <v>24772</v>
      </c>
      <c r="AW31" s="628">
        <v>23631</v>
      </c>
      <c r="AX31" s="401">
        <v>24054</v>
      </c>
      <c r="AY31" s="401"/>
      <c r="AZ31" s="401"/>
      <c r="BA31" s="401"/>
      <c r="BB31" s="401"/>
      <c r="BC31" s="401"/>
      <c r="BD31" s="401"/>
      <c r="BE31" s="401"/>
      <c r="BF31" s="401"/>
      <c r="BG31" s="401"/>
      <c r="BH31" s="401"/>
      <c r="BI31" s="325">
        <f t="shared" ref="BI31:BR36" si="15">O31-C31</f>
        <v>1613</v>
      </c>
      <c r="BJ31" s="142">
        <f t="shared" si="15"/>
        <v>-277</v>
      </c>
      <c r="BK31" s="142">
        <f t="shared" si="15"/>
        <v>-6381</v>
      </c>
      <c r="BL31" s="142">
        <f t="shared" si="15"/>
        <v>-9729</v>
      </c>
      <c r="BM31" s="142">
        <f t="shared" si="15"/>
        <v>-9682</v>
      </c>
      <c r="BN31" s="142">
        <f t="shared" si="15"/>
        <v>-10171</v>
      </c>
      <c r="BO31" s="142">
        <f t="shared" si="15"/>
        <v>-6525</v>
      </c>
      <c r="BP31" s="142">
        <f t="shared" si="15"/>
        <v>-5227</v>
      </c>
      <c r="BQ31" s="142">
        <f t="shared" si="15"/>
        <v>-7033</v>
      </c>
      <c r="BR31" s="166">
        <f t="shared" si="15"/>
        <v>-9953</v>
      </c>
    </row>
    <row r="32" spans="1:70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29">
        <v>3544</v>
      </c>
      <c r="Z32" s="505">
        <v>3809</v>
      </c>
      <c r="AA32" s="505">
        <v>4051</v>
      </c>
      <c r="AB32" s="505">
        <v>3997</v>
      </c>
      <c r="AC32" s="505">
        <v>3931</v>
      </c>
      <c r="AD32" s="222">
        <v>4493</v>
      </c>
      <c r="AE32" s="505">
        <v>4224</v>
      </c>
      <c r="AF32" s="222">
        <v>4305</v>
      </c>
      <c r="AG32" s="505">
        <v>4792</v>
      </c>
      <c r="AH32" s="505">
        <v>5131</v>
      </c>
      <c r="AI32" s="222">
        <v>5286</v>
      </c>
      <c r="AJ32" s="505">
        <v>4601</v>
      </c>
      <c r="AK32" s="562">
        <v>3917</v>
      </c>
      <c r="AL32" s="505">
        <v>3798</v>
      </c>
      <c r="AM32" s="505">
        <v>4414</v>
      </c>
      <c r="AN32" s="505">
        <v>4984</v>
      </c>
      <c r="AO32" s="505">
        <v>5238</v>
      </c>
      <c r="AP32" s="505">
        <v>5144</v>
      </c>
      <c r="AQ32" s="222">
        <v>4995</v>
      </c>
      <c r="AR32" s="505">
        <v>5255</v>
      </c>
      <c r="AS32" s="505">
        <v>5842</v>
      </c>
      <c r="AT32" s="505">
        <v>6939</v>
      </c>
      <c r="AU32" s="505">
        <v>6602</v>
      </c>
      <c r="AV32" s="505">
        <v>5782</v>
      </c>
      <c r="AW32" s="628">
        <v>4784</v>
      </c>
      <c r="AX32" s="401">
        <v>4886</v>
      </c>
      <c r="AY32" s="401"/>
      <c r="AZ32" s="401"/>
      <c r="BA32" s="401"/>
      <c r="BB32" s="401"/>
      <c r="BC32" s="401"/>
      <c r="BD32" s="401"/>
      <c r="BE32" s="401"/>
      <c r="BF32" s="401"/>
      <c r="BG32" s="401"/>
      <c r="BH32" s="401"/>
      <c r="BI32" s="325">
        <f t="shared" si="15"/>
        <v>450</v>
      </c>
      <c r="BJ32" s="142">
        <f t="shared" si="15"/>
        <v>27</v>
      </c>
      <c r="BK32" s="142">
        <f t="shared" si="15"/>
        <v>-2309</v>
      </c>
      <c r="BL32" s="142">
        <f t="shared" si="15"/>
        <v>-2562</v>
      </c>
      <c r="BM32" s="142">
        <f t="shared" si="15"/>
        <v>-2196</v>
      </c>
      <c r="BN32" s="142">
        <f t="shared" si="15"/>
        <v>-2435</v>
      </c>
      <c r="BO32" s="142">
        <f t="shared" si="15"/>
        <v>-2407</v>
      </c>
      <c r="BP32" s="142">
        <f t="shared" si="15"/>
        <v>-2570</v>
      </c>
      <c r="BQ32" s="142">
        <f t="shared" si="15"/>
        <v>-2700</v>
      </c>
      <c r="BR32" s="166">
        <f t="shared" si="15"/>
        <v>-2307</v>
      </c>
    </row>
    <row r="33" spans="1:70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29">
        <v>4397</v>
      </c>
      <c r="Z33" s="505">
        <v>4119</v>
      </c>
      <c r="AA33" s="505">
        <v>4293</v>
      </c>
      <c r="AB33" s="505">
        <v>4035</v>
      </c>
      <c r="AC33" s="505">
        <v>3853</v>
      </c>
      <c r="AD33" s="222">
        <v>4168</v>
      </c>
      <c r="AE33" s="505">
        <v>4046</v>
      </c>
      <c r="AF33" s="222">
        <v>4011</v>
      </c>
      <c r="AG33" s="505">
        <v>4523</v>
      </c>
      <c r="AH33" s="505">
        <v>4290</v>
      </c>
      <c r="AI33" s="222">
        <v>5055</v>
      </c>
      <c r="AJ33" s="505">
        <v>4666</v>
      </c>
      <c r="AK33" s="562">
        <v>4709</v>
      </c>
      <c r="AL33" s="505">
        <v>4688</v>
      </c>
      <c r="AM33" s="505">
        <v>4602</v>
      </c>
      <c r="AN33" s="505">
        <v>4622</v>
      </c>
      <c r="AO33" s="505">
        <v>4518</v>
      </c>
      <c r="AP33" s="505">
        <v>4430</v>
      </c>
      <c r="AQ33" s="222">
        <v>3982</v>
      </c>
      <c r="AR33" s="505">
        <v>4019</v>
      </c>
      <c r="AS33" s="505">
        <v>4300</v>
      </c>
      <c r="AT33" s="505">
        <v>4481</v>
      </c>
      <c r="AU33" s="505">
        <v>4403</v>
      </c>
      <c r="AV33" s="505">
        <v>3952</v>
      </c>
      <c r="AW33" s="628">
        <v>3679</v>
      </c>
      <c r="AX33" s="401">
        <v>4104</v>
      </c>
      <c r="AY33" s="401"/>
      <c r="AZ33" s="401"/>
      <c r="BA33" s="401"/>
      <c r="BB33" s="401"/>
      <c r="BC33" s="401"/>
      <c r="BD33" s="401"/>
      <c r="BE33" s="401"/>
      <c r="BF33" s="401"/>
      <c r="BG33" s="401"/>
      <c r="BH33" s="401"/>
      <c r="BI33" s="325">
        <f t="shared" si="15"/>
        <v>-292</v>
      </c>
      <c r="BJ33" s="142">
        <f t="shared" si="15"/>
        <v>2737</v>
      </c>
      <c r="BK33" s="142">
        <f t="shared" si="15"/>
        <v>1463</v>
      </c>
      <c r="BL33" s="142">
        <f t="shared" si="15"/>
        <v>-313</v>
      </c>
      <c r="BM33" s="142">
        <f t="shared" si="15"/>
        <v>182</v>
      </c>
      <c r="BN33" s="142">
        <f t="shared" si="15"/>
        <v>-672</v>
      </c>
      <c r="BO33" s="142">
        <f t="shared" si="15"/>
        <v>-228</v>
      </c>
      <c r="BP33" s="142">
        <f t="shared" si="15"/>
        <v>-341</v>
      </c>
      <c r="BQ33" s="142">
        <f t="shared" si="15"/>
        <v>-149</v>
      </c>
      <c r="BR33" s="166">
        <f t="shared" si="15"/>
        <v>-283</v>
      </c>
    </row>
    <row r="34" spans="1:70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5">
        <v>0</v>
      </c>
      <c r="AA34" s="505">
        <v>0</v>
      </c>
      <c r="AB34" s="505">
        <v>0</v>
      </c>
      <c r="AC34" s="505">
        <v>0</v>
      </c>
      <c r="AD34" s="222">
        <v>0</v>
      </c>
      <c r="AE34" s="505">
        <v>0</v>
      </c>
      <c r="AF34" s="222">
        <v>0</v>
      </c>
      <c r="AG34" s="505">
        <v>0</v>
      </c>
      <c r="AH34" s="505">
        <v>0</v>
      </c>
      <c r="AI34" s="222">
        <v>0</v>
      </c>
      <c r="AJ34" s="505">
        <v>0</v>
      </c>
      <c r="AK34" s="562">
        <v>0</v>
      </c>
      <c r="AL34" s="505">
        <v>0</v>
      </c>
      <c r="AM34" s="505">
        <v>0</v>
      </c>
      <c r="AN34" s="505">
        <v>0</v>
      </c>
      <c r="AO34" s="505">
        <v>0</v>
      </c>
      <c r="AP34" s="505">
        <v>0</v>
      </c>
      <c r="AQ34" s="222">
        <v>0</v>
      </c>
      <c r="AR34" s="505">
        <v>0</v>
      </c>
      <c r="AS34" s="505">
        <v>0</v>
      </c>
      <c r="AT34" s="505">
        <v>0</v>
      </c>
      <c r="AU34" s="505">
        <v>0</v>
      </c>
      <c r="AV34" s="505">
        <v>0</v>
      </c>
      <c r="AW34" s="628">
        <v>0</v>
      </c>
      <c r="AX34" s="401">
        <v>0</v>
      </c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15"/>
        <v>0</v>
      </c>
      <c r="BJ34" s="142">
        <f t="shared" si="15"/>
        <v>0</v>
      </c>
      <c r="BK34" s="142">
        <f t="shared" si="15"/>
        <v>0</v>
      </c>
      <c r="BL34" s="142">
        <f t="shared" si="15"/>
        <v>0</v>
      </c>
      <c r="BM34" s="142">
        <f t="shared" si="15"/>
        <v>0</v>
      </c>
      <c r="BN34" s="142">
        <f t="shared" si="15"/>
        <v>0</v>
      </c>
      <c r="BO34" s="142">
        <f t="shared" si="15"/>
        <v>0</v>
      </c>
      <c r="BP34" s="142">
        <f t="shared" si="15"/>
        <v>0</v>
      </c>
      <c r="BQ34" s="142">
        <f t="shared" si="15"/>
        <v>0</v>
      </c>
      <c r="BR34" s="166">
        <f t="shared" si="15"/>
        <v>0</v>
      </c>
    </row>
    <row r="35" spans="1:70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5">
        <v>0</v>
      </c>
      <c r="AA35" s="505">
        <v>0</v>
      </c>
      <c r="AB35" s="505">
        <v>0</v>
      </c>
      <c r="AC35" s="505">
        <v>0</v>
      </c>
      <c r="AD35" s="222">
        <v>0</v>
      </c>
      <c r="AE35" s="505">
        <v>0</v>
      </c>
      <c r="AF35" s="222">
        <v>0</v>
      </c>
      <c r="AG35" s="505">
        <v>0</v>
      </c>
      <c r="AH35" s="505">
        <v>0</v>
      </c>
      <c r="AI35" s="222">
        <v>0</v>
      </c>
      <c r="AJ35" s="505">
        <v>0</v>
      </c>
      <c r="AK35" s="562">
        <v>0</v>
      </c>
      <c r="AL35" s="505">
        <v>0</v>
      </c>
      <c r="AM35" s="505">
        <v>0</v>
      </c>
      <c r="AN35" s="505">
        <v>0</v>
      </c>
      <c r="AO35" s="505">
        <v>0</v>
      </c>
      <c r="AP35" s="505">
        <v>0</v>
      </c>
      <c r="AQ35" s="222">
        <v>0</v>
      </c>
      <c r="AR35" s="505">
        <v>0</v>
      </c>
      <c r="AS35" s="505">
        <v>0</v>
      </c>
      <c r="AT35" s="505">
        <v>0</v>
      </c>
      <c r="AU35" s="505">
        <v>0</v>
      </c>
      <c r="AV35" s="505">
        <v>0</v>
      </c>
      <c r="AW35" s="628">
        <v>0</v>
      </c>
      <c r="AX35" s="401">
        <v>0</v>
      </c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15"/>
        <v>0</v>
      </c>
      <c r="BJ35" s="142">
        <f t="shared" si="15"/>
        <v>0</v>
      </c>
      <c r="BK35" s="142">
        <f t="shared" si="15"/>
        <v>0</v>
      </c>
      <c r="BL35" s="142">
        <f t="shared" si="15"/>
        <v>0</v>
      </c>
      <c r="BM35" s="142">
        <f t="shared" si="15"/>
        <v>0</v>
      </c>
      <c r="BN35" s="142">
        <f t="shared" si="15"/>
        <v>0</v>
      </c>
      <c r="BO35" s="142">
        <f t="shared" si="15"/>
        <v>0</v>
      </c>
      <c r="BP35" s="142">
        <f t="shared" si="15"/>
        <v>0</v>
      </c>
      <c r="BQ35" s="142">
        <f t="shared" si="15"/>
        <v>0</v>
      </c>
      <c r="BR35" s="166">
        <f t="shared" si="15"/>
        <v>0</v>
      </c>
    </row>
    <row r="36" spans="1:70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29">
        <v>26555</v>
      </c>
      <c r="Z36" s="507">
        <f>SUM(Z31:Z35)</f>
        <v>27567</v>
      </c>
      <c r="AA36" s="507">
        <v>28439</v>
      </c>
      <c r="AB36" s="507">
        <v>28115</v>
      </c>
      <c r="AC36" s="507">
        <v>27259</v>
      </c>
      <c r="AD36" s="271">
        <f>SUM(AD31:AD35)</f>
        <v>30686</v>
      </c>
      <c r="AE36" s="507">
        <v>27961</v>
      </c>
      <c r="AF36" s="271">
        <f>SUM(AF31:AF35)</f>
        <v>29569</v>
      </c>
      <c r="AG36" s="507">
        <v>31642</v>
      </c>
      <c r="AH36" s="507">
        <v>32514</v>
      </c>
      <c r="AI36" s="271">
        <f t="shared" ref="AI36" si="16">SUM(AI31:AI35)</f>
        <v>35207</v>
      </c>
      <c r="AJ36" s="507">
        <v>32285</v>
      </c>
      <c r="AK36" s="564">
        <v>29677</v>
      </c>
      <c r="AL36" s="507">
        <v>30333</v>
      </c>
      <c r="AM36" s="507">
        <f t="shared" ref="AM36" si="17">SUM(AM31:AM35)</f>
        <v>31344</v>
      </c>
      <c r="AN36" s="507">
        <v>35665</v>
      </c>
      <c r="AO36" s="507">
        <v>38308</v>
      </c>
      <c r="AP36" s="507">
        <v>32375</v>
      </c>
      <c r="AQ36" s="271">
        <f t="shared" ref="AQ36" si="18">SUM(AQ31:AQ35)</f>
        <v>28637</v>
      </c>
      <c r="AR36" s="507">
        <v>30798</v>
      </c>
      <c r="AS36" s="507">
        <v>33617</v>
      </c>
      <c r="AT36" s="507">
        <v>38112</v>
      </c>
      <c r="AU36" s="507">
        <v>38157</v>
      </c>
      <c r="AV36" s="507">
        <v>34506</v>
      </c>
      <c r="AW36" s="628">
        <v>32094</v>
      </c>
      <c r="AX36" s="401">
        <v>33044</v>
      </c>
      <c r="AY36" s="401"/>
      <c r="AZ36" s="401"/>
      <c r="BA36" s="401"/>
      <c r="BB36" s="401"/>
      <c r="BC36" s="401"/>
      <c r="BD36" s="401"/>
      <c r="BE36" s="401"/>
      <c r="BF36" s="401"/>
      <c r="BG36" s="401"/>
      <c r="BH36" s="401"/>
      <c r="BI36" s="325">
        <f t="shared" si="15"/>
        <v>1771</v>
      </c>
      <c r="BJ36" s="142">
        <f t="shared" si="15"/>
        <v>2487</v>
      </c>
      <c r="BK36" s="142">
        <f t="shared" si="15"/>
        <v>-7227</v>
      </c>
      <c r="BL36" s="142">
        <f t="shared" si="15"/>
        <v>-12604</v>
      </c>
      <c r="BM36" s="142">
        <f t="shared" si="15"/>
        <v>-11696</v>
      </c>
      <c r="BN36" s="142">
        <f t="shared" si="15"/>
        <v>-13278</v>
      </c>
      <c r="BO36" s="142">
        <f t="shared" si="15"/>
        <v>-9160</v>
      </c>
      <c r="BP36" s="142">
        <f t="shared" si="15"/>
        <v>-8138</v>
      </c>
      <c r="BQ36" s="142">
        <f t="shared" si="15"/>
        <v>-9882</v>
      </c>
      <c r="BR36" s="166">
        <f t="shared" si="15"/>
        <v>-12543</v>
      </c>
    </row>
    <row r="37" spans="1:70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29"/>
      <c r="Z37" s="505"/>
      <c r="AA37" s="505"/>
      <c r="AB37" s="505"/>
      <c r="AC37" s="505"/>
      <c r="AD37" s="222"/>
      <c r="AE37" s="505"/>
      <c r="AF37" s="222"/>
      <c r="AG37" s="505"/>
      <c r="AH37" s="505"/>
      <c r="AI37" s="222"/>
      <c r="AJ37" s="505"/>
      <c r="AK37" s="562"/>
      <c r="AL37" s="505"/>
      <c r="AM37" s="505"/>
      <c r="AN37" s="505"/>
      <c r="AO37" s="505"/>
      <c r="AP37" s="505"/>
      <c r="AQ37" s="222"/>
      <c r="AR37" s="505"/>
      <c r="AS37" s="505"/>
      <c r="AT37" s="505"/>
      <c r="AU37" s="505"/>
      <c r="AV37" s="505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29">
        <v>82936</v>
      </c>
      <c r="Z38" s="505">
        <v>81196</v>
      </c>
      <c r="AA38" s="505">
        <v>78193</v>
      </c>
      <c r="AB38" s="505">
        <v>76259</v>
      </c>
      <c r="AC38" s="505">
        <v>75159</v>
      </c>
      <c r="AD38" s="222">
        <v>79044</v>
      </c>
      <c r="AE38" s="505">
        <v>81063</v>
      </c>
      <c r="AF38" s="222">
        <v>79956</v>
      </c>
      <c r="AG38" s="505">
        <v>84140</v>
      </c>
      <c r="AH38" s="505">
        <v>74383</v>
      </c>
      <c r="AI38" s="222">
        <v>70044</v>
      </c>
      <c r="AJ38" s="505">
        <v>67413</v>
      </c>
      <c r="AK38" s="562">
        <v>61067</v>
      </c>
      <c r="AL38" s="505">
        <v>57523</v>
      </c>
      <c r="AM38" s="505">
        <v>54972</v>
      </c>
      <c r="AN38" s="505">
        <v>54223</v>
      </c>
      <c r="AO38" s="505">
        <v>62571</v>
      </c>
      <c r="AP38" s="505">
        <v>68909</v>
      </c>
      <c r="AQ38" s="222">
        <v>60564</v>
      </c>
      <c r="AR38" s="505">
        <v>60892</v>
      </c>
      <c r="AS38" s="505">
        <v>68684</v>
      </c>
      <c r="AT38" s="505">
        <v>60727</v>
      </c>
      <c r="AU38" s="505">
        <v>60754</v>
      </c>
      <c r="AV38" s="505">
        <v>61475</v>
      </c>
      <c r="AW38" s="628">
        <v>62776</v>
      </c>
      <c r="AX38" s="401">
        <v>62364</v>
      </c>
      <c r="AY38" s="401"/>
      <c r="AZ38" s="401"/>
      <c r="BA38" s="401"/>
      <c r="BB38" s="401"/>
      <c r="BC38" s="401"/>
      <c r="BD38" s="401"/>
      <c r="BE38" s="401"/>
      <c r="BF38" s="401"/>
      <c r="BG38" s="401"/>
      <c r="BH38" s="401"/>
      <c r="BI38" s="325">
        <f t="shared" ref="BI38:BR43" si="19">O38-C38</f>
        <v>5286</v>
      </c>
      <c r="BJ38" s="142">
        <f t="shared" si="19"/>
        <v>13183</v>
      </c>
      <c r="BK38" s="142">
        <f t="shared" si="19"/>
        <v>19542</v>
      </c>
      <c r="BL38" s="142">
        <f t="shared" si="19"/>
        <v>20839</v>
      </c>
      <c r="BM38" s="142">
        <f t="shared" si="19"/>
        <v>20341</v>
      </c>
      <c r="BN38" s="142">
        <f t="shared" si="19"/>
        <v>23578</v>
      </c>
      <c r="BO38" s="142">
        <f t="shared" si="19"/>
        <v>25935</v>
      </c>
      <c r="BP38" s="142">
        <f t="shared" si="19"/>
        <v>31135</v>
      </c>
      <c r="BQ38" s="142">
        <f t="shared" si="19"/>
        <v>33854</v>
      </c>
      <c r="BR38" s="166">
        <f t="shared" si="19"/>
        <v>31096</v>
      </c>
    </row>
    <row r="39" spans="1:70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29">
        <v>30774</v>
      </c>
      <c r="Z39" s="505">
        <v>30807</v>
      </c>
      <c r="AA39" s="505">
        <v>29732</v>
      </c>
      <c r="AB39" s="505">
        <v>29413</v>
      </c>
      <c r="AC39" s="505">
        <v>29379</v>
      </c>
      <c r="AD39" s="222">
        <v>29719</v>
      </c>
      <c r="AE39" s="505">
        <v>30146</v>
      </c>
      <c r="AF39" s="222">
        <v>29489</v>
      </c>
      <c r="AG39" s="505">
        <v>28885</v>
      </c>
      <c r="AH39" s="505">
        <v>28601</v>
      </c>
      <c r="AI39" s="222">
        <v>27926</v>
      </c>
      <c r="AJ39" s="505">
        <v>29345</v>
      </c>
      <c r="AK39" s="562">
        <v>28182</v>
      </c>
      <c r="AL39" s="505">
        <v>27799</v>
      </c>
      <c r="AM39" s="505">
        <v>27274</v>
      </c>
      <c r="AN39" s="505">
        <v>27116</v>
      </c>
      <c r="AO39" s="505">
        <v>28050</v>
      </c>
      <c r="AP39" s="505">
        <v>28619</v>
      </c>
      <c r="AQ39" s="222">
        <v>26802</v>
      </c>
      <c r="AR39" s="505">
        <v>25892</v>
      </c>
      <c r="AS39" s="505">
        <v>25444</v>
      </c>
      <c r="AT39" s="505">
        <v>25030</v>
      </c>
      <c r="AU39" s="505">
        <v>26890</v>
      </c>
      <c r="AV39" s="505">
        <v>28557</v>
      </c>
      <c r="AW39" s="628">
        <v>29411</v>
      </c>
      <c r="AX39" s="401">
        <v>29471</v>
      </c>
      <c r="AY39" s="401"/>
      <c r="AZ39" s="401"/>
      <c r="BA39" s="401"/>
      <c r="BB39" s="401"/>
      <c r="BC39" s="401"/>
      <c r="BD39" s="401"/>
      <c r="BE39" s="401"/>
      <c r="BF39" s="401"/>
      <c r="BG39" s="401"/>
      <c r="BH39" s="401"/>
      <c r="BI39" s="325">
        <f t="shared" si="19"/>
        <v>-918</v>
      </c>
      <c r="BJ39" s="142">
        <f t="shared" si="19"/>
        <v>-262</v>
      </c>
      <c r="BK39" s="142">
        <f t="shared" si="19"/>
        <v>1416</v>
      </c>
      <c r="BL39" s="142">
        <f t="shared" si="19"/>
        <v>1025</v>
      </c>
      <c r="BM39" s="142">
        <f t="shared" si="19"/>
        <v>1607</v>
      </c>
      <c r="BN39" s="142">
        <f t="shared" si="19"/>
        <v>2416</v>
      </c>
      <c r="BO39" s="142">
        <f t="shared" si="19"/>
        <v>3866</v>
      </c>
      <c r="BP39" s="142">
        <f t="shared" si="19"/>
        <v>5263</v>
      </c>
      <c r="BQ39" s="142">
        <f t="shared" si="19"/>
        <v>5516</v>
      </c>
      <c r="BR39" s="166">
        <f t="shared" si="19"/>
        <v>4033</v>
      </c>
    </row>
    <row r="40" spans="1:70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29">
        <v>11253</v>
      </c>
      <c r="Z40" s="505">
        <v>10766</v>
      </c>
      <c r="AA40" s="505">
        <v>9945</v>
      </c>
      <c r="AB40" s="505">
        <v>9793</v>
      </c>
      <c r="AC40" s="505">
        <v>10031</v>
      </c>
      <c r="AD40" s="222">
        <v>9841</v>
      </c>
      <c r="AE40" s="505">
        <v>9742</v>
      </c>
      <c r="AF40" s="222">
        <v>9791</v>
      </c>
      <c r="AG40" s="505">
        <v>9487</v>
      </c>
      <c r="AH40" s="505">
        <v>9493</v>
      </c>
      <c r="AI40" s="222">
        <v>9588</v>
      </c>
      <c r="AJ40" s="505">
        <v>9601</v>
      </c>
      <c r="AK40" s="562">
        <v>9679</v>
      </c>
      <c r="AL40" s="505">
        <v>9858</v>
      </c>
      <c r="AM40" s="505">
        <v>9547</v>
      </c>
      <c r="AN40" s="505">
        <v>9401</v>
      </c>
      <c r="AO40" s="505">
        <v>9808</v>
      </c>
      <c r="AP40" s="505">
        <v>9769</v>
      </c>
      <c r="AQ40" s="222">
        <v>9789</v>
      </c>
      <c r="AR40" s="505">
        <v>9582</v>
      </c>
      <c r="AS40" s="505">
        <v>9527</v>
      </c>
      <c r="AT40" s="505">
        <v>9545</v>
      </c>
      <c r="AU40" s="505">
        <v>9768</v>
      </c>
      <c r="AV40" s="505">
        <v>9124</v>
      </c>
      <c r="AW40" s="628">
        <v>10243</v>
      </c>
      <c r="AX40" s="401">
        <v>10039</v>
      </c>
      <c r="AY40" s="401"/>
      <c r="AZ40" s="401"/>
      <c r="BA40" s="401"/>
      <c r="BB40" s="401"/>
      <c r="BC40" s="401"/>
      <c r="BD40" s="401"/>
      <c r="BE40" s="401"/>
      <c r="BF40" s="401"/>
      <c r="BG40" s="401"/>
      <c r="BH40" s="401"/>
      <c r="BI40" s="325">
        <f t="shared" si="19"/>
        <v>888</v>
      </c>
      <c r="BJ40" s="142">
        <f t="shared" si="19"/>
        <v>3038</v>
      </c>
      <c r="BK40" s="142">
        <f t="shared" si="19"/>
        <v>4768</v>
      </c>
      <c r="BL40" s="142">
        <f t="shared" si="19"/>
        <v>5263</v>
      </c>
      <c r="BM40" s="142">
        <f t="shared" si="19"/>
        <v>4480</v>
      </c>
      <c r="BN40" s="142">
        <f t="shared" si="19"/>
        <v>4608</v>
      </c>
      <c r="BO40" s="142">
        <f t="shared" si="19"/>
        <v>3927</v>
      </c>
      <c r="BP40" s="142">
        <f t="shared" si="19"/>
        <v>3221</v>
      </c>
      <c r="BQ40" s="142">
        <f t="shared" si="19"/>
        <v>2850</v>
      </c>
      <c r="BR40" s="166">
        <f t="shared" si="19"/>
        <v>2117</v>
      </c>
    </row>
    <row r="41" spans="1:70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5">
        <v>0</v>
      </c>
      <c r="AA41" s="505">
        <v>0</v>
      </c>
      <c r="AB41" s="505">
        <v>0</v>
      </c>
      <c r="AC41" s="505">
        <v>0</v>
      </c>
      <c r="AD41" s="222">
        <v>0</v>
      </c>
      <c r="AE41" s="505">
        <v>0</v>
      </c>
      <c r="AF41" s="222">
        <v>0</v>
      </c>
      <c r="AG41" s="505">
        <v>0</v>
      </c>
      <c r="AH41" s="505">
        <v>0</v>
      </c>
      <c r="AI41" s="222">
        <v>0</v>
      </c>
      <c r="AJ41" s="505">
        <v>0</v>
      </c>
      <c r="AK41" s="562">
        <v>0</v>
      </c>
      <c r="AL41" s="505">
        <v>0</v>
      </c>
      <c r="AM41" s="505">
        <v>0</v>
      </c>
      <c r="AN41" s="505">
        <v>0</v>
      </c>
      <c r="AO41" s="505">
        <v>0</v>
      </c>
      <c r="AP41" s="505">
        <v>0</v>
      </c>
      <c r="AQ41" s="222">
        <v>0</v>
      </c>
      <c r="AR41" s="505">
        <v>0</v>
      </c>
      <c r="AS41" s="505">
        <v>0</v>
      </c>
      <c r="AT41" s="505">
        <v>0</v>
      </c>
      <c r="AU41" s="505">
        <v>0</v>
      </c>
      <c r="AV41" s="505">
        <v>0</v>
      </c>
      <c r="AW41" s="628">
        <v>0</v>
      </c>
      <c r="AX41" s="401">
        <v>0</v>
      </c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19"/>
        <v>0</v>
      </c>
      <c r="BJ41" s="142">
        <f t="shared" si="19"/>
        <v>0</v>
      </c>
      <c r="BK41" s="142">
        <f t="shared" si="19"/>
        <v>0</v>
      </c>
      <c r="BL41" s="142">
        <f t="shared" si="19"/>
        <v>0</v>
      </c>
      <c r="BM41" s="142">
        <f t="shared" si="19"/>
        <v>0</v>
      </c>
      <c r="BN41" s="142">
        <f t="shared" si="19"/>
        <v>0</v>
      </c>
      <c r="BO41" s="142">
        <f t="shared" si="19"/>
        <v>0</v>
      </c>
      <c r="BP41" s="142">
        <f t="shared" si="19"/>
        <v>0</v>
      </c>
      <c r="BQ41" s="142">
        <f t="shared" si="19"/>
        <v>0</v>
      </c>
      <c r="BR41" s="166">
        <f t="shared" si="19"/>
        <v>0</v>
      </c>
    </row>
    <row r="42" spans="1:70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5">
        <v>0</v>
      </c>
      <c r="AA42" s="505">
        <v>0</v>
      </c>
      <c r="AB42" s="505">
        <v>0</v>
      </c>
      <c r="AC42" s="505">
        <v>0</v>
      </c>
      <c r="AD42" s="222">
        <v>0</v>
      </c>
      <c r="AE42" s="505">
        <v>0</v>
      </c>
      <c r="AF42" s="222">
        <v>0</v>
      </c>
      <c r="AG42" s="505">
        <v>0</v>
      </c>
      <c r="AH42" s="505">
        <v>0</v>
      </c>
      <c r="AI42" s="222">
        <v>0</v>
      </c>
      <c r="AJ42" s="505">
        <v>0</v>
      </c>
      <c r="AK42" s="562">
        <v>0</v>
      </c>
      <c r="AL42" s="505">
        <v>0</v>
      </c>
      <c r="AM42" s="505">
        <v>0</v>
      </c>
      <c r="AN42" s="505">
        <v>0</v>
      </c>
      <c r="AO42" s="505">
        <v>0</v>
      </c>
      <c r="AP42" s="505">
        <v>0</v>
      </c>
      <c r="AQ42" s="222">
        <v>0</v>
      </c>
      <c r="AR42" s="505">
        <v>0</v>
      </c>
      <c r="AS42" s="505">
        <v>0</v>
      </c>
      <c r="AT42" s="505">
        <v>0</v>
      </c>
      <c r="AU42" s="505">
        <v>0</v>
      </c>
      <c r="AV42" s="505">
        <v>0</v>
      </c>
      <c r="AW42" s="628">
        <v>0</v>
      </c>
      <c r="AX42" s="401">
        <v>0</v>
      </c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19"/>
        <v>0</v>
      </c>
      <c r="BJ42" s="142">
        <f t="shared" si="19"/>
        <v>0</v>
      </c>
      <c r="BK42" s="142">
        <f t="shared" si="19"/>
        <v>0</v>
      </c>
      <c r="BL42" s="142">
        <f t="shared" si="19"/>
        <v>0</v>
      </c>
      <c r="BM42" s="142">
        <f t="shared" si="19"/>
        <v>0</v>
      </c>
      <c r="BN42" s="142">
        <f t="shared" si="19"/>
        <v>0</v>
      </c>
      <c r="BO42" s="142">
        <f t="shared" si="19"/>
        <v>0</v>
      </c>
      <c r="BP42" s="142">
        <f t="shared" si="19"/>
        <v>0</v>
      </c>
      <c r="BQ42" s="142">
        <f t="shared" si="19"/>
        <v>0</v>
      </c>
      <c r="BR42" s="166">
        <f t="shared" si="19"/>
        <v>0</v>
      </c>
    </row>
    <row r="43" spans="1:70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6">
        <f>SUM(Z38:Z42)</f>
        <v>122769</v>
      </c>
      <c r="AA43" s="506">
        <v>117870</v>
      </c>
      <c r="AB43" s="506">
        <v>115465</v>
      </c>
      <c r="AC43" s="506">
        <v>114569</v>
      </c>
      <c r="AD43" s="270">
        <f>SUM(AD38:AD42)</f>
        <v>118604</v>
      </c>
      <c r="AE43" s="506">
        <v>120951</v>
      </c>
      <c r="AF43" s="270">
        <f>SUM(AF38:AF42)</f>
        <v>119236</v>
      </c>
      <c r="AG43" s="506">
        <v>122512</v>
      </c>
      <c r="AH43" s="506">
        <v>112477</v>
      </c>
      <c r="AI43" s="270">
        <f t="shared" ref="AI43" si="20">SUM(AI38:AI42)</f>
        <v>107558</v>
      </c>
      <c r="AJ43" s="506">
        <v>106359</v>
      </c>
      <c r="AK43" s="563">
        <v>98928</v>
      </c>
      <c r="AL43" s="506">
        <v>95180</v>
      </c>
      <c r="AM43" s="506">
        <f t="shared" ref="AM43" si="21">SUM(AM38:AM42)</f>
        <v>91793</v>
      </c>
      <c r="AN43" s="506">
        <v>90740</v>
      </c>
      <c r="AO43" s="506">
        <v>100429</v>
      </c>
      <c r="AP43" s="506">
        <v>107297</v>
      </c>
      <c r="AQ43" s="270">
        <f t="shared" ref="AQ43" si="22">SUM(AQ38:AQ42)</f>
        <v>97155</v>
      </c>
      <c r="AR43" s="506">
        <v>96366</v>
      </c>
      <c r="AS43" s="506">
        <v>103655</v>
      </c>
      <c r="AT43" s="506">
        <v>95302</v>
      </c>
      <c r="AU43" s="506">
        <v>97412</v>
      </c>
      <c r="AV43" s="506">
        <v>99156</v>
      </c>
      <c r="AW43" s="585">
        <v>102430</v>
      </c>
      <c r="AX43" s="400">
        <v>101874</v>
      </c>
      <c r="AY43" s="400"/>
      <c r="AZ43" s="400"/>
      <c r="BA43" s="400"/>
      <c r="BB43" s="400"/>
      <c r="BC43" s="400"/>
      <c r="BD43" s="400"/>
      <c r="BE43" s="400"/>
      <c r="BF43" s="400"/>
      <c r="BG43" s="400"/>
      <c r="BH43" s="400"/>
      <c r="BI43" s="324">
        <f t="shared" si="19"/>
        <v>5256</v>
      </c>
      <c r="BJ43" s="140">
        <f t="shared" si="19"/>
        <v>15959</v>
      </c>
      <c r="BK43" s="140">
        <f t="shared" si="19"/>
        <v>25726</v>
      </c>
      <c r="BL43" s="140">
        <f t="shared" si="19"/>
        <v>27127</v>
      </c>
      <c r="BM43" s="140">
        <f t="shared" si="19"/>
        <v>26428</v>
      </c>
      <c r="BN43" s="140">
        <f t="shared" si="19"/>
        <v>30602</v>
      </c>
      <c r="BO43" s="140">
        <f t="shared" si="19"/>
        <v>33728</v>
      </c>
      <c r="BP43" s="140">
        <f t="shared" si="19"/>
        <v>39619</v>
      </c>
      <c r="BQ43" s="140">
        <f t="shared" si="19"/>
        <v>42220</v>
      </c>
      <c r="BR43" s="167">
        <f t="shared" si="19"/>
        <v>37246</v>
      </c>
    </row>
    <row r="44" spans="1:70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2"/>
      <c r="Z44" s="508"/>
      <c r="AA44" s="508"/>
      <c r="AB44" s="508"/>
      <c r="AC44" s="508"/>
      <c r="AD44" s="223"/>
      <c r="AE44" s="508"/>
      <c r="AF44" s="223"/>
      <c r="AG44" s="508"/>
      <c r="AH44" s="508"/>
      <c r="AI44" s="223"/>
      <c r="AJ44" s="508"/>
      <c r="AK44" s="565"/>
      <c r="AL44" s="508"/>
      <c r="AM44" s="508"/>
      <c r="AN44" s="508"/>
      <c r="AO44" s="508"/>
      <c r="AP44" s="508"/>
      <c r="AQ44" s="223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08">
        <v>19458748.120000005</v>
      </c>
      <c r="AA45" s="508">
        <v>18964916</v>
      </c>
      <c r="AB45" s="508">
        <v>16416420.310000006</v>
      </c>
      <c r="AC45" s="508">
        <v>15087712.100000005</v>
      </c>
      <c r="AD45" s="223">
        <v>13714607.810000004</v>
      </c>
      <c r="AE45" s="508">
        <v>15904946.689999996</v>
      </c>
      <c r="AF45" s="223">
        <v>19223553.129999995</v>
      </c>
      <c r="AG45" s="508">
        <v>18565706.769999985</v>
      </c>
      <c r="AH45" s="508">
        <v>19459789.389999978</v>
      </c>
      <c r="AI45" s="223">
        <v>13917742.660000019</v>
      </c>
      <c r="AJ45" s="508">
        <v>13800913.699999984</v>
      </c>
      <c r="AK45" s="565">
        <v>15655698.509999957</v>
      </c>
      <c r="AL45" s="508">
        <v>19242445.619999971</v>
      </c>
      <c r="AM45" s="508">
        <v>21391802.859999992</v>
      </c>
      <c r="AN45" s="508">
        <v>18235512.409999959</v>
      </c>
      <c r="AO45" s="508">
        <v>16203766.069999989</v>
      </c>
      <c r="AP45" s="508">
        <v>14076486.28999999</v>
      </c>
      <c r="AQ45" s="223">
        <v>14238714.129999965</v>
      </c>
      <c r="AR45" s="508">
        <v>20660475.889999982</v>
      </c>
      <c r="AS45" s="508">
        <v>26775861.389999993</v>
      </c>
      <c r="AT45" s="508">
        <v>22872945.689999968</v>
      </c>
      <c r="AU45" s="508">
        <v>15492211.269999992</v>
      </c>
      <c r="AV45" s="508">
        <v>17154915.159999967</v>
      </c>
      <c r="AW45" s="630">
        <v>21967656.28999994</v>
      </c>
      <c r="AX45" s="403">
        <v>28220763.829999961</v>
      </c>
      <c r="AY45" s="403"/>
      <c r="AZ45" s="403"/>
      <c r="BA45" s="403"/>
      <c r="BB45" s="403"/>
      <c r="BC45" s="403"/>
      <c r="BD45" s="403"/>
      <c r="BE45" s="403"/>
      <c r="BF45" s="403"/>
      <c r="BG45" s="403"/>
      <c r="BH45" s="403"/>
      <c r="BI45" s="327">
        <f t="shared" ref="BI45:BR50" si="23">O45-C45</f>
        <v>-911377.21999998391</v>
      </c>
      <c r="BJ45" s="150">
        <f t="shared" si="23"/>
        <v>-2159412.8500000238</v>
      </c>
      <c r="BK45" s="150">
        <f t="shared" si="23"/>
        <v>862235.26000002585</v>
      </c>
      <c r="BL45" s="150">
        <f t="shared" si="23"/>
        <v>1410120.5300000086</v>
      </c>
      <c r="BM45" s="150">
        <f t="shared" si="23"/>
        <v>741653.17000002787</v>
      </c>
      <c r="BN45" s="150">
        <f t="shared" si="23"/>
        <v>891756.520000007</v>
      </c>
      <c r="BO45" s="150">
        <f t="shared" si="23"/>
        <v>4005597.229999952</v>
      </c>
      <c r="BP45" s="150">
        <f t="shared" si="23"/>
        <v>2318916.1299999896</v>
      </c>
      <c r="BQ45" s="150">
        <f t="shared" si="23"/>
        <v>1741946.0600000098</v>
      </c>
      <c r="BR45" s="169">
        <f t="shared" si="23"/>
        <v>510118.33999999799</v>
      </c>
    </row>
    <row r="46" spans="1:70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08">
        <v>4026599.6299999971</v>
      </c>
      <c r="AA46" s="508">
        <v>3958328</v>
      </c>
      <c r="AB46" s="508">
        <v>3636972.1699999976</v>
      </c>
      <c r="AC46" s="508">
        <v>3299100.4999999981</v>
      </c>
      <c r="AD46" s="223">
        <v>3013650.5399999996</v>
      </c>
      <c r="AE46" s="508">
        <v>3458345.6800000006</v>
      </c>
      <c r="AF46" s="223">
        <v>3962718.5900000045</v>
      </c>
      <c r="AG46" s="508">
        <v>4022803.519999993</v>
      </c>
      <c r="AH46" s="508">
        <v>4404655.9700000081</v>
      </c>
      <c r="AI46" s="223">
        <v>2993827.1200000006</v>
      </c>
      <c r="AJ46" s="508">
        <v>3124325.4800000014</v>
      </c>
      <c r="AK46" s="565">
        <v>3451538.929999996</v>
      </c>
      <c r="AL46" s="508">
        <v>4113351.9299999978</v>
      </c>
      <c r="AM46" s="508">
        <v>4868919.1600000039</v>
      </c>
      <c r="AN46" s="508">
        <v>4217355.4299999932</v>
      </c>
      <c r="AO46" s="508">
        <v>3811750.1999999974</v>
      </c>
      <c r="AP46" s="508">
        <v>3392121.9700000016</v>
      </c>
      <c r="AQ46" s="223">
        <v>3525410.1200000029</v>
      </c>
      <c r="AR46" s="508">
        <v>4434574.8999999948</v>
      </c>
      <c r="AS46" s="508">
        <v>5965821.7299999893</v>
      </c>
      <c r="AT46" s="508">
        <v>5019914.2699999977</v>
      </c>
      <c r="AU46" s="508">
        <v>3753620.04</v>
      </c>
      <c r="AV46" s="508">
        <v>6158808.8100000005</v>
      </c>
      <c r="AW46" s="630">
        <v>7550482.4600000018</v>
      </c>
      <c r="AX46" s="403">
        <v>9565347.1000000015</v>
      </c>
      <c r="AY46" s="403"/>
      <c r="AZ46" s="403"/>
      <c r="BA46" s="403"/>
      <c r="BB46" s="403"/>
      <c r="BC46" s="403"/>
      <c r="BD46" s="403"/>
      <c r="BE46" s="403"/>
      <c r="BF46" s="403"/>
      <c r="BG46" s="403"/>
      <c r="BH46" s="403"/>
      <c r="BI46" s="327">
        <f t="shared" si="23"/>
        <v>-427486.44000000227</v>
      </c>
      <c r="BJ46" s="150">
        <f t="shared" si="23"/>
        <v>-646843.42000000179</v>
      </c>
      <c r="BK46" s="150">
        <f t="shared" si="23"/>
        <v>-176092.33999999706</v>
      </c>
      <c r="BL46" s="150">
        <f t="shared" si="23"/>
        <v>-34469.349999996834</v>
      </c>
      <c r="BM46" s="150">
        <f t="shared" si="23"/>
        <v>-94462.740000001155</v>
      </c>
      <c r="BN46" s="150">
        <f t="shared" si="23"/>
        <v>45490.79999999702</v>
      </c>
      <c r="BO46" s="150">
        <f t="shared" si="23"/>
        <v>485095.0800000024</v>
      </c>
      <c r="BP46" s="150">
        <f t="shared" si="23"/>
        <v>253698.82000000356</v>
      </c>
      <c r="BQ46" s="150">
        <f t="shared" si="23"/>
        <v>150370.51000000536</v>
      </c>
      <c r="BR46" s="169">
        <f t="shared" si="23"/>
        <v>-75499.600000004284</v>
      </c>
    </row>
    <row r="47" spans="1:70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08">
        <v>17454059.020000003</v>
      </c>
      <c r="AA47" s="508">
        <v>15157505</v>
      </c>
      <c r="AB47" s="508">
        <v>13666049.280000001</v>
      </c>
      <c r="AC47" s="508">
        <v>14367235.959999997</v>
      </c>
      <c r="AD47" s="223">
        <v>13550287.919999996</v>
      </c>
      <c r="AE47" s="508">
        <v>16326716.040000007</v>
      </c>
      <c r="AF47" s="223">
        <v>19767101.200000003</v>
      </c>
      <c r="AG47" s="508">
        <v>25954299.130000003</v>
      </c>
      <c r="AH47" s="508">
        <v>25154248.510000002</v>
      </c>
      <c r="AI47" s="223">
        <v>29652187.250000007</v>
      </c>
      <c r="AJ47" s="508">
        <v>20220493.769999992</v>
      </c>
      <c r="AK47" s="565">
        <v>26756207.890000004</v>
      </c>
      <c r="AL47" s="508">
        <v>27780427.999999993</v>
      </c>
      <c r="AM47" s="508">
        <v>24267955.52</v>
      </c>
      <c r="AN47" s="508">
        <v>17187678.59</v>
      </c>
      <c r="AO47" s="508">
        <v>16022414.600000005</v>
      </c>
      <c r="AP47" s="508">
        <v>15561832.129999999</v>
      </c>
      <c r="AQ47" s="223">
        <v>17260458.629999999</v>
      </c>
      <c r="AR47" s="508">
        <v>24786854.039999999</v>
      </c>
      <c r="AS47" s="508">
        <v>25729439.189999998</v>
      </c>
      <c r="AT47" s="508">
        <v>27706900.849999979</v>
      </c>
      <c r="AU47" s="508">
        <v>18733189.710000001</v>
      </c>
      <c r="AV47" s="508">
        <v>9461762.9700000007</v>
      </c>
      <c r="AW47" s="630">
        <v>12162394.67</v>
      </c>
      <c r="AX47" s="403">
        <v>15593667.450000001</v>
      </c>
      <c r="AY47" s="403"/>
      <c r="AZ47" s="403"/>
      <c r="BA47" s="403"/>
      <c r="BB47" s="403"/>
      <c r="BC47" s="403"/>
      <c r="BD47" s="403"/>
      <c r="BE47" s="403"/>
      <c r="BF47" s="403"/>
      <c r="BG47" s="403"/>
      <c r="BH47" s="403"/>
      <c r="BI47" s="327">
        <f t="shared" si="23"/>
        <v>3618835.7099999972</v>
      </c>
      <c r="BJ47" s="150">
        <f t="shared" si="23"/>
        <v>9433971.7499999963</v>
      </c>
      <c r="BK47" s="150">
        <f t="shared" si="23"/>
        <v>2166691.339999998</v>
      </c>
      <c r="BL47" s="150">
        <f t="shared" si="23"/>
        <v>269727.34999998659</v>
      </c>
      <c r="BM47" s="150">
        <f t="shared" si="23"/>
        <v>1617208.0350000001</v>
      </c>
      <c r="BN47" s="150">
        <f t="shared" si="23"/>
        <v>1823564.599999994</v>
      </c>
      <c r="BO47" s="150">
        <f t="shared" si="23"/>
        <v>5191008.3300000019</v>
      </c>
      <c r="BP47" s="150">
        <f t="shared" si="23"/>
        <v>2833736.0899999961</v>
      </c>
      <c r="BQ47" s="150">
        <f t="shared" si="23"/>
        <v>-1666438.7900000028</v>
      </c>
      <c r="BR47" s="169">
        <f t="shared" si="23"/>
        <v>-1662613.5700000003</v>
      </c>
    </row>
    <row r="48" spans="1:70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08">
        <v>0</v>
      </c>
      <c r="AA48" s="508">
        <v>0</v>
      </c>
      <c r="AB48" s="508">
        <v>0</v>
      </c>
      <c r="AC48" s="508">
        <v>0</v>
      </c>
      <c r="AD48" s="223">
        <v>0</v>
      </c>
      <c r="AE48" s="508">
        <v>0</v>
      </c>
      <c r="AF48" s="223">
        <v>0</v>
      </c>
      <c r="AG48" s="508">
        <v>0</v>
      </c>
      <c r="AH48" s="508">
        <v>0</v>
      </c>
      <c r="AI48" s="223">
        <v>0</v>
      </c>
      <c r="AJ48" s="508">
        <v>0</v>
      </c>
      <c r="AK48" s="565">
        <v>0</v>
      </c>
      <c r="AL48" s="508">
        <v>0</v>
      </c>
      <c r="AM48" s="508">
        <v>0</v>
      </c>
      <c r="AN48" s="508">
        <v>0</v>
      </c>
      <c r="AO48" s="508">
        <v>0</v>
      </c>
      <c r="AP48" s="508">
        <v>0</v>
      </c>
      <c r="AQ48" s="223">
        <v>0</v>
      </c>
      <c r="AR48" s="508">
        <v>0</v>
      </c>
      <c r="AS48" s="508">
        <v>0</v>
      </c>
      <c r="AT48" s="508">
        <v>0</v>
      </c>
      <c r="AU48" s="508">
        <v>0</v>
      </c>
      <c r="AV48" s="508">
        <v>0</v>
      </c>
      <c r="AW48" s="630">
        <v>0</v>
      </c>
      <c r="AX48" s="403">
        <v>0</v>
      </c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23"/>
        <v>0</v>
      </c>
      <c r="BJ48" s="150">
        <f t="shared" si="23"/>
        <v>0</v>
      </c>
      <c r="BK48" s="150">
        <f t="shared" si="23"/>
        <v>0</v>
      </c>
      <c r="BL48" s="150">
        <f t="shared" si="23"/>
        <v>0</v>
      </c>
      <c r="BM48" s="150">
        <f t="shared" si="23"/>
        <v>0</v>
      </c>
      <c r="BN48" s="150">
        <f t="shared" si="23"/>
        <v>0</v>
      </c>
      <c r="BO48" s="150">
        <f t="shared" si="23"/>
        <v>0</v>
      </c>
      <c r="BP48" s="150">
        <f t="shared" si="23"/>
        <v>0</v>
      </c>
      <c r="BQ48" s="150">
        <f t="shared" si="23"/>
        <v>0</v>
      </c>
      <c r="BR48" s="169">
        <f t="shared" si="23"/>
        <v>0</v>
      </c>
    </row>
    <row r="49" spans="1:70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08">
        <v>0</v>
      </c>
      <c r="AA49" s="508">
        <v>0</v>
      </c>
      <c r="AB49" s="508">
        <v>0</v>
      </c>
      <c r="AC49" s="508">
        <v>0</v>
      </c>
      <c r="AD49" s="223">
        <v>0</v>
      </c>
      <c r="AE49" s="508">
        <v>0</v>
      </c>
      <c r="AF49" s="223">
        <v>0</v>
      </c>
      <c r="AG49" s="508">
        <v>0</v>
      </c>
      <c r="AH49" s="508">
        <v>0</v>
      </c>
      <c r="AI49" s="223">
        <v>0</v>
      </c>
      <c r="AJ49" s="508">
        <v>0</v>
      </c>
      <c r="AK49" s="565">
        <v>0</v>
      </c>
      <c r="AL49" s="508">
        <v>0</v>
      </c>
      <c r="AM49" s="508">
        <v>0</v>
      </c>
      <c r="AN49" s="508">
        <v>0</v>
      </c>
      <c r="AO49" s="508">
        <v>0</v>
      </c>
      <c r="AP49" s="508">
        <v>0</v>
      </c>
      <c r="AQ49" s="223">
        <v>0</v>
      </c>
      <c r="AR49" s="508">
        <v>0</v>
      </c>
      <c r="AS49" s="508">
        <v>0</v>
      </c>
      <c r="AT49" s="508">
        <v>0</v>
      </c>
      <c r="AU49" s="508">
        <v>0</v>
      </c>
      <c r="AV49" s="508">
        <v>0</v>
      </c>
      <c r="AW49" s="630">
        <v>0</v>
      </c>
      <c r="AX49" s="403">
        <v>0</v>
      </c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23"/>
        <v>0</v>
      </c>
      <c r="BJ49" s="150">
        <f t="shared" si="23"/>
        <v>0</v>
      </c>
      <c r="BK49" s="150">
        <f t="shared" si="23"/>
        <v>0</v>
      </c>
      <c r="BL49" s="150">
        <f t="shared" si="23"/>
        <v>0</v>
      </c>
      <c r="BM49" s="150">
        <f t="shared" si="23"/>
        <v>0</v>
      </c>
      <c r="BN49" s="150">
        <f t="shared" si="23"/>
        <v>0</v>
      </c>
      <c r="BO49" s="150">
        <f t="shared" si="23"/>
        <v>0</v>
      </c>
      <c r="BP49" s="150">
        <f t="shared" si="23"/>
        <v>0</v>
      </c>
      <c r="BQ49" s="150">
        <f t="shared" si="23"/>
        <v>0</v>
      </c>
      <c r="BR49" s="169">
        <f t="shared" si="23"/>
        <v>0</v>
      </c>
    </row>
    <row r="50" spans="1:70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24">SUM(AI45:AI49)</f>
        <v>46563757.030000031</v>
      </c>
      <c r="AJ50" s="280">
        <v>37145732.949999973</v>
      </c>
      <c r="AK50" s="566">
        <v>45863445.329999954</v>
      </c>
      <c r="AL50" s="280">
        <v>51136225.54999996</v>
      </c>
      <c r="AM50" s="280">
        <f t="shared" ref="AM50" si="25">SUM(AM45:AM49)</f>
        <v>50528677.539999992</v>
      </c>
      <c r="AN50" s="280">
        <v>39640546.429999948</v>
      </c>
      <c r="AO50" s="280">
        <v>36037930.86999999</v>
      </c>
      <c r="AP50" s="280">
        <v>33030440.389999989</v>
      </c>
      <c r="AQ50" s="224">
        <f t="shared" ref="AQ50" si="26">SUM(AQ45:AQ49)</f>
        <v>35024582.879999965</v>
      </c>
      <c r="AR50" s="280">
        <v>49881904.829999976</v>
      </c>
      <c r="AS50" s="280">
        <v>58471122.30999998</v>
      </c>
      <c r="AT50" s="280">
        <v>55599760.809999943</v>
      </c>
      <c r="AU50" s="280">
        <v>37979021.019999996</v>
      </c>
      <c r="AV50" s="280">
        <v>32775486.939999968</v>
      </c>
      <c r="AW50" s="630">
        <v>41680533.419999942</v>
      </c>
      <c r="AX50" s="403">
        <v>53379778.379999965</v>
      </c>
      <c r="AY50" s="403"/>
      <c r="AZ50" s="403"/>
      <c r="BA50" s="403"/>
      <c r="BB50" s="403"/>
      <c r="BC50" s="403"/>
      <c r="BD50" s="403"/>
      <c r="BE50" s="403"/>
      <c r="BF50" s="403"/>
      <c r="BG50" s="403"/>
      <c r="BH50" s="403"/>
      <c r="BI50" s="327">
        <f t="shared" si="23"/>
        <v>2279972.0500000119</v>
      </c>
      <c r="BJ50" s="150">
        <f t="shared" si="23"/>
        <v>6627715.4799999744</v>
      </c>
      <c r="BK50" s="150">
        <f t="shared" si="23"/>
        <v>2852834.2600000277</v>
      </c>
      <c r="BL50" s="150">
        <f t="shared" si="23"/>
        <v>1645378.5299999975</v>
      </c>
      <c r="BM50" s="150">
        <f t="shared" si="23"/>
        <v>2264398.4650000259</v>
      </c>
      <c r="BN50" s="150">
        <f t="shared" si="23"/>
        <v>2760811.9199999943</v>
      </c>
      <c r="BO50" s="150">
        <f t="shared" si="23"/>
        <v>9681700.6399999559</v>
      </c>
      <c r="BP50" s="150">
        <f t="shared" si="23"/>
        <v>5406351.0399999842</v>
      </c>
      <c r="BQ50" s="150">
        <f t="shared" si="23"/>
        <v>225877.78000001237</v>
      </c>
      <c r="BR50" s="169">
        <f t="shared" si="23"/>
        <v>-1227994.8300000057</v>
      </c>
    </row>
    <row r="51" spans="1:70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566"/>
      <c r="AL51" s="280"/>
      <c r="AM51" s="280"/>
      <c r="AN51" s="280"/>
      <c r="AO51" s="280"/>
      <c r="AP51" s="280"/>
      <c r="AQ51" s="224"/>
      <c r="AR51" s="280"/>
      <c r="AS51" s="280"/>
      <c r="AT51" s="280"/>
      <c r="AU51" s="280"/>
      <c r="AV51" s="280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08">
        <v>10034681.65000001</v>
      </c>
      <c r="AA52" s="508">
        <v>11528670</v>
      </c>
      <c r="AB52" s="508">
        <v>11243326.849999996</v>
      </c>
      <c r="AC52" s="508">
        <v>9905958.9600000139</v>
      </c>
      <c r="AD52" s="223">
        <v>9183861.4100000076</v>
      </c>
      <c r="AE52" s="508">
        <v>7935667.9800000023</v>
      </c>
      <c r="AF52" s="223">
        <v>8341270.9200000018</v>
      </c>
      <c r="AG52" s="508">
        <v>8762222.1500000022</v>
      </c>
      <c r="AH52" s="508">
        <v>8655415.8200000077</v>
      </c>
      <c r="AI52" s="223">
        <v>9357319.4200000055</v>
      </c>
      <c r="AJ52" s="508">
        <v>6842868.8099999968</v>
      </c>
      <c r="AK52" s="565">
        <v>6401450.8599999938</v>
      </c>
      <c r="AL52" s="508">
        <v>7405396.8600000087</v>
      </c>
      <c r="AM52" s="508">
        <v>8685921.8900000006</v>
      </c>
      <c r="AN52" s="508">
        <v>10270628.610000003</v>
      </c>
      <c r="AO52" s="508">
        <v>10310026.069999985</v>
      </c>
      <c r="AP52" s="508">
        <v>8410236.8399999999</v>
      </c>
      <c r="AQ52" s="223">
        <v>6280686.2900000066</v>
      </c>
      <c r="AR52" s="508">
        <v>6587998.3700000085</v>
      </c>
      <c r="AS52" s="508">
        <v>8321026.4399999995</v>
      </c>
      <c r="AT52" s="508">
        <v>11221880.069999989</v>
      </c>
      <c r="AU52" s="508">
        <v>10177067.329999983</v>
      </c>
      <c r="AV52" s="508">
        <v>9442736.7899999768</v>
      </c>
      <c r="AW52" s="630">
        <v>9893101.2899999954</v>
      </c>
      <c r="AX52" s="403">
        <v>12480961.709999975</v>
      </c>
      <c r="AY52" s="403"/>
      <c r="AZ52" s="403"/>
      <c r="BA52" s="403"/>
      <c r="BB52" s="403"/>
      <c r="BC52" s="403"/>
      <c r="BD52" s="403"/>
      <c r="BE52" s="403"/>
      <c r="BF52" s="403"/>
      <c r="BG52" s="403"/>
      <c r="BH52" s="403"/>
      <c r="BI52" s="327">
        <f t="shared" ref="BI52:BR57" si="27">O52-C52</f>
        <v>858186.13000000548</v>
      </c>
      <c r="BJ52" s="150">
        <f t="shared" si="27"/>
        <v>1825224.3000000007</v>
      </c>
      <c r="BK52" s="150">
        <f t="shared" si="27"/>
        <v>1836007.7100000046</v>
      </c>
      <c r="BL52" s="150">
        <f t="shared" si="27"/>
        <v>3030721.9700000063</v>
      </c>
      <c r="BM52" s="150">
        <f t="shared" si="27"/>
        <v>2882323.915000001</v>
      </c>
      <c r="BN52" s="150">
        <f t="shared" si="27"/>
        <v>3422309.0199999977</v>
      </c>
      <c r="BO52" s="150">
        <f t="shared" si="27"/>
        <v>5010051.1800000062</v>
      </c>
      <c r="BP52" s="150">
        <f t="shared" si="27"/>
        <v>6818016.4499999955</v>
      </c>
      <c r="BQ52" s="150">
        <f t="shared" si="27"/>
        <v>4973940.5499999914</v>
      </c>
      <c r="BR52" s="169">
        <f t="shared" si="27"/>
        <v>3191831.2999999952</v>
      </c>
    </row>
    <row r="53" spans="1:70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08">
        <v>2841541.4499999993</v>
      </c>
      <c r="AA53" s="508">
        <v>3330349</v>
      </c>
      <c r="AB53" s="508">
        <v>3298536.9000000022</v>
      </c>
      <c r="AC53" s="508">
        <v>3016211.919999999</v>
      </c>
      <c r="AD53" s="223">
        <v>2819466.6399999969</v>
      </c>
      <c r="AE53" s="508">
        <v>2524884.5499999989</v>
      </c>
      <c r="AF53" s="223">
        <v>2777755.8499999987</v>
      </c>
      <c r="AG53" s="508">
        <v>3170256.0600000033</v>
      </c>
      <c r="AH53" s="508">
        <v>3209365.5000000019</v>
      </c>
      <c r="AI53" s="223">
        <v>3438276.2500000005</v>
      </c>
      <c r="AJ53" s="508">
        <v>2554512.4499999974</v>
      </c>
      <c r="AK53" s="565">
        <v>2468895.7799999961</v>
      </c>
      <c r="AL53" s="508">
        <v>2904750.6599999964</v>
      </c>
      <c r="AM53" s="508">
        <v>3418378.7500000028</v>
      </c>
      <c r="AN53" s="508">
        <v>4010975.7799999989</v>
      </c>
      <c r="AO53" s="508">
        <v>3543093.8499999922</v>
      </c>
      <c r="AP53" s="508">
        <v>3149835.8500000047</v>
      </c>
      <c r="AQ53" s="223">
        <v>2552290.209999999</v>
      </c>
      <c r="AR53" s="508">
        <v>2666528.8899999969</v>
      </c>
      <c r="AS53" s="508">
        <v>3267193.2199999988</v>
      </c>
      <c r="AT53" s="508">
        <v>4428222.0499999914</v>
      </c>
      <c r="AU53" s="508">
        <v>4025665.5100000012</v>
      </c>
      <c r="AV53" s="508">
        <v>3157824</v>
      </c>
      <c r="AW53" s="630">
        <v>3247912.629999999</v>
      </c>
      <c r="AX53" s="403">
        <v>3698714.75</v>
      </c>
      <c r="AY53" s="403"/>
      <c r="AZ53" s="403"/>
      <c r="BA53" s="403"/>
      <c r="BB53" s="403"/>
      <c r="BC53" s="403"/>
      <c r="BD53" s="403"/>
      <c r="BE53" s="403"/>
      <c r="BF53" s="403"/>
      <c r="BG53" s="403"/>
      <c r="BH53" s="403"/>
      <c r="BI53" s="327">
        <f t="shared" si="27"/>
        <v>-317296.14999999944</v>
      </c>
      <c r="BJ53" s="150">
        <f t="shared" si="27"/>
        <v>-268566.42000000086</v>
      </c>
      <c r="BK53" s="150">
        <f t="shared" si="27"/>
        <v>-346808.48000000231</v>
      </c>
      <c r="BL53" s="150">
        <f t="shared" si="27"/>
        <v>72839.790000000503</v>
      </c>
      <c r="BM53" s="150">
        <f t="shared" si="27"/>
        <v>255090.62999999896</v>
      </c>
      <c r="BN53" s="150">
        <f t="shared" si="27"/>
        <v>416234.23999999929</v>
      </c>
      <c r="BO53" s="150">
        <f t="shared" si="27"/>
        <v>509243.73999999836</v>
      </c>
      <c r="BP53" s="150">
        <f t="shared" si="27"/>
        <v>918149.14999999572</v>
      </c>
      <c r="BQ53" s="150">
        <f t="shared" si="27"/>
        <v>571462.8300000038</v>
      </c>
      <c r="BR53" s="169">
        <f t="shared" si="27"/>
        <v>261035.93999999994</v>
      </c>
    </row>
    <row r="54" spans="1:70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08">
        <v>6308665.2400000002</v>
      </c>
      <c r="AA54" s="508">
        <v>5491219</v>
      </c>
      <c r="AB54" s="508">
        <v>5639816.5699999984</v>
      </c>
      <c r="AC54" s="508">
        <v>5096841.830000001</v>
      </c>
      <c r="AD54" s="223">
        <v>4838448.3400000008</v>
      </c>
      <c r="AE54" s="508">
        <v>4271652.6199999992</v>
      </c>
      <c r="AF54" s="223">
        <v>5382777.6399999987</v>
      </c>
      <c r="AG54" s="508">
        <v>7246356.3699999992</v>
      </c>
      <c r="AH54" s="508">
        <v>7079705.4999999981</v>
      </c>
      <c r="AI54" s="223">
        <v>8542290.6699999999</v>
      </c>
      <c r="AJ54" s="508">
        <v>7304345.0799999991</v>
      </c>
      <c r="AK54" s="565">
        <v>6336719.6500000004</v>
      </c>
      <c r="AL54" s="508">
        <v>6598935.0900000017</v>
      </c>
      <c r="AM54" s="508">
        <v>6859957.370000002</v>
      </c>
      <c r="AN54" s="508">
        <v>6828555.959999999</v>
      </c>
      <c r="AO54" s="508">
        <v>6748062.0500000007</v>
      </c>
      <c r="AP54" s="508">
        <v>5196300.7500000009</v>
      </c>
      <c r="AQ54" s="223">
        <v>5121922.4300000006</v>
      </c>
      <c r="AR54" s="508">
        <v>5976667.9699999997</v>
      </c>
      <c r="AS54" s="508">
        <v>7374488.8899999978</v>
      </c>
      <c r="AT54" s="508">
        <v>8319812.25</v>
      </c>
      <c r="AU54" s="508">
        <v>8407954.3099999968</v>
      </c>
      <c r="AV54" s="508">
        <v>4267653.6900000004</v>
      </c>
      <c r="AW54" s="630">
        <v>3843484.6199999996</v>
      </c>
      <c r="AX54" s="403">
        <v>4393162.580000001</v>
      </c>
      <c r="AY54" s="403"/>
      <c r="AZ54" s="403"/>
      <c r="BA54" s="403"/>
      <c r="BB54" s="403"/>
      <c r="BC54" s="403"/>
      <c r="BD54" s="403"/>
      <c r="BE54" s="403"/>
      <c r="BF54" s="403"/>
      <c r="BG54" s="403"/>
      <c r="BH54" s="403"/>
      <c r="BI54" s="327">
        <f t="shared" si="27"/>
        <v>290079.08000000194</v>
      </c>
      <c r="BJ54" s="150">
        <f t="shared" si="27"/>
        <v>6010000.9799999986</v>
      </c>
      <c r="BK54" s="150">
        <f t="shared" si="27"/>
        <v>6336026.9200000018</v>
      </c>
      <c r="BL54" s="150">
        <f t="shared" si="27"/>
        <v>3413807.9399999995</v>
      </c>
      <c r="BM54" s="150">
        <f t="shared" si="27"/>
        <v>2319511.5999999978</v>
      </c>
      <c r="BN54" s="150">
        <f t="shared" si="27"/>
        <v>2704133.7100000018</v>
      </c>
      <c r="BO54" s="150">
        <f t="shared" si="27"/>
        <v>3928652.8100000024</v>
      </c>
      <c r="BP54" s="150">
        <f t="shared" si="27"/>
        <v>3735273.0200000005</v>
      </c>
      <c r="BQ54" s="150">
        <f t="shared" si="27"/>
        <v>2085811.3500000024</v>
      </c>
      <c r="BR54" s="169">
        <f t="shared" si="27"/>
        <v>1626731.4300000044</v>
      </c>
    </row>
    <row r="55" spans="1:70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08">
        <v>0</v>
      </c>
      <c r="AA55" s="508">
        <v>0</v>
      </c>
      <c r="AB55" s="508">
        <v>0</v>
      </c>
      <c r="AC55" s="508">
        <v>0</v>
      </c>
      <c r="AD55" s="223">
        <v>0</v>
      </c>
      <c r="AE55" s="508">
        <v>0</v>
      </c>
      <c r="AF55" s="223">
        <v>0</v>
      </c>
      <c r="AG55" s="508">
        <v>0</v>
      </c>
      <c r="AH55" s="508">
        <v>0</v>
      </c>
      <c r="AI55" s="223">
        <v>0</v>
      </c>
      <c r="AJ55" s="508">
        <v>0</v>
      </c>
      <c r="AK55" s="565">
        <v>0</v>
      </c>
      <c r="AL55" s="508">
        <v>0</v>
      </c>
      <c r="AM55" s="508">
        <v>0</v>
      </c>
      <c r="AN55" s="508">
        <v>0</v>
      </c>
      <c r="AO55" s="508">
        <v>0</v>
      </c>
      <c r="AP55" s="508">
        <v>0</v>
      </c>
      <c r="AQ55" s="223">
        <v>0</v>
      </c>
      <c r="AR55" s="508">
        <v>0</v>
      </c>
      <c r="AS55" s="508">
        <v>0</v>
      </c>
      <c r="AT55" s="508">
        <v>0</v>
      </c>
      <c r="AU55" s="508">
        <v>0</v>
      </c>
      <c r="AV55" s="508">
        <v>0</v>
      </c>
      <c r="AW55" s="630">
        <v>0</v>
      </c>
      <c r="AX55" s="403">
        <v>0</v>
      </c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27"/>
        <v>0</v>
      </c>
      <c r="BJ55" s="150">
        <f t="shared" si="27"/>
        <v>0</v>
      </c>
      <c r="BK55" s="150">
        <f t="shared" si="27"/>
        <v>0</v>
      </c>
      <c r="BL55" s="150">
        <f t="shared" si="27"/>
        <v>0</v>
      </c>
      <c r="BM55" s="150">
        <f t="shared" si="27"/>
        <v>0</v>
      </c>
      <c r="BN55" s="150">
        <f t="shared" si="27"/>
        <v>0</v>
      </c>
      <c r="BO55" s="150">
        <f t="shared" si="27"/>
        <v>0</v>
      </c>
      <c r="BP55" s="150">
        <f t="shared" si="27"/>
        <v>0</v>
      </c>
      <c r="BQ55" s="150">
        <f t="shared" si="27"/>
        <v>0</v>
      </c>
      <c r="BR55" s="169">
        <f t="shared" si="27"/>
        <v>0</v>
      </c>
    </row>
    <row r="56" spans="1:70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08">
        <v>0</v>
      </c>
      <c r="AA56" s="508">
        <v>0</v>
      </c>
      <c r="AB56" s="508">
        <v>0</v>
      </c>
      <c r="AC56" s="508">
        <v>0</v>
      </c>
      <c r="AD56" s="223">
        <v>0</v>
      </c>
      <c r="AE56" s="508">
        <v>0</v>
      </c>
      <c r="AF56" s="223">
        <v>0</v>
      </c>
      <c r="AG56" s="508">
        <v>0</v>
      </c>
      <c r="AH56" s="508">
        <v>0</v>
      </c>
      <c r="AI56" s="223">
        <v>0</v>
      </c>
      <c r="AJ56" s="508">
        <v>0</v>
      </c>
      <c r="AK56" s="565">
        <v>0</v>
      </c>
      <c r="AL56" s="508">
        <v>0</v>
      </c>
      <c r="AM56" s="508">
        <v>0</v>
      </c>
      <c r="AN56" s="508">
        <v>0</v>
      </c>
      <c r="AO56" s="508">
        <v>0</v>
      </c>
      <c r="AP56" s="508">
        <v>0</v>
      </c>
      <c r="AQ56" s="223">
        <v>0</v>
      </c>
      <c r="AR56" s="508">
        <v>0</v>
      </c>
      <c r="AS56" s="508">
        <v>0</v>
      </c>
      <c r="AT56" s="508">
        <v>0</v>
      </c>
      <c r="AU56" s="508">
        <v>0</v>
      </c>
      <c r="AV56" s="508">
        <v>0</v>
      </c>
      <c r="AW56" s="630">
        <v>0</v>
      </c>
      <c r="AX56" s="403">
        <v>0</v>
      </c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27"/>
        <v>0</v>
      </c>
      <c r="BJ56" s="150">
        <f t="shared" si="27"/>
        <v>0</v>
      </c>
      <c r="BK56" s="150">
        <f t="shared" si="27"/>
        <v>0</v>
      </c>
      <c r="BL56" s="150">
        <f t="shared" si="27"/>
        <v>0</v>
      </c>
      <c r="BM56" s="150">
        <f t="shared" si="27"/>
        <v>0</v>
      </c>
      <c r="BN56" s="150">
        <f t="shared" si="27"/>
        <v>0</v>
      </c>
      <c r="BO56" s="150">
        <f t="shared" si="27"/>
        <v>0</v>
      </c>
      <c r="BP56" s="150">
        <f t="shared" si="27"/>
        <v>0</v>
      </c>
      <c r="BQ56" s="150">
        <f t="shared" si="27"/>
        <v>0</v>
      </c>
      <c r="BR56" s="169">
        <f t="shared" si="27"/>
        <v>0</v>
      </c>
    </row>
    <row r="57" spans="1:70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28">SUM(AI52:AI56)</f>
        <v>21337886.340000004</v>
      </c>
      <c r="AJ57" s="280">
        <v>16701726.339999992</v>
      </c>
      <c r="AK57" s="566">
        <v>15207066.28999999</v>
      </c>
      <c r="AL57" s="280">
        <v>16909082.610000007</v>
      </c>
      <c r="AM57" s="280">
        <f t="shared" ref="AM57" si="29">SUM(AM52:AM56)</f>
        <v>18964258.010000005</v>
      </c>
      <c r="AN57" s="280">
        <v>21110160.350000001</v>
      </c>
      <c r="AO57" s="280">
        <v>20601181.969999976</v>
      </c>
      <c r="AP57" s="280">
        <v>16756373.440000005</v>
      </c>
      <c r="AQ57" s="224">
        <f t="shared" ref="AQ57" si="30">SUM(AQ52:AQ56)</f>
        <v>13954898.930000007</v>
      </c>
      <c r="AR57" s="280">
        <v>15231195.230000004</v>
      </c>
      <c r="AS57" s="280">
        <v>18962708.549999997</v>
      </c>
      <c r="AT57" s="280">
        <v>23969914.369999982</v>
      </c>
      <c r="AU57" s="280">
        <v>22610687.149999984</v>
      </c>
      <c r="AV57" s="280">
        <v>16868214.479999978</v>
      </c>
      <c r="AW57" s="630">
        <v>16984498.539999995</v>
      </c>
      <c r="AX57" s="403">
        <v>20572839.039999977</v>
      </c>
      <c r="AY57" s="403"/>
      <c r="AZ57" s="403"/>
      <c r="BA57" s="403"/>
      <c r="BB57" s="403"/>
      <c r="BC57" s="403"/>
      <c r="BD57" s="403"/>
      <c r="BE57" s="403"/>
      <c r="BF57" s="403"/>
      <c r="BG57" s="403"/>
      <c r="BH57" s="403"/>
      <c r="BI57" s="327">
        <f t="shared" si="27"/>
        <v>830969.06000000611</v>
      </c>
      <c r="BJ57" s="150">
        <f t="shared" si="27"/>
        <v>7566658.8599999994</v>
      </c>
      <c r="BK57" s="150">
        <f t="shared" si="27"/>
        <v>7825226.1500000078</v>
      </c>
      <c r="BL57" s="150">
        <f t="shared" si="27"/>
        <v>6517369.7000000067</v>
      </c>
      <c r="BM57" s="150">
        <f t="shared" si="27"/>
        <v>5456926.1449999996</v>
      </c>
      <c r="BN57" s="150">
        <f t="shared" si="27"/>
        <v>6542676.9700000007</v>
      </c>
      <c r="BO57" s="150">
        <f t="shared" si="27"/>
        <v>9447947.730000006</v>
      </c>
      <c r="BP57" s="150">
        <f t="shared" si="27"/>
        <v>11471438.61999999</v>
      </c>
      <c r="BQ57" s="150">
        <f t="shared" si="27"/>
        <v>7631214.7299999967</v>
      </c>
      <c r="BR57" s="169">
        <f t="shared" si="27"/>
        <v>5079598.67</v>
      </c>
    </row>
    <row r="58" spans="1:70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566"/>
      <c r="AL58" s="280"/>
      <c r="AM58" s="280"/>
      <c r="AN58" s="280"/>
      <c r="AO58" s="280"/>
      <c r="AP58" s="280"/>
      <c r="AQ58" s="224"/>
      <c r="AR58" s="280"/>
      <c r="AS58" s="280"/>
      <c r="AT58" s="280"/>
      <c r="AU58" s="280"/>
      <c r="AV58" s="280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08">
        <v>66092130.54999999</v>
      </c>
      <c r="AA59" s="508">
        <v>67235205</v>
      </c>
      <c r="AB59" s="508">
        <v>68602357.659999967</v>
      </c>
      <c r="AC59" s="508">
        <v>69748623.549999997</v>
      </c>
      <c r="AD59" s="223">
        <v>70395655.980000019</v>
      </c>
      <c r="AE59" s="508">
        <v>68307064.75</v>
      </c>
      <c r="AF59" s="223">
        <v>64569088.840000004</v>
      </c>
      <c r="AG59" s="508">
        <v>62427231.229999989</v>
      </c>
      <c r="AH59" s="508">
        <v>60477610.799999997</v>
      </c>
      <c r="AI59" s="223">
        <v>58328679.079999998</v>
      </c>
      <c r="AJ59" s="508">
        <v>58059050.520000003</v>
      </c>
      <c r="AK59" s="565">
        <v>55690342.959999986</v>
      </c>
      <c r="AL59" s="508">
        <v>54069162.11999999</v>
      </c>
      <c r="AM59" s="508">
        <v>52839820.460000008</v>
      </c>
      <c r="AN59" s="508">
        <v>51821910.230000004</v>
      </c>
      <c r="AO59" s="508">
        <v>52953560.329999998</v>
      </c>
      <c r="AP59" s="508">
        <v>52941211.529999986</v>
      </c>
      <c r="AQ59" s="223">
        <v>50306859.899999991</v>
      </c>
      <c r="AR59" s="508">
        <v>48948387.340000004</v>
      </c>
      <c r="AS59" s="508">
        <v>48425022.810000002</v>
      </c>
      <c r="AT59" s="508">
        <v>47674469.809999995</v>
      </c>
      <c r="AU59" s="508">
        <v>49849207.919999994</v>
      </c>
      <c r="AV59" s="508">
        <v>69928208.739999995</v>
      </c>
      <c r="AW59" s="630">
        <v>70073305.870000005</v>
      </c>
      <c r="AX59" s="403">
        <v>70292588.669999987</v>
      </c>
      <c r="AY59" s="403"/>
      <c r="AZ59" s="403"/>
      <c r="BA59" s="403"/>
      <c r="BB59" s="403"/>
      <c r="BC59" s="403"/>
      <c r="BD59" s="403"/>
      <c r="BE59" s="403"/>
      <c r="BF59" s="403"/>
      <c r="BG59" s="403"/>
      <c r="BH59" s="403"/>
      <c r="BI59" s="327">
        <f t="shared" ref="BI59:BR64" si="31">O59-C59</f>
        <v>1312555.5199999884</v>
      </c>
      <c r="BJ59" s="150">
        <f t="shared" si="31"/>
        <v>4916290.099999994</v>
      </c>
      <c r="BK59" s="150">
        <f t="shared" si="31"/>
        <v>8808626.629999999</v>
      </c>
      <c r="BL59" s="150">
        <f t="shared" si="31"/>
        <v>11975177.149999991</v>
      </c>
      <c r="BM59" s="150">
        <f t="shared" si="31"/>
        <v>15194072.490000002</v>
      </c>
      <c r="BN59" s="150">
        <f t="shared" si="31"/>
        <v>19200379.820000019</v>
      </c>
      <c r="BO59" s="150">
        <f t="shared" si="31"/>
        <v>22554292.159999993</v>
      </c>
      <c r="BP59" s="150">
        <f t="shared" si="31"/>
        <v>26944329.310000017</v>
      </c>
      <c r="BQ59" s="150">
        <f t="shared" si="31"/>
        <v>30893898.560000002</v>
      </c>
      <c r="BR59" s="169">
        <f t="shared" si="31"/>
        <v>33239670.990000002</v>
      </c>
    </row>
    <row r="60" spans="1:70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08">
        <v>47545471.909999982</v>
      </c>
      <c r="AA60" s="508">
        <v>47697939</v>
      </c>
      <c r="AB60" s="508">
        <v>48252258.50999999</v>
      </c>
      <c r="AC60" s="508">
        <v>48688636.36999999</v>
      </c>
      <c r="AD60" s="223">
        <v>48954564.900000013</v>
      </c>
      <c r="AE60" s="508">
        <v>49175303.589999989</v>
      </c>
      <c r="AF60" s="223">
        <v>47744494.460000001</v>
      </c>
      <c r="AG60" s="508">
        <v>46528430.039999992</v>
      </c>
      <c r="AH60" s="508">
        <v>45465573.170000002</v>
      </c>
      <c r="AI60" s="223">
        <v>43680833.649999991</v>
      </c>
      <c r="AJ60" s="508">
        <v>43980106.679999992</v>
      </c>
      <c r="AK60" s="565">
        <v>42361164.449999981</v>
      </c>
      <c r="AL60" s="508">
        <v>42316371.420000002</v>
      </c>
      <c r="AM60" s="508">
        <v>42804214.600000009</v>
      </c>
      <c r="AN60" s="508">
        <v>42962388.430000007</v>
      </c>
      <c r="AO60" s="508">
        <v>43058873.160000011</v>
      </c>
      <c r="AP60" s="508">
        <v>43183342.090000004</v>
      </c>
      <c r="AQ60" s="223">
        <v>42048595.859999999</v>
      </c>
      <c r="AR60" s="508">
        <v>40783472.18</v>
      </c>
      <c r="AS60" s="508">
        <v>39251384.349999979</v>
      </c>
      <c r="AT60" s="508">
        <v>38925191.979999989</v>
      </c>
      <c r="AU60" s="508">
        <v>40385838.289999992</v>
      </c>
      <c r="AV60" s="508">
        <v>29426611.769999996</v>
      </c>
      <c r="AW60" s="630">
        <v>30264535.419999994</v>
      </c>
      <c r="AX60" s="403">
        <v>30675733.019999996</v>
      </c>
      <c r="AY60" s="403"/>
      <c r="AZ60" s="403"/>
      <c r="BA60" s="403"/>
      <c r="BB60" s="403"/>
      <c r="BC60" s="403"/>
      <c r="BD60" s="403"/>
      <c r="BE60" s="403"/>
      <c r="BF60" s="403"/>
      <c r="BG60" s="403"/>
      <c r="BH60" s="403"/>
      <c r="BI60" s="327">
        <f t="shared" si="31"/>
        <v>1256915.7000000104</v>
      </c>
      <c r="BJ60" s="150">
        <f t="shared" si="31"/>
        <v>1658888.6400000155</v>
      </c>
      <c r="BK60" s="150">
        <f t="shared" si="31"/>
        <v>2645973.1199999973</v>
      </c>
      <c r="BL60" s="150">
        <f t="shared" si="31"/>
        <v>2906630.0700000003</v>
      </c>
      <c r="BM60" s="150">
        <f t="shared" si="31"/>
        <v>4183579.7399999797</v>
      </c>
      <c r="BN60" s="150">
        <f t="shared" si="31"/>
        <v>5662054.8299999982</v>
      </c>
      <c r="BO60" s="150">
        <f t="shared" si="31"/>
        <v>6753703.150000006</v>
      </c>
      <c r="BP60" s="150">
        <f t="shared" si="31"/>
        <v>7862402.1499999985</v>
      </c>
      <c r="BQ60" s="150">
        <f t="shared" si="31"/>
        <v>8036206.4400000051</v>
      </c>
      <c r="BR60" s="169">
        <f t="shared" si="31"/>
        <v>8583654.0799999833</v>
      </c>
    </row>
    <row r="61" spans="1:70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08">
        <v>22038070.839999989</v>
      </c>
      <c r="AA61" s="508">
        <v>19936293</v>
      </c>
      <c r="AB61" s="508">
        <v>19529709.279999997</v>
      </c>
      <c r="AC61" s="508">
        <v>18902698.049999997</v>
      </c>
      <c r="AD61" s="223">
        <v>17794619.989999995</v>
      </c>
      <c r="AE61" s="508">
        <v>17119583.06000001</v>
      </c>
      <c r="AF61" s="223">
        <v>16381400.239999998</v>
      </c>
      <c r="AG61" s="508">
        <v>16566642.360000003</v>
      </c>
      <c r="AH61" s="508">
        <v>16482884.85</v>
      </c>
      <c r="AI61" s="223">
        <v>16802226.159999996</v>
      </c>
      <c r="AJ61" s="508">
        <v>18161310.450000003</v>
      </c>
      <c r="AK61" s="565">
        <v>18411620.359999996</v>
      </c>
      <c r="AL61" s="508">
        <v>17095416.669999998</v>
      </c>
      <c r="AM61" s="508">
        <v>16734278.479999995</v>
      </c>
      <c r="AN61" s="508">
        <v>17165092.140000001</v>
      </c>
      <c r="AO61" s="508">
        <v>17990358.250000004</v>
      </c>
      <c r="AP61" s="508">
        <v>18104504.09999999</v>
      </c>
      <c r="AQ61" s="223">
        <v>19681975.270000011</v>
      </c>
      <c r="AR61" s="508">
        <v>17610142.910000004</v>
      </c>
      <c r="AS61" s="508">
        <v>18390161.300000001</v>
      </c>
      <c r="AT61" s="508">
        <v>18599157.109999992</v>
      </c>
      <c r="AU61" s="508">
        <v>20033159.080000002</v>
      </c>
      <c r="AV61" s="508">
        <v>13208622.420000009</v>
      </c>
      <c r="AW61" s="630">
        <v>14174214.529999994</v>
      </c>
      <c r="AX61" s="403">
        <v>13557073.559999991</v>
      </c>
      <c r="AY61" s="403"/>
      <c r="AZ61" s="403"/>
      <c r="BA61" s="403"/>
      <c r="BB61" s="403"/>
      <c r="BC61" s="403"/>
      <c r="BD61" s="403"/>
      <c r="BE61" s="403"/>
      <c r="BF61" s="403"/>
      <c r="BG61" s="403"/>
      <c r="BH61" s="403"/>
      <c r="BI61" s="327">
        <f t="shared" si="31"/>
        <v>2566555.4600000046</v>
      </c>
      <c r="BJ61" s="150">
        <f t="shared" si="31"/>
        <v>5725679.9699999988</v>
      </c>
      <c r="BK61" s="150">
        <f t="shared" si="31"/>
        <v>9801846.9199999999</v>
      </c>
      <c r="BL61" s="150">
        <f t="shared" si="31"/>
        <v>12362157.839999992</v>
      </c>
      <c r="BM61" s="150">
        <f t="shared" si="31"/>
        <v>14169970.489999995</v>
      </c>
      <c r="BN61" s="150">
        <f t="shared" si="31"/>
        <v>14244932.799999999</v>
      </c>
      <c r="BO61" s="150">
        <f t="shared" si="31"/>
        <v>13430048.609999985</v>
      </c>
      <c r="BP61" s="150">
        <f t="shared" si="31"/>
        <v>12554375.900000008</v>
      </c>
      <c r="BQ61" s="150">
        <f t="shared" si="31"/>
        <v>12005121.839999985</v>
      </c>
      <c r="BR61" s="169">
        <f t="shared" si="31"/>
        <v>11584492.469999999</v>
      </c>
    </row>
    <row r="62" spans="1:70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08">
        <v>0</v>
      </c>
      <c r="AA62" s="508">
        <v>0</v>
      </c>
      <c r="AB62" s="508">
        <v>0</v>
      </c>
      <c r="AC62" s="508">
        <v>0</v>
      </c>
      <c r="AD62" s="223">
        <v>0</v>
      </c>
      <c r="AE62" s="508">
        <v>0</v>
      </c>
      <c r="AF62" s="223">
        <v>0</v>
      </c>
      <c r="AG62" s="508">
        <v>0</v>
      </c>
      <c r="AH62" s="508">
        <v>0</v>
      </c>
      <c r="AI62" s="223">
        <v>0</v>
      </c>
      <c r="AJ62" s="508">
        <v>0</v>
      </c>
      <c r="AK62" s="565">
        <v>0</v>
      </c>
      <c r="AL62" s="508">
        <v>0</v>
      </c>
      <c r="AM62" s="508">
        <v>0</v>
      </c>
      <c r="AN62" s="508">
        <v>0</v>
      </c>
      <c r="AO62" s="508">
        <v>0</v>
      </c>
      <c r="AP62" s="508">
        <v>0</v>
      </c>
      <c r="AQ62" s="223">
        <v>0</v>
      </c>
      <c r="AR62" s="508">
        <v>0</v>
      </c>
      <c r="AS62" s="508">
        <v>0</v>
      </c>
      <c r="AT62" s="508">
        <v>0</v>
      </c>
      <c r="AU62" s="508">
        <v>0</v>
      </c>
      <c r="AV62" s="508">
        <v>0</v>
      </c>
      <c r="AW62" s="630">
        <v>0</v>
      </c>
      <c r="AX62" s="403">
        <v>0</v>
      </c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31"/>
        <v>0</v>
      </c>
      <c r="BJ62" s="150">
        <f t="shared" si="31"/>
        <v>0</v>
      </c>
      <c r="BK62" s="150">
        <f t="shared" si="31"/>
        <v>0</v>
      </c>
      <c r="BL62" s="150">
        <f t="shared" si="31"/>
        <v>0</v>
      </c>
      <c r="BM62" s="150">
        <f t="shared" si="31"/>
        <v>0</v>
      </c>
      <c r="BN62" s="150">
        <f t="shared" si="31"/>
        <v>0</v>
      </c>
      <c r="BO62" s="150">
        <f t="shared" si="31"/>
        <v>0</v>
      </c>
      <c r="BP62" s="150">
        <f t="shared" si="31"/>
        <v>0</v>
      </c>
      <c r="BQ62" s="150">
        <f t="shared" si="31"/>
        <v>0</v>
      </c>
      <c r="BR62" s="169">
        <f t="shared" si="31"/>
        <v>0</v>
      </c>
    </row>
    <row r="63" spans="1:70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08">
        <v>0</v>
      </c>
      <c r="AA63" s="508">
        <v>0</v>
      </c>
      <c r="AB63" s="508">
        <v>0</v>
      </c>
      <c r="AC63" s="508">
        <v>0</v>
      </c>
      <c r="AD63" s="223">
        <v>0</v>
      </c>
      <c r="AE63" s="508">
        <v>0</v>
      </c>
      <c r="AF63" s="223">
        <v>0</v>
      </c>
      <c r="AG63" s="508">
        <v>0</v>
      </c>
      <c r="AH63" s="508">
        <v>0</v>
      </c>
      <c r="AI63" s="223">
        <v>0</v>
      </c>
      <c r="AJ63" s="508">
        <v>0</v>
      </c>
      <c r="AK63" s="565">
        <v>0</v>
      </c>
      <c r="AL63" s="508">
        <v>0</v>
      </c>
      <c r="AM63" s="508">
        <v>0</v>
      </c>
      <c r="AN63" s="508">
        <v>0</v>
      </c>
      <c r="AO63" s="508">
        <v>0</v>
      </c>
      <c r="AP63" s="508">
        <v>0</v>
      </c>
      <c r="AQ63" s="223">
        <v>0</v>
      </c>
      <c r="AR63" s="508">
        <v>0</v>
      </c>
      <c r="AS63" s="508">
        <v>0</v>
      </c>
      <c r="AT63" s="508">
        <v>0</v>
      </c>
      <c r="AU63" s="508">
        <v>0</v>
      </c>
      <c r="AV63" s="508">
        <v>0</v>
      </c>
      <c r="AW63" s="630">
        <v>0</v>
      </c>
      <c r="AX63" s="403">
        <v>0</v>
      </c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31"/>
        <v>0</v>
      </c>
      <c r="BJ63" s="150">
        <f t="shared" si="31"/>
        <v>0</v>
      </c>
      <c r="BK63" s="150">
        <f t="shared" si="31"/>
        <v>0</v>
      </c>
      <c r="BL63" s="150">
        <f t="shared" si="31"/>
        <v>0</v>
      </c>
      <c r="BM63" s="150">
        <f t="shared" si="31"/>
        <v>0</v>
      </c>
      <c r="BN63" s="150">
        <f t="shared" si="31"/>
        <v>0</v>
      </c>
      <c r="BO63" s="150">
        <f t="shared" si="31"/>
        <v>0</v>
      </c>
      <c r="BP63" s="150">
        <f t="shared" si="31"/>
        <v>0</v>
      </c>
      <c r="BQ63" s="150">
        <f t="shared" si="31"/>
        <v>0</v>
      </c>
      <c r="BR63" s="169">
        <f t="shared" si="31"/>
        <v>0</v>
      </c>
    </row>
    <row r="64" spans="1:70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32">SUM(AI59:AI63)</f>
        <v>118811738.88999999</v>
      </c>
      <c r="AJ64" s="280">
        <v>120200467.64999999</v>
      </c>
      <c r="AK64" s="566">
        <v>116463127.76999997</v>
      </c>
      <c r="AL64" s="280">
        <v>113480950.20999999</v>
      </c>
      <c r="AM64" s="280">
        <f t="shared" ref="AM64" si="33">SUM(AM59:AM63)</f>
        <v>112378313.54000001</v>
      </c>
      <c r="AN64" s="280">
        <v>111949390.80000001</v>
      </c>
      <c r="AO64" s="280">
        <v>114002791.74000001</v>
      </c>
      <c r="AP64" s="280">
        <v>114229057.71999998</v>
      </c>
      <c r="AQ64" s="224">
        <f t="shared" ref="AQ64" si="34">SUM(AQ59:AQ63)</f>
        <v>112037431.03</v>
      </c>
      <c r="AR64" s="280">
        <v>107342002.43000001</v>
      </c>
      <c r="AS64" s="280">
        <v>106066568.45999998</v>
      </c>
      <c r="AT64" s="280">
        <v>105198818.89999998</v>
      </c>
      <c r="AU64" s="280">
        <v>110268205.28999998</v>
      </c>
      <c r="AV64" s="280">
        <v>112563442.93000001</v>
      </c>
      <c r="AW64" s="630">
        <v>114512055.81999999</v>
      </c>
      <c r="AX64" s="403">
        <v>114525395.24999997</v>
      </c>
      <c r="AY64" s="403"/>
      <c r="AZ64" s="403"/>
      <c r="BA64" s="403"/>
      <c r="BB64" s="403"/>
      <c r="BC64" s="403"/>
      <c r="BD64" s="403"/>
      <c r="BE64" s="403"/>
      <c r="BF64" s="403"/>
      <c r="BG64" s="403"/>
      <c r="BH64" s="403"/>
      <c r="BI64" s="327">
        <f t="shared" si="31"/>
        <v>5136026.6800000072</v>
      </c>
      <c r="BJ64" s="150">
        <f t="shared" si="31"/>
        <v>12300858.710000008</v>
      </c>
      <c r="BK64" s="150">
        <f t="shared" si="31"/>
        <v>21256446.670000002</v>
      </c>
      <c r="BL64" s="150">
        <f t="shared" si="31"/>
        <v>27243965.059999973</v>
      </c>
      <c r="BM64" s="150">
        <f t="shared" si="31"/>
        <v>33547622.719999969</v>
      </c>
      <c r="BN64" s="150">
        <f t="shared" si="31"/>
        <v>39107367.450000018</v>
      </c>
      <c r="BO64" s="150">
        <f t="shared" si="31"/>
        <v>42738043.919999987</v>
      </c>
      <c r="BP64" s="150">
        <f t="shared" si="31"/>
        <v>47361107.360000014</v>
      </c>
      <c r="BQ64" s="150">
        <f t="shared" si="31"/>
        <v>50935226.839999989</v>
      </c>
      <c r="BR64" s="169">
        <f t="shared" si="31"/>
        <v>53407817.539999977</v>
      </c>
    </row>
    <row r="65" spans="1:70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566"/>
      <c r="AL65" s="280"/>
      <c r="AM65" s="280"/>
      <c r="AN65" s="280"/>
      <c r="AO65" s="280"/>
      <c r="AP65" s="280"/>
      <c r="AQ65" s="224"/>
      <c r="AR65" s="280"/>
      <c r="AS65" s="280"/>
      <c r="AT65" s="280"/>
      <c r="AU65" s="280"/>
      <c r="AV65" s="280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35">+AI45+AI52+AI59</f>
        <v>81603741.160000026</v>
      </c>
      <c r="AJ66" s="280">
        <v>78702833.029999986</v>
      </c>
      <c r="AK66" s="566">
        <v>77747492.329999939</v>
      </c>
      <c r="AL66" s="280">
        <v>80717004.599999964</v>
      </c>
      <c r="AM66" s="279">
        <f t="shared" ref="AM66:AM70" si="36">+AM45+AM52+AM59</f>
        <v>82917545.210000008</v>
      </c>
      <c r="AN66" s="280">
        <v>80328051.24999997</v>
      </c>
      <c r="AO66" s="280">
        <v>79467352.469999969</v>
      </c>
      <c r="AP66" s="280">
        <v>75427934.659999967</v>
      </c>
      <c r="AQ66" s="272">
        <f t="shared" ref="AQ66:AQ70" si="37">+AQ45+AQ52+AQ59</f>
        <v>70826260.319999963</v>
      </c>
      <c r="AR66" s="280">
        <v>76196861.599999994</v>
      </c>
      <c r="AS66" s="280">
        <v>83521910.639999986</v>
      </c>
      <c r="AT66" s="280">
        <v>81769295.569999963</v>
      </c>
      <c r="AU66" s="280">
        <v>75518486.519999966</v>
      </c>
      <c r="AV66" s="280">
        <v>96525860.689999938</v>
      </c>
      <c r="AW66" s="630">
        <v>101934063.44999994</v>
      </c>
      <c r="AX66" s="403">
        <v>110994314.20999992</v>
      </c>
      <c r="AY66" s="403"/>
      <c r="AZ66" s="403"/>
      <c r="BA66" s="403"/>
      <c r="BB66" s="403"/>
      <c r="BC66" s="403"/>
      <c r="BD66" s="403"/>
      <c r="BE66" s="403"/>
      <c r="BF66" s="403"/>
      <c r="BG66" s="403"/>
      <c r="BH66" s="403"/>
      <c r="BI66" s="327">
        <f t="shared" ref="BI66:BR71" si="38">O66-C66</f>
        <v>1259364.4300000146</v>
      </c>
      <c r="BJ66" s="150">
        <f t="shared" si="38"/>
        <v>4582101.5499999672</v>
      </c>
      <c r="BK66" s="150">
        <f t="shared" si="38"/>
        <v>11506869.600000031</v>
      </c>
      <c r="BL66" s="150">
        <f t="shared" si="38"/>
        <v>16416019.650000006</v>
      </c>
      <c r="BM66" s="150">
        <f t="shared" si="38"/>
        <v>18818049.57500004</v>
      </c>
      <c r="BN66" s="150">
        <f t="shared" si="38"/>
        <v>23514445.360000029</v>
      </c>
      <c r="BO66" s="150">
        <f t="shared" si="38"/>
        <v>31569940.569999963</v>
      </c>
      <c r="BP66" s="150">
        <f t="shared" si="38"/>
        <v>36081261.890000008</v>
      </c>
      <c r="BQ66" s="150">
        <f t="shared" si="38"/>
        <v>37609785.170000009</v>
      </c>
      <c r="BR66" s="169">
        <f t="shared" si="38"/>
        <v>36941620.630000003</v>
      </c>
    </row>
    <row r="67" spans="1:70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35"/>
        <v>50112937.019999996</v>
      </c>
      <c r="AJ67" s="280">
        <v>49658944.609999992</v>
      </c>
      <c r="AK67" s="566">
        <v>48281599.159999974</v>
      </c>
      <c r="AL67" s="280">
        <v>49334474.009999998</v>
      </c>
      <c r="AM67" s="279">
        <f t="shared" si="36"/>
        <v>51091512.510000013</v>
      </c>
      <c r="AN67" s="280">
        <v>51190719.640000001</v>
      </c>
      <c r="AO67" s="280">
        <v>50413717.210000001</v>
      </c>
      <c r="AP67" s="280">
        <v>49725299.910000011</v>
      </c>
      <c r="AQ67" s="272">
        <f t="shared" si="37"/>
        <v>48126296.189999998</v>
      </c>
      <c r="AR67" s="280">
        <v>47884575.969999991</v>
      </c>
      <c r="AS67" s="280">
        <v>48484399.299999967</v>
      </c>
      <c r="AT67" s="280">
        <v>48373328.299999982</v>
      </c>
      <c r="AU67" s="280">
        <v>48165123.839999989</v>
      </c>
      <c r="AV67" s="280">
        <v>38743244.579999998</v>
      </c>
      <c r="AW67" s="630">
        <v>41062930.50999999</v>
      </c>
      <c r="AX67" s="403">
        <v>43939794.869999997</v>
      </c>
      <c r="AY67" s="403"/>
      <c r="AZ67" s="403"/>
      <c r="BA67" s="403"/>
      <c r="BB67" s="403"/>
      <c r="BC67" s="403"/>
      <c r="BD67" s="403"/>
      <c r="BE67" s="403"/>
      <c r="BF67" s="403"/>
      <c r="BG67" s="403"/>
      <c r="BH67" s="403"/>
      <c r="BI67" s="327">
        <f t="shared" si="38"/>
        <v>512133.11000000685</v>
      </c>
      <c r="BJ67" s="150">
        <f t="shared" si="38"/>
        <v>743478.80000001192</v>
      </c>
      <c r="BK67" s="150">
        <f t="shared" si="38"/>
        <v>2123072.299999997</v>
      </c>
      <c r="BL67" s="150">
        <f t="shared" si="38"/>
        <v>2945000.5099999979</v>
      </c>
      <c r="BM67" s="150">
        <f t="shared" si="38"/>
        <v>4344207.6299999729</v>
      </c>
      <c r="BN67" s="150">
        <f t="shared" si="38"/>
        <v>6123779.8699999973</v>
      </c>
      <c r="BO67" s="150">
        <f t="shared" si="38"/>
        <v>7748041.9700000063</v>
      </c>
      <c r="BP67" s="150">
        <f t="shared" si="38"/>
        <v>9034250.1200000048</v>
      </c>
      <c r="BQ67" s="150">
        <f t="shared" si="38"/>
        <v>8758039.7800000161</v>
      </c>
      <c r="BR67" s="169">
        <f t="shared" si="38"/>
        <v>8769190.4199999794</v>
      </c>
    </row>
    <row r="68" spans="1:70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35"/>
        <v>54996704.080000006</v>
      </c>
      <c r="AJ68" s="280">
        <v>45686149.299999997</v>
      </c>
      <c r="AK68" s="566">
        <v>51504547.900000006</v>
      </c>
      <c r="AL68" s="280">
        <v>51474779.75999999</v>
      </c>
      <c r="AM68" s="279">
        <f t="shared" si="36"/>
        <v>47862191.369999997</v>
      </c>
      <c r="AN68" s="280">
        <v>41181326.689999998</v>
      </c>
      <c r="AO68" s="280">
        <v>40760834.900000006</v>
      </c>
      <c r="AP68" s="280">
        <v>38862636.979999989</v>
      </c>
      <c r="AQ68" s="272">
        <f t="shared" si="37"/>
        <v>42064356.330000013</v>
      </c>
      <c r="AR68" s="280">
        <v>48373664.920000002</v>
      </c>
      <c r="AS68" s="280">
        <v>51494089.379999995</v>
      </c>
      <c r="AT68" s="280">
        <v>54625870.209999971</v>
      </c>
      <c r="AU68" s="280">
        <v>47174303.099999994</v>
      </c>
      <c r="AV68" s="280">
        <v>26938039.080000009</v>
      </c>
      <c r="AW68" s="630">
        <v>30180093.819999993</v>
      </c>
      <c r="AX68" s="403">
        <v>33543903.589999992</v>
      </c>
      <c r="AY68" s="403"/>
      <c r="AZ68" s="403"/>
      <c r="BA68" s="403"/>
      <c r="BB68" s="403"/>
      <c r="BC68" s="403"/>
      <c r="BD68" s="403"/>
      <c r="BE68" s="403"/>
      <c r="BF68" s="403"/>
      <c r="BG68" s="403"/>
      <c r="BH68" s="403"/>
      <c r="BI68" s="327">
        <f t="shared" si="38"/>
        <v>6475470.25</v>
      </c>
      <c r="BJ68" s="150">
        <f t="shared" si="38"/>
        <v>21169652.699999992</v>
      </c>
      <c r="BK68" s="150">
        <f t="shared" si="38"/>
        <v>18304565.18</v>
      </c>
      <c r="BL68" s="150">
        <f t="shared" si="38"/>
        <v>16045693.129999977</v>
      </c>
      <c r="BM68" s="150">
        <f t="shared" si="38"/>
        <v>18106690.124999993</v>
      </c>
      <c r="BN68" s="150">
        <f t="shared" si="38"/>
        <v>18772631.109999992</v>
      </c>
      <c r="BO68" s="150">
        <f t="shared" si="38"/>
        <v>22549709.749999985</v>
      </c>
      <c r="BP68" s="150">
        <f t="shared" si="38"/>
        <v>19123385.010000005</v>
      </c>
      <c r="BQ68" s="150">
        <f t="shared" si="38"/>
        <v>12424494.399999984</v>
      </c>
      <c r="BR68" s="169">
        <f t="shared" si="38"/>
        <v>11548610.329999998</v>
      </c>
    </row>
    <row r="69" spans="1:70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35"/>
        <v>0</v>
      </c>
      <c r="AJ69" s="280">
        <v>0</v>
      </c>
      <c r="AK69" s="566">
        <v>0</v>
      </c>
      <c r="AL69" s="280">
        <v>0</v>
      </c>
      <c r="AM69" s="279">
        <f t="shared" si="36"/>
        <v>0</v>
      </c>
      <c r="AN69" s="280">
        <v>0</v>
      </c>
      <c r="AO69" s="280">
        <v>0</v>
      </c>
      <c r="AP69" s="280">
        <v>0</v>
      </c>
      <c r="AQ69" s="272">
        <f t="shared" si="37"/>
        <v>0</v>
      </c>
      <c r="AR69" s="280">
        <v>0</v>
      </c>
      <c r="AS69" s="280">
        <v>0</v>
      </c>
      <c r="AT69" s="280">
        <v>0</v>
      </c>
      <c r="AU69" s="280">
        <v>0</v>
      </c>
      <c r="AV69" s="280">
        <v>0</v>
      </c>
      <c r="AW69" s="630">
        <v>0</v>
      </c>
      <c r="AX69" s="403">
        <v>0</v>
      </c>
      <c r="AY69" s="403"/>
      <c r="AZ69" s="403"/>
      <c r="BA69" s="403"/>
      <c r="BB69" s="403"/>
      <c r="BC69" s="403"/>
      <c r="BD69" s="403"/>
      <c r="BE69" s="403"/>
      <c r="BF69" s="403"/>
      <c r="BG69" s="403"/>
      <c r="BH69" s="403"/>
      <c r="BI69" s="327">
        <f t="shared" si="38"/>
        <v>0</v>
      </c>
      <c r="BJ69" s="150">
        <f t="shared" si="38"/>
        <v>0</v>
      </c>
      <c r="BK69" s="150">
        <f t="shared" si="38"/>
        <v>0</v>
      </c>
      <c r="BL69" s="150">
        <f t="shared" si="38"/>
        <v>0</v>
      </c>
      <c r="BM69" s="150">
        <f t="shared" si="38"/>
        <v>0</v>
      </c>
      <c r="BN69" s="150">
        <f t="shared" si="38"/>
        <v>0</v>
      </c>
      <c r="BO69" s="150">
        <f t="shared" si="38"/>
        <v>0</v>
      </c>
      <c r="BP69" s="150">
        <f t="shared" si="38"/>
        <v>0</v>
      </c>
      <c r="BQ69" s="150">
        <f t="shared" si="38"/>
        <v>0</v>
      </c>
      <c r="BR69" s="169">
        <f t="shared" si="38"/>
        <v>0</v>
      </c>
    </row>
    <row r="70" spans="1:70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35"/>
        <v>0</v>
      </c>
      <c r="AJ70" s="280">
        <v>0</v>
      </c>
      <c r="AK70" s="566">
        <v>0</v>
      </c>
      <c r="AL70" s="280">
        <v>0</v>
      </c>
      <c r="AM70" s="279">
        <f t="shared" si="36"/>
        <v>0</v>
      </c>
      <c r="AN70" s="280">
        <v>0</v>
      </c>
      <c r="AO70" s="280">
        <v>0</v>
      </c>
      <c r="AP70" s="280">
        <v>0</v>
      </c>
      <c r="AQ70" s="272">
        <f t="shared" si="37"/>
        <v>0</v>
      </c>
      <c r="AR70" s="280">
        <v>0</v>
      </c>
      <c r="AS70" s="280">
        <v>0</v>
      </c>
      <c r="AT70" s="280">
        <v>0</v>
      </c>
      <c r="AU70" s="280">
        <v>0</v>
      </c>
      <c r="AV70" s="280">
        <v>0</v>
      </c>
      <c r="AW70" s="630">
        <v>0</v>
      </c>
      <c r="AX70" s="403">
        <v>0</v>
      </c>
      <c r="AY70" s="403"/>
      <c r="AZ70" s="403"/>
      <c r="BA70" s="403"/>
      <c r="BB70" s="403"/>
      <c r="BC70" s="403"/>
      <c r="BD70" s="403"/>
      <c r="BE70" s="403"/>
      <c r="BF70" s="403"/>
      <c r="BG70" s="403"/>
      <c r="BH70" s="403"/>
      <c r="BI70" s="327">
        <f t="shared" si="38"/>
        <v>0</v>
      </c>
      <c r="BJ70" s="150">
        <f t="shared" si="38"/>
        <v>0</v>
      </c>
      <c r="BK70" s="150">
        <f t="shared" si="38"/>
        <v>0</v>
      </c>
      <c r="BL70" s="150">
        <f t="shared" si="38"/>
        <v>0</v>
      </c>
      <c r="BM70" s="150">
        <f t="shared" si="38"/>
        <v>0</v>
      </c>
      <c r="BN70" s="150">
        <f t="shared" si="38"/>
        <v>0</v>
      </c>
      <c r="BO70" s="150">
        <f t="shared" si="38"/>
        <v>0</v>
      </c>
      <c r="BP70" s="150">
        <f t="shared" si="38"/>
        <v>0</v>
      </c>
      <c r="BQ70" s="150">
        <f t="shared" si="38"/>
        <v>0</v>
      </c>
      <c r="BR70" s="169">
        <f t="shared" si="38"/>
        <v>0</v>
      </c>
    </row>
    <row r="71" spans="1:70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39">SUM(AI66:AI70)</f>
        <v>186713382.26000002</v>
      </c>
      <c r="AJ71" s="398">
        <v>174047926.94</v>
      </c>
      <c r="AK71" s="567">
        <v>177533639.38999993</v>
      </c>
      <c r="AL71" s="398">
        <v>181526258.36999995</v>
      </c>
      <c r="AM71" s="398">
        <f t="shared" ref="AM71" si="40">SUM(AM66:AM70)</f>
        <v>181871249.09000003</v>
      </c>
      <c r="AN71" s="398">
        <v>172700097.57999998</v>
      </c>
      <c r="AO71" s="398">
        <v>170641904.57999998</v>
      </c>
      <c r="AP71" s="398">
        <v>164015871.54999995</v>
      </c>
      <c r="AQ71" s="273">
        <f t="shared" ref="AQ71" si="41">SUM(AQ66:AQ70)</f>
        <v>161016912.83999997</v>
      </c>
      <c r="AR71" s="398">
        <v>172455102.49000001</v>
      </c>
      <c r="AS71" s="398">
        <v>183500399.31999993</v>
      </c>
      <c r="AT71" s="398">
        <v>184768494.07999992</v>
      </c>
      <c r="AU71" s="398">
        <v>170857913.45999995</v>
      </c>
      <c r="AV71" s="398">
        <v>162207144.34999993</v>
      </c>
      <c r="AW71" s="631">
        <v>173177087.77999991</v>
      </c>
      <c r="AX71" s="404">
        <v>188478012.66999993</v>
      </c>
      <c r="AY71" s="404"/>
      <c r="AZ71" s="404"/>
      <c r="BA71" s="404"/>
      <c r="BB71" s="404"/>
      <c r="BC71" s="404"/>
      <c r="BD71" s="404"/>
      <c r="BE71" s="404"/>
      <c r="BF71" s="404"/>
      <c r="BG71" s="404"/>
      <c r="BH71" s="404"/>
      <c r="BI71" s="328">
        <f t="shared" si="38"/>
        <v>8246967.7900000215</v>
      </c>
      <c r="BJ71" s="158">
        <f t="shared" si="38"/>
        <v>26495233.050000012</v>
      </c>
      <c r="BK71" s="158">
        <f t="shared" si="38"/>
        <v>31934507.080000013</v>
      </c>
      <c r="BL71" s="158">
        <f t="shared" si="38"/>
        <v>35406713.289999962</v>
      </c>
      <c r="BM71" s="158">
        <f t="shared" si="38"/>
        <v>41268947.330000013</v>
      </c>
      <c r="BN71" s="158">
        <f t="shared" si="38"/>
        <v>48410856.340000033</v>
      </c>
      <c r="BO71" s="158">
        <f t="shared" si="38"/>
        <v>61867692.289999947</v>
      </c>
      <c r="BP71" s="158">
        <f t="shared" si="38"/>
        <v>64238897.019999981</v>
      </c>
      <c r="BQ71" s="158">
        <f t="shared" si="38"/>
        <v>58792319.349999994</v>
      </c>
      <c r="BR71" s="171">
        <f t="shared" si="38"/>
        <v>57259421.379999995</v>
      </c>
    </row>
    <row r="72" spans="1:70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0"/>
      <c r="Z72" s="505"/>
      <c r="AA72" s="505"/>
      <c r="AB72" s="505"/>
      <c r="AC72" s="505"/>
      <c r="AD72" s="222"/>
      <c r="AE72" s="505"/>
      <c r="AF72" s="222"/>
      <c r="AG72" s="505"/>
      <c r="AH72" s="505"/>
      <c r="AI72" s="222"/>
      <c r="AJ72" s="505"/>
      <c r="AK72" s="562"/>
      <c r="AL72" s="505"/>
      <c r="AM72" s="505"/>
      <c r="AN72" s="505"/>
      <c r="AO72" s="505"/>
      <c r="AP72" s="505"/>
      <c r="AQ72" s="222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3">
        <v>578827716</v>
      </c>
      <c r="Z73" s="505">
        <v>554775958</v>
      </c>
      <c r="AA73" s="505">
        <v>493473508</v>
      </c>
      <c r="AB73" s="505">
        <v>434626808</v>
      </c>
      <c r="AC73" s="505">
        <v>396885179</v>
      </c>
      <c r="AD73" s="222">
        <v>498568706</v>
      </c>
      <c r="AE73" s="505">
        <v>629861229</v>
      </c>
      <c r="AF73" s="222">
        <v>622930289</v>
      </c>
      <c r="AG73" s="505">
        <v>658013596</v>
      </c>
      <c r="AH73" s="505">
        <v>437804566</v>
      </c>
      <c r="AI73" s="222">
        <v>442524709</v>
      </c>
      <c r="AJ73" s="505">
        <v>493710432</v>
      </c>
      <c r="AK73" s="562">
        <v>563410166</v>
      </c>
      <c r="AL73" s="505">
        <v>575948603</v>
      </c>
      <c r="AM73" s="505">
        <v>487148902</v>
      </c>
      <c r="AN73" s="505">
        <v>414696930</v>
      </c>
      <c r="AO73" s="505">
        <v>386236907</v>
      </c>
      <c r="AP73" s="505">
        <v>463316882</v>
      </c>
      <c r="AQ73" s="222">
        <v>612467665</v>
      </c>
      <c r="AR73" s="505">
        <v>777535744</v>
      </c>
      <c r="AS73" s="505">
        <v>607821102</v>
      </c>
      <c r="AT73" s="505">
        <v>409627234</v>
      </c>
      <c r="AU73" s="505">
        <v>397784782</v>
      </c>
      <c r="AV73" s="505">
        <v>490440682</v>
      </c>
      <c r="AW73" s="632">
        <v>559372853</v>
      </c>
      <c r="AX73" s="406">
        <v>498008779</v>
      </c>
      <c r="AY73" s="406"/>
      <c r="AZ73" s="406"/>
      <c r="BA73" s="406"/>
      <c r="BB73" s="406"/>
      <c r="BC73" s="406"/>
      <c r="BD73" s="406"/>
      <c r="BE73" s="406"/>
      <c r="BF73" s="406"/>
      <c r="BG73" s="406"/>
      <c r="BH73" s="406"/>
      <c r="BI73" s="325">
        <f t="shared" ref="BI73:BR78" si="42">O73-C73</f>
        <v>-56562618</v>
      </c>
      <c r="BJ73" s="142">
        <f t="shared" si="42"/>
        <v>47812381</v>
      </c>
      <c r="BK73" s="142">
        <f t="shared" si="42"/>
        <v>52703361</v>
      </c>
      <c r="BL73" s="142">
        <f t="shared" si="42"/>
        <v>71847238</v>
      </c>
      <c r="BM73" s="142">
        <f t="shared" si="42"/>
        <v>56838559</v>
      </c>
      <c r="BN73" s="142">
        <f t="shared" si="42"/>
        <v>114087016</v>
      </c>
      <c r="BO73" s="142">
        <f t="shared" si="42"/>
        <v>57855238</v>
      </c>
      <c r="BP73" s="142">
        <f t="shared" si="42"/>
        <v>29384714</v>
      </c>
      <c r="BQ73" s="142">
        <f t="shared" si="42"/>
        <v>11726124</v>
      </c>
      <c r="BR73" s="166">
        <f t="shared" si="42"/>
        <v>32293770</v>
      </c>
    </row>
    <row r="74" spans="1:70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3">
        <v>53742215</v>
      </c>
      <c r="Z74" s="505">
        <v>52742656</v>
      </c>
      <c r="AA74" s="505">
        <v>48714890</v>
      </c>
      <c r="AB74" s="505">
        <v>43207234</v>
      </c>
      <c r="AC74" s="505">
        <v>38569585</v>
      </c>
      <c r="AD74" s="222">
        <v>45505827</v>
      </c>
      <c r="AE74" s="505">
        <v>55047797</v>
      </c>
      <c r="AF74" s="222">
        <v>55305109</v>
      </c>
      <c r="AG74" s="505">
        <v>58872503</v>
      </c>
      <c r="AH74" s="505">
        <v>40377034</v>
      </c>
      <c r="AI74" s="222">
        <v>41999178</v>
      </c>
      <c r="AJ74" s="505">
        <v>49116669</v>
      </c>
      <c r="AK74" s="562">
        <v>54117437</v>
      </c>
      <c r="AL74" s="505">
        <v>58733048</v>
      </c>
      <c r="AM74" s="505">
        <v>50242772</v>
      </c>
      <c r="AN74" s="505">
        <v>43097215</v>
      </c>
      <c r="AO74" s="505">
        <v>39980581</v>
      </c>
      <c r="AP74" s="505">
        <v>44645831</v>
      </c>
      <c r="AQ74" s="222">
        <v>55168231</v>
      </c>
      <c r="AR74" s="505">
        <v>73063241</v>
      </c>
      <c r="AS74" s="505">
        <v>56478310</v>
      </c>
      <c r="AT74" s="505">
        <v>40030357</v>
      </c>
      <c r="AU74" s="505">
        <v>40096691</v>
      </c>
      <c r="AV74" s="505">
        <v>50959913</v>
      </c>
      <c r="AW74" s="632">
        <v>57837179</v>
      </c>
      <c r="AX74" s="406">
        <v>53529696</v>
      </c>
      <c r="AY74" s="406"/>
      <c r="AZ74" s="406"/>
      <c r="BA74" s="406"/>
      <c r="BB74" s="406"/>
      <c r="BC74" s="406"/>
      <c r="BD74" s="406"/>
      <c r="BE74" s="406"/>
      <c r="BF74" s="406"/>
      <c r="BG74" s="406"/>
      <c r="BH74" s="406"/>
      <c r="BI74" s="325">
        <f t="shared" si="42"/>
        <v>-5808625</v>
      </c>
      <c r="BJ74" s="142">
        <f t="shared" si="42"/>
        <v>2595083</v>
      </c>
      <c r="BK74" s="142">
        <f t="shared" si="42"/>
        <v>3540674</v>
      </c>
      <c r="BL74" s="142">
        <f t="shared" si="42"/>
        <v>6419775</v>
      </c>
      <c r="BM74" s="142">
        <f t="shared" si="42"/>
        <v>4699903</v>
      </c>
      <c r="BN74" s="142">
        <f t="shared" si="42"/>
        <v>11910840</v>
      </c>
      <c r="BO74" s="142">
        <f t="shared" si="42"/>
        <v>7012360</v>
      </c>
      <c r="BP74" s="142">
        <f t="shared" si="42"/>
        <v>4016240</v>
      </c>
      <c r="BQ74" s="142">
        <f t="shared" si="42"/>
        <v>2262651</v>
      </c>
      <c r="BR74" s="166">
        <f t="shared" si="42"/>
        <v>2962116</v>
      </c>
    </row>
    <row r="75" spans="1:70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3">
        <v>337967492</v>
      </c>
      <c r="Z75" s="505">
        <v>357921616</v>
      </c>
      <c r="AA75" s="505">
        <v>317175128</v>
      </c>
      <c r="AB75" s="505">
        <v>307850573</v>
      </c>
      <c r="AC75" s="505">
        <v>286364648</v>
      </c>
      <c r="AD75" s="222">
        <v>326563508</v>
      </c>
      <c r="AE75" s="505">
        <v>360655321</v>
      </c>
      <c r="AF75" s="222">
        <v>379423293</v>
      </c>
      <c r="AG75" s="505">
        <v>386174929</v>
      </c>
      <c r="AH75" s="505">
        <v>319189207</v>
      </c>
      <c r="AI75" s="222">
        <v>311925749</v>
      </c>
      <c r="AJ75" s="505">
        <v>317846855</v>
      </c>
      <c r="AK75" s="562">
        <v>349770826</v>
      </c>
      <c r="AL75" s="505">
        <v>371944217</v>
      </c>
      <c r="AM75" s="505">
        <v>335021488</v>
      </c>
      <c r="AN75" s="505">
        <v>316654608</v>
      </c>
      <c r="AO75" s="505">
        <v>287302183</v>
      </c>
      <c r="AP75" s="505">
        <v>334558102</v>
      </c>
      <c r="AQ75" s="222">
        <v>369717514</v>
      </c>
      <c r="AR75" s="505">
        <v>416215366</v>
      </c>
      <c r="AS75" s="505">
        <v>385595740</v>
      </c>
      <c r="AT75" s="505">
        <v>307628204</v>
      </c>
      <c r="AU75" s="505">
        <v>306542762</v>
      </c>
      <c r="AV75" s="505">
        <v>327079000</v>
      </c>
      <c r="AW75" s="632">
        <v>347213422</v>
      </c>
      <c r="AX75" s="406">
        <v>342593821</v>
      </c>
      <c r="AY75" s="406"/>
      <c r="AZ75" s="406"/>
      <c r="BA75" s="406"/>
      <c r="BB75" s="406"/>
      <c r="BC75" s="406"/>
      <c r="BD75" s="406"/>
      <c r="BE75" s="406"/>
      <c r="BF75" s="406"/>
      <c r="BG75" s="406"/>
      <c r="BH75" s="406"/>
      <c r="BI75" s="325">
        <f t="shared" si="42"/>
        <v>-27575150</v>
      </c>
      <c r="BJ75" s="142">
        <f t="shared" si="42"/>
        <v>-60509369</v>
      </c>
      <c r="BK75" s="142">
        <f t="shared" si="42"/>
        <v>-58775616</v>
      </c>
      <c r="BL75" s="142">
        <f t="shared" si="42"/>
        <v>-54229449</v>
      </c>
      <c r="BM75" s="142">
        <f t="shared" si="42"/>
        <v>-45130844</v>
      </c>
      <c r="BN75" s="142">
        <f t="shared" si="42"/>
        <v>-46784898</v>
      </c>
      <c r="BO75" s="142">
        <f t="shared" si="42"/>
        <v>-35880948</v>
      </c>
      <c r="BP75" s="142">
        <f t="shared" si="42"/>
        <v>-17685705</v>
      </c>
      <c r="BQ75" s="142">
        <f t="shared" si="42"/>
        <v>-40708018</v>
      </c>
      <c r="BR75" s="166">
        <f t="shared" si="42"/>
        <v>-31562451</v>
      </c>
    </row>
    <row r="76" spans="1:70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3">
        <v>696241811</v>
      </c>
      <c r="Z76" s="505">
        <v>665106096</v>
      </c>
      <c r="AA76" s="505">
        <v>651841863</v>
      </c>
      <c r="AB76" s="505">
        <v>642738308</v>
      </c>
      <c r="AC76" s="505">
        <v>602340915</v>
      </c>
      <c r="AD76" s="222">
        <v>762376655</v>
      </c>
      <c r="AE76" s="505">
        <v>779625228</v>
      </c>
      <c r="AF76" s="222">
        <v>778664441</v>
      </c>
      <c r="AG76" s="505">
        <v>799239422</v>
      </c>
      <c r="AH76" s="505">
        <v>717360612</v>
      </c>
      <c r="AI76" s="222">
        <v>678154613</v>
      </c>
      <c r="AJ76" s="505">
        <v>671972897</v>
      </c>
      <c r="AK76" s="562">
        <v>707203887</v>
      </c>
      <c r="AL76" s="505">
        <v>679321627</v>
      </c>
      <c r="AM76" s="505">
        <v>641076391</v>
      </c>
      <c r="AN76" s="505">
        <v>651841686</v>
      </c>
      <c r="AO76" s="505">
        <v>635763401</v>
      </c>
      <c r="AP76" s="505">
        <v>730990644</v>
      </c>
      <c r="AQ76" s="222">
        <v>838187066</v>
      </c>
      <c r="AR76" s="505">
        <v>832843925</v>
      </c>
      <c r="AS76" s="505">
        <v>789275786</v>
      </c>
      <c r="AT76" s="505">
        <v>670214340</v>
      </c>
      <c r="AU76" s="505">
        <v>657531881</v>
      </c>
      <c r="AV76" s="505">
        <v>684740141</v>
      </c>
      <c r="AW76" s="632">
        <v>723884636</v>
      </c>
      <c r="AX76" s="406">
        <v>664558727</v>
      </c>
      <c r="AY76" s="406"/>
      <c r="AZ76" s="406"/>
      <c r="BA76" s="406"/>
      <c r="BB76" s="406"/>
      <c r="BC76" s="406"/>
      <c r="BD76" s="406"/>
      <c r="BE76" s="406"/>
      <c r="BF76" s="406"/>
      <c r="BG76" s="406"/>
      <c r="BH76" s="406"/>
      <c r="BI76" s="325">
        <f t="shared" si="42"/>
        <v>-47439582</v>
      </c>
      <c r="BJ76" s="142">
        <f t="shared" si="42"/>
        <v>-107077570</v>
      </c>
      <c r="BK76" s="142">
        <f t="shared" si="42"/>
        <v>-85046489</v>
      </c>
      <c r="BL76" s="142">
        <f t="shared" si="42"/>
        <v>-73675534</v>
      </c>
      <c r="BM76" s="142">
        <f t="shared" si="42"/>
        <v>-71691318</v>
      </c>
      <c r="BN76" s="142">
        <f t="shared" si="42"/>
        <v>-55526250</v>
      </c>
      <c r="BO76" s="142">
        <f t="shared" si="42"/>
        <v>-33604708</v>
      </c>
      <c r="BP76" s="142">
        <f t="shared" si="42"/>
        <v>-63053294</v>
      </c>
      <c r="BQ76" s="142">
        <f t="shared" si="42"/>
        <v>-34652777</v>
      </c>
      <c r="BR76" s="166">
        <f t="shared" si="42"/>
        <v>-46729285</v>
      </c>
    </row>
    <row r="77" spans="1:70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3">
        <v>8562363</v>
      </c>
      <c r="Z77" s="505">
        <v>7276479</v>
      </c>
      <c r="AA77" s="505">
        <v>7007921</v>
      </c>
      <c r="AB77" s="505">
        <v>6262614</v>
      </c>
      <c r="AC77" s="505">
        <v>5691800</v>
      </c>
      <c r="AD77" s="222">
        <v>5251838</v>
      </c>
      <c r="AE77" s="505">
        <v>5446971</v>
      </c>
      <c r="AF77" s="222">
        <v>5891280</v>
      </c>
      <c r="AG77" s="505">
        <v>6559497</v>
      </c>
      <c r="AH77" s="505">
        <v>7453525</v>
      </c>
      <c r="AI77" s="222">
        <v>7914964</v>
      </c>
      <c r="AJ77" s="505">
        <v>8567366</v>
      </c>
      <c r="AK77" s="562">
        <v>8414074</v>
      </c>
      <c r="AL77" s="505">
        <v>7208529</v>
      </c>
      <c r="AM77" s="505">
        <v>6987210</v>
      </c>
      <c r="AN77" s="505">
        <v>6015197</v>
      </c>
      <c r="AO77" s="505">
        <v>5512763</v>
      </c>
      <c r="AP77" s="505">
        <v>5205846</v>
      </c>
      <c r="AQ77" s="222">
        <v>5291854</v>
      </c>
      <c r="AR77" s="505">
        <v>5862372</v>
      </c>
      <c r="AS77" s="505">
        <v>6336058</v>
      </c>
      <c r="AT77" s="505">
        <v>7278659</v>
      </c>
      <c r="AU77" s="505">
        <v>7649506</v>
      </c>
      <c r="AV77" s="505">
        <v>8223797</v>
      </c>
      <c r="AW77" s="632">
        <v>8216388</v>
      </c>
      <c r="AX77" s="406">
        <v>6982781</v>
      </c>
      <c r="AY77" s="406"/>
      <c r="AZ77" s="406"/>
      <c r="BA77" s="406"/>
      <c r="BB77" s="406"/>
      <c r="BC77" s="406"/>
      <c r="BD77" s="406"/>
      <c r="BE77" s="406"/>
      <c r="BF77" s="406"/>
      <c r="BG77" s="406"/>
      <c r="BH77" s="406"/>
      <c r="BI77" s="325">
        <f t="shared" si="42"/>
        <v>-147012</v>
      </c>
      <c r="BJ77" s="142">
        <f t="shared" si="42"/>
        <v>-315497</v>
      </c>
      <c r="BK77" s="142">
        <f t="shared" si="42"/>
        <v>-310089</v>
      </c>
      <c r="BL77" s="142">
        <f t="shared" si="42"/>
        <v>-191556</v>
      </c>
      <c r="BM77" s="142">
        <f t="shared" si="42"/>
        <v>-227074</v>
      </c>
      <c r="BN77" s="142">
        <f t="shared" si="42"/>
        <v>584083</v>
      </c>
      <c r="BO77" s="142">
        <f t="shared" si="42"/>
        <v>-748131</v>
      </c>
      <c r="BP77" s="142">
        <f t="shared" si="42"/>
        <v>-180262</v>
      </c>
      <c r="BQ77" s="142">
        <f t="shared" si="42"/>
        <v>-297614</v>
      </c>
      <c r="BR77" s="166">
        <f t="shared" si="42"/>
        <v>-6640</v>
      </c>
    </row>
    <row r="78" spans="1:70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3">
        <v>1675341597</v>
      </c>
      <c r="Z78" s="507">
        <f>SUM(Z73:Z77)</f>
        <v>1637822805</v>
      </c>
      <c r="AA78" s="507">
        <v>1518213310</v>
      </c>
      <c r="AB78" s="507">
        <v>1434685537</v>
      </c>
      <c r="AC78" s="507">
        <v>1329852127</v>
      </c>
      <c r="AD78" s="271">
        <f>SUM(AD73:AD77)</f>
        <v>1638266534</v>
      </c>
      <c r="AE78" s="507">
        <v>1830636546</v>
      </c>
      <c r="AF78" s="271">
        <f>SUM(AF73:AF77)</f>
        <v>1842214412</v>
      </c>
      <c r="AG78" s="507">
        <v>1908859947</v>
      </c>
      <c r="AH78" s="507">
        <v>1522184944</v>
      </c>
      <c r="AI78" s="271">
        <f t="shared" ref="AI78" si="43">SUM(AI73:AI77)</f>
        <v>1482519213</v>
      </c>
      <c r="AJ78" s="507">
        <v>1541214219</v>
      </c>
      <c r="AK78" s="564">
        <v>1682916390</v>
      </c>
      <c r="AL78" s="507">
        <v>1693156024</v>
      </c>
      <c r="AM78" s="507">
        <f t="shared" ref="AM78" si="44">SUM(AM73:AM77)</f>
        <v>1520476763</v>
      </c>
      <c r="AN78" s="507">
        <v>1432305636</v>
      </c>
      <c r="AO78" s="507">
        <v>1354795835</v>
      </c>
      <c r="AP78" s="507">
        <v>1578717305</v>
      </c>
      <c r="AQ78" s="271">
        <f t="shared" ref="AQ78" si="45">SUM(AQ73:AQ77)</f>
        <v>1880832330</v>
      </c>
      <c r="AR78" s="507">
        <v>2105520648</v>
      </c>
      <c r="AS78" s="507">
        <v>1845506996</v>
      </c>
      <c r="AT78" s="507">
        <v>1434778794</v>
      </c>
      <c r="AU78" s="507">
        <v>1409605622</v>
      </c>
      <c r="AV78" s="507">
        <v>1561443533</v>
      </c>
      <c r="AW78" s="632">
        <v>1696524478</v>
      </c>
      <c r="AX78" s="406">
        <v>1565673804</v>
      </c>
      <c r="AY78" s="406"/>
      <c r="AZ78" s="406"/>
      <c r="BA78" s="406"/>
      <c r="BB78" s="406"/>
      <c r="BC78" s="406"/>
      <c r="BD78" s="406"/>
      <c r="BE78" s="406"/>
      <c r="BF78" s="406"/>
      <c r="BG78" s="406"/>
      <c r="BH78" s="406"/>
      <c r="BI78" s="325">
        <f t="shared" si="42"/>
        <v>-137532987</v>
      </c>
      <c r="BJ78" s="142">
        <f t="shared" si="42"/>
        <v>-117494972</v>
      </c>
      <c r="BK78" s="142">
        <f t="shared" si="42"/>
        <v>-87888159</v>
      </c>
      <c r="BL78" s="142">
        <f t="shared" si="42"/>
        <v>-49829526</v>
      </c>
      <c r="BM78" s="142">
        <f t="shared" si="42"/>
        <v>-55510774</v>
      </c>
      <c r="BN78" s="142">
        <f t="shared" si="42"/>
        <v>24270791</v>
      </c>
      <c r="BO78" s="142">
        <f t="shared" si="42"/>
        <v>-5366189</v>
      </c>
      <c r="BP78" s="142">
        <f t="shared" si="42"/>
        <v>-47518307</v>
      </c>
      <c r="BQ78" s="142">
        <f t="shared" si="42"/>
        <v>-61669634</v>
      </c>
      <c r="BR78" s="166">
        <f t="shared" si="42"/>
        <v>-43042490</v>
      </c>
    </row>
    <row r="79" spans="1:70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4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566"/>
      <c r="AL79" s="280"/>
      <c r="AM79" s="280"/>
      <c r="AN79" s="280"/>
      <c r="AO79" s="280"/>
      <c r="AP79" s="280"/>
      <c r="AQ79" s="224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08">
        <v>101215249.77000003</v>
      </c>
      <c r="AA80" s="508">
        <v>82825327</v>
      </c>
      <c r="AB80" s="508">
        <v>75864493.849999994</v>
      </c>
      <c r="AC80" s="508">
        <v>71771433.090000018</v>
      </c>
      <c r="AD80" s="223">
        <v>87160749.330000013</v>
      </c>
      <c r="AE80" s="508">
        <v>107375778.41</v>
      </c>
      <c r="AF80" s="223">
        <v>105147066.45999999</v>
      </c>
      <c r="AG80" s="508">
        <v>110997703.84999999</v>
      </c>
      <c r="AH80" s="508">
        <v>76346914.440000027</v>
      </c>
      <c r="AI80" s="223">
        <v>77046986.049999997</v>
      </c>
      <c r="AJ80" s="508">
        <v>85117017.960000008</v>
      </c>
      <c r="AK80" s="565">
        <v>103711133.27000001</v>
      </c>
      <c r="AL80" s="508">
        <v>113462411.54000001</v>
      </c>
      <c r="AM80" s="508">
        <v>94832054.730000004</v>
      </c>
      <c r="AN80" s="508">
        <v>82068520.549999997</v>
      </c>
      <c r="AO80" s="508">
        <v>76761930.489999995</v>
      </c>
      <c r="AP80" s="508">
        <v>90940149.780000016</v>
      </c>
      <c r="AQ80" s="223">
        <v>122765578.22000001</v>
      </c>
      <c r="AR80" s="508">
        <v>157937606.89999998</v>
      </c>
      <c r="AS80" s="508">
        <v>126040079.39999999</v>
      </c>
      <c r="AT80" s="508">
        <v>87791935.50999999</v>
      </c>
      <c r="AU80" s="508">
        <v>85587752.729999989</v>
      </c>
      <c r="AV80" s="508">
        <v>103770303.59</v>
      </c>
      <c r="AW80" s="586">
        <v>125591074.73999998</v>
      </c>
      <c r="AX80" s="408">
        <v>120020926.45999998</v>
      </c>
      <c r="AY80" s="408"/>
      <c r="AZ80" s="408"/>
      <c r="BA80" s="408"/>
      <c r="BB80" s="408"/>
      <c r="BC80" s="408"/>
      <c r="BD80" s="408"/>
      <c r="BE80" s="408"/>
      <c r="BF80" s="408"/>
      <c r="BG80" s="408"/>
      <c r="BH80" s="408"/>
      <c r="BI80" s="327">
        <f t="shared" ref="BI80:BR85" si="46">O80-C80</f>
        <v>-14176767.849999994</v>
      </c>
      <c r="BJ80" s="150">
        <f t="shared" si="46"/>
        <v>5810643.0100000054</v>
      </c>
      <c r="BK80" s="150">
        <f t="shared" si="46"/>
        <v>6513371.4400000125</v>
      </c>
      <c r="BL80" s="150">
        <f t="shared" si="46"/>
        <v>9627191.5699999928</v>
      </c>
      <c r="BM80" s="150">
        <f t="shared" si="46"/>
        <v>8897697.3700000197</v>
      </c>
      <c r="BN80" s="150">
        <f t="shared" si="46"/>
        <v>17279172.650000006</v>
      </c>
      <c r="BO80" s="150">
        <f t="shared" si="46"/>
        <v>8798914.380000025</v>
      </c>
      <c r="BP80" s="150">
        <f t="shared" si="46"/>
        <v>4767587.7600000054</v>
      </c>
      <c r="BQ80" s="150">
        <f t="shared" si="46"/>
        <v>1944262.9100000113</v>
      </c>
      <c r="BR80" s="169">
        <f t="shared" si="46"/>
        <v>5877608.849999994</v>
      </c>
    </row>
    <row r="81" spans="1:70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08">
        <v>4298625.57</v>
      </c>
      <c r="AA81" s="508">
        <v>2996455</v>
      </c>
      <c r="AB81" s="508">
        <v>2857828.0000000005</v>
      </c>
      <c r="AC81" s="508">
        <v>2669740.3599999994</v>
      </c>
      <c r="AD81" s="223">
        <v>3003885.0200000009</v>
      </c>
      <c r="AE81" s="508">
        <v>3505089.8400000003</v>
      </c>
      <c r="AF81" s="223">
        <v>3497461.6999999997</v>
      </c>
      <c r="AG81" s="508">
        <v>3645955.0300000003</v>
      </c>
      <c r="AH81" s="508">
        <v>2591921.0699999998</v>
      </c>
      <c r="AI81" s="223">
        <v>2697626.6100000003</v>
      </c>
      <c r="AJ81" s="508">
        <v>3053088.93</v>
      </c>
      <c r="AK81" s="565">
        <v>3722181.4899999998</v>
      </c>
      <c r="AL81" s="508">
        <v>4378623.1499999994</v>
      </c>
      <c r="AM81" s="508">
        <v>3669502.15</v>
      </c>
      <c r="AN81" s="508">
        <v>3223700.02</v>
      </c>
      <c r="AO81" s="508">
        <v>3070274.18</v>
      </c>
      <c r="AP81" s="508">
        <v>3296506.63</v>
      </c>
      <c r="AQ81" s="223">
        <v>4142607.76</v>
      </c>
      <c r="AR81" s="508">
        <v>5369968.0499999998</v>
      </c>
      <c r="AS81" s="508">
        <v>4269993.5399999991</v>
      </c>
      <c r="AT81" s="508">
        <v>3167994.9000000004</v>
      </c>
      <c r="AU81" s="508">
        <v>3163819.6800000006</v>
      </c>
      <c r="AV81" s="508">
        <v>3832385.16</v>
      </c>
      <c r="AW81" s="586">
        <v>4153222.41</v>
      </c>
      <c r="AX81" s="408">
        <v>3822401.43</v>
      </c>
      <c r="AY81" s="408"/>
      <c r="AZ81" s="408"/>
      <c r="BA81" s="408"/>
      <c r="BB81" s="408"/>
      <c r="BC81" s="408"/>
      <c r="BD81" s="408"/>
      <c r="BE81" s="408"/>
      <c r="BF81" s="408"/>
      <c r="BG81" s="408"/>
      <c r="BH81" s="408"/>
      <c r="BI81" s="327">
        <f t="shared" si="46"/>
        <v>-503513.64000000013</v>
      </c>
      <c r="BJ81" s="150">
        <f t="shared" si="46"/>
        <v>137938.1799999997</v>
      </c>
      <c r="BK81" s="150">
        <f t="shared" si="46"/>
        <v>172819.08999999985</v>
      </c>
      <c r="BL81" s="150">
        <f t="shared" si="46"/>
        <v>453657.81999999983</v>
      </c>
      <c r="BM81" s="150">
        <f t="shared" si="46"/>
        <v>480768.41999999899</v>
      </c>
      <c r="BN81" s="150">
        <f t="shared" si="46"/>
        <v>844870.87999999942</v>
      </c>
      <c r="BO81" s="150">
        <f t="shared" si="46"/>
        <v>600868.82999999961</v>
      </c>
      <c r="BP81" s="150">
        <f t="shared" si="46"/>
        <v>448653.31000000006</v>
      </c>
      <c r="BQ81" s="150">
        <f t="shared" si="46"/>
        <v>337425.77000000048</v>
      </c>
      <c r="BR81" s="169">
        <f t="shared" si="46"/>
        <v>467008.3200000003</v>
      </c>
    </row>
    <row r="82" spans="1:70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08">
        <v>42159982.489999995</v>
      </c>
      <c r="AA82" s="508">
        <v>34400681</v>
      </c>
      <c r="AB82" s="508">
        <v>34121188.859999999</v>
      </c>
      <c r="AC82" s="508">
        <v>33148621.849999994</v>
      </c>
      <c r="AD82" s="223">
        <v>44470920.479999982</v>
      </c>
      <c r="AE82" s="508">
        <v>56807646.000000007</v>
      </c>
      <c r="AF82" s="223">
        <v>57104079.639999993</v>
      </c>
      <c r="AG82" s="508">
        <v>58602691.160000004</v>
      </c>
      <c r="AH82" s="508">
        <v>43924249.809999995</v>
      </c>
      <c r="AI82" s="223">
        <v>35595317.339999996</v>
      </c>
      <c r="AJ82" s="508">
        <v>36022360.989999995</v>
      </c>
      <c r="AK82" s="565">
        <v>41051226.519999996</v>
      </c>
      <c r="AL82" s="508">
        <v>46120617.659999996</v>
      </c>
      <c r="AM82" s="508">
        <v>43093538.250000015</v>
      </c>
      <c r="AN82" s="508">
        <v>39395737.850000001</v>
      </c>
      <c r="AO82" s="508">
        <v>37077422.889999986</v>
      </c>
      <c r="AP82" s="508">
        <v>48583855.589999996</v>
      </c>
      <c r="AQ82" s="223">
        <v>63947485.159999989</v>
      </c>
      <c r="AR82" s="508">
        <v>69993467.040000021</v>
      </c>
      <c r="AS82" s="508">
        <v>67477892.159999996</v>
      </c>
      <c r="AT82" s="508">
        <v>49316778.059999995</v>
      </c>
      <c r="AU82" s="508">
        <v>41071140.299999997</v>
      </c>
      <c r="AV82" s="508">
        <v>43694318.519999996</v>
      </c>
      <c r="AW82" s="586">
        <v>50908811.210000001</v>
      </c>
      <c r="AX82" s="408">
        <v>55058605.629999995</v>
      </c>
      <c r="AY82" s="408"/>
      <c r="AZ82" s="408"/>
      <c r="BA82" s="408"/>
      <c r="BB82" s="408"/>
      <c r="BC82" s="408"/>
      <c r="BD82" s="408"/>
      <c r="BE82" s="408"/>
      <c r="BF82" s="408"/>
      <c r="BG82" s="408"/>
      <c r="BH82" s="408"/>
      <c r="BI82" s="327">
        <f t="shared" si="46"/>
        <v>-6856758.1300000027</v>
      </c>
      <c r="BJ82" s="150">
        <f t="shared" si="46"/>
        <v>-8810947.0100000128</v>
      </c>
      <c r="BK82" s="150">
        <f t="shared" si="46"/>
        <v>-8710320.2900000066</v>
      </c>
      <c r="BL82" s="150">
        <f t="shared" si="46"/>
        <v>-8340389.5299999937</v>
      </c>
      <c r="BM82" s="150">
        <f t="shared" si="46"/>
        <v>-7093532.8599999994</v>
      </c>
      <c r="BN82" s="150">
        <f t="shared" si="46"/>
        <v>-7451887.6399999931</v>
      </c>
      <c r="BO82" s="150">
        <f t="shared" si="46"/>
        <v>-6580396.6000000015</v>
      </c>
      <c r="BP82" s="150">
        <f t="shared" si="46"/>
        <v>-2721627.5500000045</v>
      </c>
      <c r="BQ82" s="150">
        <f t="shared" si="46"/>
        <v>-5335616.9999999925</v>
      </c>
      <c r="BR82" s="169">
        <f t="shared" si="46"/>
        <v>-3871656.6999999955</v>
      </c>
    </row>
    <row r="83" spans="1:70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08">
        <v>45758721.649999991</v>
      </c>
      <c r="AA83" s="508">
        <v>45897734</v>
      </c>
      <c r="AB83" s="508">
        <v>46739424.930000015</v>
      </c>
      <c r="AC83" s="508">
        <v>47807928.879999995</v>
      </c>
      <c r="AD83" s="223">
        <v>66870176.539999999</v>
      </c>
      <c r="AE83" s="508">
        <v>73595084.25999999</v>
      </c>
      <c r="AF83" s="223">
        <v>73120450.25</v>
      </c>
      <c r="AG83" s="508">
        <v>74156980.430000007</v>
      </c>
      <c r="AH83" s="508">
        <v>62811378.019999988</v>
      </c>
      <c r="AI83" s="223">
        <v>53932478.839999996</v>
      </c>
      <c r="AJ83" s="508">
        <v>53698944.239999995</v>
      </c>
      <c r="AK83" s="565">
        <v>61730716.079999998</v>
      </c>
      <c r="AL83" s="508">
        <v>63002258.389999993</v>
      </c>
      <c r="AM83" s="508">
        <v>59052073.219999999</v>
      </c>
      <c r="AN83" s="508">
        <v>55008628.050000012</v>
      </c>
      <c r="AO83" s="508">
        <v>55206490.659999974</v>
      </c>
      <c r="AP83" s="508">
        <v>66616041.899999999</v>
      </c>
      <c r="AQ83" s="223">
        <v>81860963.040000007</v>
      </c>
      <c r="AR83" s="508">
        <v>86664912.760000005</v>
      </c>
      <c r="AS83" s="508">
        <v>81509473.810000002</v>
      </c>
      <c r="AT83" s="508">
        <v>63186438.420000009</v>
      </c>
      <c r="AU83" s="508">
        <v>60678191.640000001</v>
      </c>
      <c r="AV83" s="508">
        <v>62617535.230000004</v>
      </c>
      <c r="AW83" s="586">
        <v>69853069.779999986</v>
      </c>
      <c r="AX83" s="408">
        <v>66849729.499999993</v>
      </c>
      <c r="AY83" s="408"/>
      <c r="AZ83" s="408"/>
      <c r="BA83" s="408"/>
      <c r="BB83" s="408"/>
      <c r="BC83" s="408"/>
      <c r="BD83" s="408"/>
      <c r="BE83" s="408"/>
      <c r="BF83" s="408"/>
      <c r="BG83" s="408"/>
      <c r="BH83" s="408"/>
      <c r="BI83" s="327">
        <f t="shared" si="46"/>
        <v>-7537367.8899999931</v>
      </c>
      <c r="BJ83" s="150">
        <f t="shared" si="46"/>
        <v>-9181363.3800000101</v>
      </c>
      <c r="BK83" s="150">
        <f t="shared" si="46"/>
        <v>-8855287.049999997</v>
      </c>
      <c r="BL83" s="150">
        <f t="shared" si="46"/>
        <v>-6536470.3100000024</v>
      </c>
      <c r="BM83" s="150">
        <f t="shared" si="46"/>
        <v>-7326319.4399999976</v>
      </c>
      <c r="BN83" s="150">
        <f t="shared" si="46"/>
        <v>-7017188.8500000015</v>
      </c>
      <c r="BO83" s="150">
        <f t="shared" si="46"/>
        <v>-5779596.2199999914</v>
      </c>
      <c r="BP83" s="150">
        <f t="shared" si="46"/>
        <v>-7375176.7800000012</v>
      </c>
      <c r="BQ83" s="150">
        <f t="shared" si="46"/>
        <v>-5456268.6199999973</v>
      </c>
      <c r="BR83" s="169">
        <f t="shared" si="46"/>
        <v>-6671943.0699999928</v>
      </c>
    </row>
    <row r="84" spans="1:70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08">
        <v>947815.71000000008</v>
      </c>
      <c r="AA84" s="508">
        <v>904826</v>
      </c>
      <c r="AB84" s="508">
        <v>873625.97000000009</v>
      </c>
      <c r="AC84" s="508">
        <v>837959.25</v>
      </c>
      <c r="AD84" s="223">
        <v>798695.6</v>
      </c>
      <c r="AE84" s="508">
        <v>810525.70000000007</v>
      </c>
      <c r="AF84" s="223">
        <v>844507.60000000009</v>
      </c>
      <c r="AG84" s="508">
        <v>896821.54999999993</v>
      </c>
      <c r="AH84" s="508">
        <v>962952.47</v>
      </c>
      <c r="AI84" s="223">
        <v>1010351.41</v>
      </c>
      <c r="AJ84" s="508">
        <v>1068322.6799999997</v>
      </c>
      <c r="AK84" s="565">
        <v>1215859.94</v>
      </c>
      <c r="AL84" s="508">
        <v>1126850.9000000001</v>
      </c>
      <c r="AM84" s="508">
        <v>1039513.7299999999</v>
      </c>
      <c r="AN84" s="508">
        <v>905570.8899999999</v>
      </c>
      <c r="AO84" s="508">
        <v>846362.75000000012</v>
      </c>
      <c r="AP84" s="508">
        <v>817368.11</v>
      </c>
      <c r="AQ84" s="223">
        <v>882877.19000000006</v>
      </c>
      <c r="AR84" s="508">
        <v>950727.82999999984</v>
      </c>
      <c r="AS84" s="508">
        <v>970893.91999999993</v>
      </c>
      <c r="AT84" s="508">
        <v>997590.31</v>
      </c>
      <c r="AU84" s="508">
        <v>1049549.06</v>
      </c>
      <c r="AV84" s="508">
        <v>1147780.0399999998</v>
      </c>
      <c r="AW84" s="586">
        <v>1293927.8900000001</v>
      </c>
      <c r="AX84" s="408">
        <v>1197805.1099999999</v>
      </c>
      <c r="AY84" s="408"/>
      <c r="AZ84" s="408"/>
      <c r="BA84" s="408"/>
      <c r="BB84" s="408"/>
      <c r="BC84" s="408"/>
      <c r="BD84" s="408"/>
      <c r="BE84" s="408"/>
      <c r="BF84" s="408"/>
      <c r="BG84" s="408"/>
      <c r="BH84" s="408"/>
      <c r="BI84" s="327">
        <f t="shared" si="46"/>
        <v>-126729.62999999989</v>
      </c>
      <c r="BJ84" s="150">
        <f t="shared" si="46"/>
        <v>-124732.13</v>
      </c>
      <c r="BK84" s="150">
        <f t="shared" si="46"/>
        <v>-172352.30000000005</v>
      </c>
      <c r="BL84" s="150">
        <f t="shared" si="46"/>
        <v>-86465.620000000112</v>
      </c>
      <c r="BM84" s="150">
        <f t="shared" si="46"/>
        <v>-83395.000000000116</v>
      </c>
      <c r="BN84" s="150">
        <f t="shared" si="46"/>
        <v>-72607.519999999902</v>
      </c>
      <c r="BO84" s="150">
        <f t="shared" si="46"/>
        <v>-172460.78000000003</v>
      </c>
      <c r="BP84" s="150">
        <f t="shared" si="46"/>
        <v>-181163.58999999997</v>
      </c>
      <c r="BQ84" s="150">
        <f t="shared" si="46"/>
        <v>-51239.699999999953</v>
      </c>
      <c r="BR84" s="169">
        <f t="shared" si="46"/>
        <v>-39187.209999999963</v>
      </c>
    </row>
    <row r="85" spans="1:70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47">SUM(AI80:AI84)</f>
        <v>170282760.25</v>
      </c>
      <c r="AJ85" s="283">
        <v>178959734.80000001</v>
      </c>
      <c r="AK85" s="568">
        <v>211431117.30000001</v>
      </c>
      <c r="AL85" s="283">
        <v>228090761.64000002</v>
      </c>
      <c r="AM85" s="280">
        <f t="shared" ref="AM85" si="48">SUM(AM80:AM84)</f>
        <v>201686682.08000001</v>
      </c>
      <c r="AN85" s="283">
        <v>180602157.35999998</v>
      </c>
      <c r="AO85" s="283">
        <v>172962480.96999997</v>
      </c>
      <c r="AP85" s="283">
        <v>210253922.01000002</v>
      </c>
      <c r="AQ85" s="224">
        <f t="shared" ref="AQ85" si="49">SUM(AQ80:AQ84)</f>
        <v>273599511.37</v>
      </c>
      <c r="AR85" s="283">
        <v>320916682.57999998</v>
      </c>
      <c r="AS85" s="283">
        <v>280268332.82999998</v>
      </c>
      <c r="AT85" s="283">
        <v>204460737.20000002</v>
      </c>
      <c r="AU85" s="283">
        <v>191550453.41</v>
      </c>
      <c r="AV85" s="283">
        <v>215062322.53999999</v>
      </c>
      <c r="AW85" s="586">
        <v>251800106.02999997</v>
      </c>
      <c r="AX85" s="408">
        <v>246949468.13</v>
      </c>
      <c r="AY85" s="408"/>
      <c r="AZ85" s="408"/>
      <c r="BA85" s="408"/>
      <c r="BB85" s="408"/>
      <c r="BC85" s="408"/>
      <c r="BD85" s="408"/>
      <c r="BE85" s="408"/>
      <c r="BF85" s="408"/>
      <c r="BG85" s="408"/>
      <c r="BH85" s="408"/>
      <c r="BI85" s="329">
        <f t="shared" si="46"/>
        <v>-29201137.139999986</v>
      </c>
      <c r="BJ85" s="159">
        <f t="shared" si="46"/>
        <v>-12168461.330000013</v>
      </c>
      <c r="BK85" s="159">
        <f t="shared" si="46"/>
        <v>-11051769.109999955</v>
      </c>
      <c r="BL85" s="159">
        <f t="shared" si="46"/>
        <v>-4882476.0699999928</v>
      </c>
      <c r="BM85" s="159">
        <f t="shared" si="46"/>
        <v>-5124781.5099999905</v>
      </c>
      <c r="BN85" s="159">
        <f t="shared" si="46"/>
        <v>3582359.5200000107</v>
      </c>
      <c r="BO85" s="159">
        <f t="shared" si="46"/>
        <v>-3132670.3899999559</v>
      </c>
      <c r="BP85" s="159">
        <f t="shared" si="46"/>
        <v>-5061726.849999994</v>
      </c>
      <c r="BQ85" s="159">
        <f t="shared" si="46"/>
        <v>-8561436.6399999857</v>
      </c>
      <c r="BR85" s="173">
        <f t="shared" si="46"/>
        <v>-4238169.8099999726</v>
      </c>
    </row>
    <row r="86" spans="1:70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5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568"/>
      <c r="AL86" s="283"/>
      <c r="AM86" s="283"/>
      <c r="AN86" s="283"/>
      <c r="AO86" s="283"/>
      <c r="AP86" s="283"/>
      <c r="AQ86" s="274"/>
      <c r="AR86" s="283"/>
      <c r="AS86" s="283"/>
      <c r="AT86" s="283"/>
      <c r="AU86" s="283"/>
      <c r="AV86" s="283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</row>
    <row r="87" spans="1:70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6">
        <v>38722572.289999716</v>
      </c>
      <c r="Z87" s="508">
        <v>37211193.429998517</v>
      </c>
      <c r="AA87" s="508">
        <v>40793698.109999955</v>
      </c>
      <c r="AB87" s="508">
        <v>36085223.900000572</v>
      </c>
      <c r="AC87" s="508">
        <v>33243068.979999341</v>
      </c>
      <c r="AD87" s="223">
        <v>42764603.119999848</v>
      </c>
      <c r="AE87" s="508">
        <v>53814690.58999896</v>
      </c>
      <c r="AF87" s="223">
        <v>51820011.749998577</v>
      </c>
      <c r="AG87" s="508">
        <v>54383593.590000801</v>
      </c>
      <c r="AH87" s="508">
        <v>36122420.449999623</v>
      </c>
      <c r="AI87" s="223">
        <v>37358531.719998986</v>
      </c>
      <c r="AJ87" s="508">
        <v>41846354.290000848</v>
      </c>
      <c r="AK87" s="565">
        <v>50862510.000002086</v>
      </c>
      <c r="AL87" s="508">
        <v>52380500.680004075</v>
      </c>
      <c r="AM87" s="508">
        <v>45994664.960001379</v>
      </c>
      <c r="AN87" s="508">
        <v>38851963.290001936</v>
      </c>
      <c r="AO87" s="508">
        <v>36728172.480002433</v>
      </c>
      <c r="AP87" s="508">
        <v>44309724.270002812</v>
      </c>
      <c r="AQ87" s="223">
        <v>60224202.360004641</v>
      </c>
      <c r="AR87" s="508">
        <v>77983922.879996479</v>
      </c>
      <c r="AS87" s="508">
        <v>29036664.4100006</v>
      </c>
      <c r="AT87" s="508">
        <v>61875443.150008149</v>
      </c>
      <c r="AU87" s="508">
        <v>39935967.960003383</v>
      </c>
      <c r="AV87" s="508">
        <v>54089200.990002736</v>
      </c>
      <c r="AW87" s="635">
        <v>63353451.410008296</v>
      </c>
      <c r="AX87" s="410">
        <v>56339391.390007906</v>
      </c>
      <c r="AY87" s="410"/>
      <c r="AZ87" s="410"/>
      <c r="BA87" s="410"/>
      <c r="BB87" s="410"/>
      <c r="BC87" s="410"/>
      <c r="BD87" s="410"/>
      <c r="BE87" s="410"/>
      <c r="BF87" s="410"/>
      <c r="BG87" s="410"/>
      <c r="BH87" s="410"/>
      <c r="BI87" s="327">
        <f t="shared" ref="BI87:BR92" si="50">O87-C87</f>
        <v>-1461592.780002702</v>
      </c>
      <c r="BJ87" s="150">
        <f t="shared" si="50"/>
        <v>3709893.2299981155</v>
      </c>
      <c r="BK87" s="150">
        <f t="shared" si="50"/>
        <v>4227473.9399980456</v>
      </c>
      <c r="BL87" s="150">
        <f t="shared" si="50"/>
        <v>5469070.999999024</v>
      </c>
      <c r="BM87" s="150">
        <f t="shared" si="50"/>
        <v>5654187.009999156</v>
      </c>
      <c r="BN87" s="150">
        <f t="shared" si="50"/>
        <v>8074986.7299996391</v>
      </c>
      <c r="BO87" s="150">
        <f t="shared" si="50"/>
        <v>3188358.3199994788</v>
      </c>
      <c r="BP87" s="150">
        <f t="shared" si="50"/>
        <v>973355.15999882668</v>
      </c>
      <c r="BQ87" s="150">
        <f t="shared" si="50"/>
        <v>-368155.31000104919</v>
      </c>
      <c r="BR87" s="169">
        <f t="shared" si="50"/>
        <v>46100.689998053014</v>
      </c>
    </row>
    <row r="88" spans="1:70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6">
        <v>3897494.8900000099</v>
      </c>
      <c r="Z88" s="508">
        <v>3788522.0300000301</v>
      </c>
      <c r="AA88" s="508">
        <v>4506655.3699999768</v>
      </c>
      <c r="AB88" s="508">
        <v>3996485.6600000788</v>
      </c>
      <c r="AC88" s="508">
        <v>3630100.1200000495</v>
      </c>
      <c r="AD88" s="223">
        <v>4343479.1599999489</v>
      </c>
      <c r="AE88" s="508">
        <v>5243364.8999999473</v>
      </c>
      <c r="AF88" s="223">
        <v>5175551.2499999842</v>
      </c>
      <c r="AG88" s="508">
        <v>5572339.7900000298</v>
      </c>
      <c r="AH88" s="508">
        <v>3910669.0900000101</v>
      </c>
      <c r="AI88" s="223">
        <v>4115516.1100000115</v>
      </c>
      <c r="AJ88" s="508">
        <v>4879610.9099999499</v>
      </c>
      <c r="AK88" s="565">
        <v>5484766.4799999185</v>
      </c>
      <c r="AL88" s="508">
        <v>6055955.3899999764</v>
      </c>
      <c r="AM88" s="508">
        <v>5312083.0900000054</v>
      </c>
      <c r="AN88" s="508">
        <v>4546549.9799999949</v>
      </c>
      <c r="AO88" s="508">
        <v>4217393.6000000024</v>
      </c>
      <c r="AP88" s="508">
        <v>4823702.5599999689</v>
      </c>
      <c r="AQ88" s="223">
        <v>6047589.379999822</v>
      </c>
      <c r="AR88" s="508">
        <v>8139180.079999838</v>
      </c>
      <c r="AS88" s="508">
        <v>88928.250000000058</v>
      </c>
      <c r="AT88" s="508">
        <v>327721.16000000044</v>
      </c>
      <c r="AU88" s="508">
        <v>4695635.6500000628</v>
      </c>
      <c r="AV88" s="508">
        <v>1925343.2299999997</v>
      </c>
      <c r="AW88" s="635">
        <v>7413312.5699998857</v>
      </c>
      <c r="AX88" s="410">
        <v>6880230.0799999414</v>
      </c>
      <c r="AY88" s="410"/>
      <c r="AZ88" s="410"/>
      <c r="BA88" s="410"/>
      <c r="BB88" s="410"/>
      <c r="BC88" s="410"/>
      <c r="BD88" s="410"/>
      <c r="BE88" s="410"/>
      <c r="BF88" s="410"/>
      <c r="BG88" s="410"/>
      <c r="BH88" s="410"/>
      <c r="BI88" s="327">
        <f t="shared" si="50"/>
        <v>-452596.56999998167</v>
      </c>
      <c r="BJ88" s="150">
        <f t="shared" si="50"/>
        <v>166682.89999999618</v>
      </c>
      <c r="BK88" s="150">
        <f t="shared" si="50"/>
        <v>260753.6000000271</v>
      </c>
      <c r="BL88" s="150">
        <f t="shared" si="50"/>
        <v>392755.70000000112</v>
      </c>
      <c r="BM88" s="150">
        <f t="shared" si="50"/>
        <v>282576.930000016</v>
      </c>
      <c r="BN88" s="150">
        <f t="shared" si="50"/>
        <v>722640.94000001019</v>
      </c>
      <c r="BO88" s="150">
        <f t="shared" si="50"/>
        <v>213742.73999997601</v>
      </c>
      <c r="BP88" s="150">
        <f t="shared" si="50"/>
        <v>7357.9599999976344</v>
      </c>
      <c r="BQ88" s="150">
        <f t="shared" si="50"/>
        <v>-140072.34999996284</v>
      </c>
      <c r="BR88" s="169">
        <f t="shared" si="50"/>
        <v>-244352.9000000027</v>
      </c>
    </row>
    <row r="89" spans="1:70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6">
        <v>20475814.859999806</v>
      </c>
      <c r="Z89" s="508">
        <v>21599263.879999738</v>
      </c>
      <c r="AA89" s="508">
        <v>23710743.639998902</v>
      </c>
      <c r="AB89" s="508">
        <v>23084073.159999639</v>
      </c>
      <c r="AC89" s="508">
        <v>21665516.719999615</v>
      </c>
      <c r="AD89" s="223">
        <v>25660208.999999963</v>
      </c>
      <c r="AE89" s="508">
        <v>28088149.529999599</v>
      </c>
      <c r="AF89" s="223">
        <v>29675794.4399992</v>
      </c>
      <c r="AG89" s="508">
        <v>30190445.329999842</v>
      </c>
      <c r="AH89" s="508">
        <v>24812675.949999504</v>
      </c>
      <c r="AI89" s="223">
        <v>24161403.029999848</v>
      </c>
      <c r="AJ89" s="508">
        <v>24578427.389999602</v>
      </c>
      <c r="AK89" s="565">
        <v>27676512.329999331</v>
      </c>
      <c r="AL89" s="508">
        <v>29563167.049999703</v>
      </c>
      <c r="AM89" s="508">
        <v>26850598.869999584</v>
      </c>
      <c r="AN89" s="508">
        <v>25665992.189999714</v>
      </c>
      <c r="AO89" s="508">
        <v>23111978.879999302</v>
      </c>
      <c r="AP89" s="508">
        <v>27714290.069998994</v>
      </c>
      <c r="AQ89" s="223">
        <v>30476482.859998628</v>
      </c>
      <c r="AR89" s="508">
        <v>36229894.869998813</v>
      </c>
      <c r="AS89" s="508">
        <v>44626342.129999675</v>
      </c>
      <c r="AT89" s="508">
        <v>52863587.71000018</v>
      </c>
      <c r="AU89" s="508">
        <v>26053809.969998706</v>
      </c>
      <c r="AV89" s="508">
        <v>55752676.69999852</v>
      </c>
      <c r="AW89" s="635">
        <v>32580868.67999984</v>
      </c>
      <c r="AX89" s="410">
        <v>33624938.489999808</v>
      </c>
      <c r="AY89" s="410"/>
      <c r="AZ89" s="410"/>
      <c r="BA89" s="410"/>
      <c r="BB89" s="410"/>
      <c r="BC89" s="410"/>
      <c r="BD89" s="410"/>
      <c r="BE89" s="410"/>
      <c r="BF89" s="410"/>
      <c r="BG89" s="410"/>
      <c r="BH89" s="410"/>
      <c r="BI89" s="327">
        <f t="shared" si="50"/>
        <v>1325166.0799998976</v>
      </c>
      <c r="BJ89" s="150">
        <f t="shared" si="50"/>
        <v>-2113360.6900000945</v>
      </c>
      <c r="BK89" s="150">
        <f t="shared" si="50"/>
        <v>-2698138.1199999731</v>
      </c>
      <c r="BL89" s="150">
        <f t="shared" si="50"/>
        <v>-2683363.2499999776</v>
      </c>
      <c r="BM89" s="150">
        <f t="shared" si="50"/>
        <v>-2047064.8399998471</v>
      </c>
      <c r="BN89" s="150">
        <f t="shared" si="50"/>
        <v>-1941446.6799999811</v>
      </c>
      <c r="BO89" s="150">
        <f t="shared" si="50"/>
        <v>-1800050.429999724</v>
      </c>
      <c r="BP89" s="150">
        <f t="shared" si="50"/>
        <v>-1380872.4799998403</v>
      </c>
      <c r="BQ89" s="150">
        <f t="shared" si="50"/>
        <v>-2232012.969999861</v>
      </c>
      <c r="BR89" s="169">
        <f t="shared" si="50"/>
        <v>-2463913.2199999914</v>
      </c>
    </row>
    <row r="90" spans="1:70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6">
        <v>23159269.910000019</v>
      </c>
      <c r="Z90" s="508">
        <v>23580711.150000073</v>
      </c>
      <c r="AA90" s="508">
        <v>24900494.429999977</v>
      </c>
      <c r="AB90" s="508">
        <v>23376309.070000049</v>
      </c>
      <c r="AC90" s="508">
        <v>22443372.759999961</v>
      </c>
      <c r="AD90" s="223">
        <v>27314922.379999992</v>
      </c>
      <c r="AE90" s="508">
        <v>29874898.439999975</v>
      </c>
      <c r="AF90" s="223">
        <v>28465516.630000062</v>
      </c>
      <c r="AG90" s="508">
        <v>30497891.450000044</v>
      </c>
      <c r="AH90" s="508">
        <v>26194754.400000054</v>
      </c>
      <c r="AI90" s="223">
        <v>24705343.619999997</v>
      </c>
      <c r="AJ90" s="508">
        <v>25017678.859999962</v>
      </c>
      <c r="AK90" s="565">
        <v>25898943.449999947</v>
      </c>
      <c r="AL90" s="508">
        <v>25129870.909999993</v>
      </c>
      <c r="AM90" s="508">
        <v>24598717.879999995</v>
      </c>
      <c r="AN90" s="508">
        <v>23253052.260000039</v>
      </c>
      <c r="AO90" s="508">
        <v>22665174.739999957</v>
      </c>
      <c r="AP90" s="508">
        <v>27149385.03000002</v>
      </c>
      <c r="AQ90" s="223">
        <v>30675899.840000015</v>
      </c>
      <c r="AR90" s="508">
        <v>31919736.100000016</v>
      </c>
      <c r="AS90" s="508">
        <v>1122539.5199999998</v>
      </c>
      <c r="AT90" s="508">
        <v>3669945.4900000012</v>
      </c>
      <c r="AU90" s="508">
        <v>24288439.190000027</v>
      </c>
      <c r="AV90" s="508">
        <v>1615498.0099999995</v>
      </c>
      <c r="AW90" s="635">
        <v>29431857.780000042</v>
      </c>
      <c r="AX90" s="410">
        <v>28272832.759999949</v>
      </c>
      <c r="AY90" s="410"/>
      <c r="AZ90" s="410"/>
      <c r="BA90" s="410"/>
      <c r="BB90" s="410"/>
      <c r="BC90" s="410"/>
      <c r="BD90" s="410"/>
      <c r="BE90" s="410"/>
      <c r="BF90" s="410"/>
      <c r="BG90" s="410"/>
      <c r="BH90" s="410"/>
      <c r="BI90" s="327">
        <f t="shared" si="50"/>
        <v>1355785.3999999799</v>
      </c>
      <c r="BJ90" s="150">
        <f t="shared" si="50"/>
        <v>-396287.15000002086</v>
      </c>
      <c r="BK90" s="150">
        <f t="shared" si="50"/>
        <v>-2036083.3400000073</v>
      </c>
      <c r="BL90" s="150">
        <f t="shared" si="50"/>
        <v>-816116.37999999896</v>
      </c>
      <c r="BM90" s="150">
        <f t="shared" si="50"/>
        <v>-689962.22999998555</v>
      </c>
      <c r="BN90" s="150">
        <f t="shared" si="50"/>
        <v>90292.499999992549</v>
      </c>
      <c r="BO90" s="150">
        <f t="shared" si="50"/>
        <v>280197.82999998331</v>
      </c>
      <c r="BP90" s="150">
        <f t="shared" si="50"/>
        <v>543940.30999998003</v>
      </c>
      <c r="BQ90" s="150">
        <f t="shared" si="50"/>
        <v>689281.86999996752</v>
      </c>
      <c r="BR90" s="169">
        <f t="shared" si="50"/>
        <v>-1037914.6500000581</v>
      </c>
    </row>
    <row r="91" spans="1:70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6">
        <v>248106.04000000062</v>
      </c>
      <c r="Z91" s="508">
        <v>212701.33999999971</v>
      </c>
      <c r="AA91" s="508">
        <v>211647.77000000034</v>
      </c>
      <c r="AB91" s="508">
        <v>185226.61999999988</v>
      </c>
      <c r="AC91" s="508">
        <v>171197.34000000014</v>
      </c>
      <c r="AD91" s="223">
        <v>161544.83999999988</v>
      </c>
      <c r="AE91" s="508">
        <v>168092.54000000004</v>
      </c>
      <c r="AF91" s="223">
        <v>183510.21000000002</v>
      </c>
      <c r="AG91" s="508">
        <v>203405.91999999961</v>
      </c>
      <c r="AH91" s="508">
        <v>233860.2999999999</v>
      </c>
      <c r="AI91" s="223">
        <v>247722.55999999924</v>
      </c>
      <c r="AJ91" s="508">
        <v>265845.74000000017</v>
      </c>
      <c r="AK91" s="565">
        <v>251838.11000000013</v>
      </c>
      <c r="AL91" s="508">
        <v>218810.67000000025</v>
      </c>
      <c r="AM91" s="508">
        <v>214986.87000000052</v>
      </c>
      <c r="AN91" s="508">
        <v>186161.38000000038</v>
      </c>
      <c r="AO91" s="508">
        <v>172760.32999999964</v>
      </c>
      <c r="AP91" s="508">
        <v>160745.94000000018</v>
      </c>
      <c r="AQ91" s="223">
        <v>171813.26000000015</v>
      </c>
      <c r="AR91" s="508">
        <v>191427.52000000043</v>
      </c>
      <c r="AS91" s="508">
        <v>2628.6200000000003</v>
      </c>
      <c r="AT91" s="508">
        <v>18112.800000000007</v>
      </c>
      <c r="AU91" s="508">
        <v>309321.989999999</v>
      </c>
      <c r="AV91" s="508">
        <v>61485.27999999997</v>
      </c>
      <c r="AW91" s="635">
        <v>352751.24000000168</v>
      </c>
      <c r="AX91" s="410">
        <v>301056.46000000054</v>
      </c>
      <c r="AY91" s="410"/>
      <c r="AZ91" s="410"/>
      <c r="BA91" s="410"/>
      <c r="BB91" s="410"/>
      <c r="BC91" s="410"/>
      <c r="BD91" s="410"/>
      <c r="BE91" s="410"/>
      <c r="BF91" s="410"/>
      <c r="BG91" s="410"/>
      <c r="BH91" s="410"/>
      <c r="BI91" s="327">
        <f t="shared" si="50"/>
        <v>44230.679999999964</v>
      </c>
      <c r="BJ91" s="150">
        <f t="shared" si="50"/>
        <v>-1338.3000000000466</v>
      </c>
      <c r="BK91" s="150">
        <f t="shared" si="50"/>
        <v>-6483.9400000001187</v>
      </c>
      <c r="BL91" s="150">
        <f t="shared" si="50"/>
        <v>-3482.9000000000233</v>
      </c>
      <c r="BM91" s="150">
        <f t="shared" si="50"/>
        <v>-5240.5299999999988</v>
      </c>
      <c r="BN91" s="150">
        <f t="shared" si="50"/>
        <v>6670.9899999999616</v>
      </c>
      <c r="BO91" s="150">
        <f t="shared" si="50"/>
        <v>-9814.6299999999756</v>
      </c>
      <c r="BP91" s="150">
        <f t="shared" si="50"/>
        <v>11066.889999999839</v>
      </c>
      <c r="BQ91" s="150">
        <f t="shared" si="50"/>
        <v>6916.5899999997055</v>
      </c>
      <c r="BR91" s="169">
        <f t="shared" si="50"/>
        <v>22031.80000000025</v>
      </c>
    </row>
    <row r="92" spans="1:70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6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51">SUM(AI87:AI91)</f>
        <v>90588517.039998859</v>
      </c>
      <c r="AJ92" s="283">
        <v>96587917.19000037</v>
      </c>
      <c r="AK92" s="568">
        <v>110174570.37000127</v>
      </c>
      <c r="AL92" s="283">
        <v>113348304.70000376</v>
      </c>
      <c r="AM92" s="280">
        <f t="shared" ref="AM92" si="52">SUM(AM87:AM91)</f>
        <v>102971051.67000097</v>
      </c>
      <c r="AN92" s="283">
        <v>92503719.100001678</v>
      </c>
      <c r="AO92" s="283">
        <v>86895480.030001685</v>
      </c>
      <c r="AP92" s="283">
        <v>104157847.87000179</v>
      </c>
      <c r="AQ92" s="224">
        <f t="shared" ref="AQ92" si="53">SUM(AQ87:AQ91)</f>
        <v>127595987.70000312</v>
      </c>
      <c r="AR92" s="283">
        <v>154464161.44999516</v>
      </c>
      <c r="AS92" s="283">
        <v>74877102.930000275</v>
      </c>
      <c r="AT92" s="283">
        <v>118754810.31000832</v>
      </c>
      <c r="AU92" s="283">
        <v>95283174.760002181</v>
      </c>
      <c r="AV92" s="283">
        <v>113444204.21000126</v>
      </c>
      <c r="AW92" s="635">
        <v>133132241.68000807</v>
      </c>
      <c r="AX92" s="410">
        <v>125418449.18000759</v>
      </c>
      <c r="AY92" s="410"/>
      <c r="AZ92" s="410"/>
      <c r="BA92" s="410"/>
      <c r="BB92" s="410"/>
      <c r="BC92" s="410"/>
      <c r="BD92" s="410"/>
      <c r="BE92" s="410"/>
      <c r="BF92" s="410"/>
      <c r="BG92" s="410"/>
      <c r="BH92" s="410"/>
      <c r="BI92" s="329">
        <f t="shared" si="50"/>
        <v>810992.80999720097</v>
      </c>
      <c r="BJ92" s="159">
        <f t="shared" si="50"/>
        <v>1365589.989997983</v>
      </c>
      <c r="BK92" s="159">
        <f t="shared" si="50"/>
        <v>-252477.86000190675</v>
      </c>
      <c r="BL92" s="159">
        <f t="shared" si="50"/>
        <v>2358864.1699990481</v>
      </c>
      <c r="BM92" s="159">
        <f t="shared" si="50"/>
        <v>3194496.339999333</v>
      </c>
      <c r="BN92" s="159">
        <f t="shared" si="50"/>
        <v>6953144.4799996465</v>
      </c>
      <c r="BO92" s="159">
        <f t="shared" si="50"/>
        <v>1872433.8299997151</v>
      </c>
      <c r="BP92" s="159">
        <f t="shared" si="50"/>
        <v>154847.8399989754</v>
      </c>
      <c r="BQ92" s="159">
        <f t="shared" si="50"/>
        <v>-2044042.1700009108</v>
      </c>
      <c r="BR92" s="173">
        <f t="shared" si="50"/>
        <v>-3678048.2800020128</v>
      </c>
    </row>
    <row r="93" spans="1:70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5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568"/>
      <c r="AL93" s="283"/>
      <c r="AM93" s="282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54">+AI80+AI87</f>
        <v>114405517.76999898</v>
      </c>
      <c r="AJ94" s="283">
        <v>126963372.25000086</v>
      </c>
      <c r="AK94" s="568">
        <v>154573643.2700021</v>
      </c>
      <c r="AL94" s="283">
        <v>165842912.22000408</v>
      </c>
      <c r="AM94" s="283">
        <f t="shared" ref="AM94:AM98" si="55">+AM80+AM87</f>
        <v>140826719.69000137</v>
      </c>
      <c r="AN94" s="283">
        <v>120920483.84000194</v>
      </c>
      <c r="AO94" s="283">
        <v>113490102.97000243</v>
      </c>
      <c r="AP94" s="283">
        <v>135249874.05000281</v>
      </c>
      <c r="AQ94" s="274">
        <f t="shared" ref="AQ94:AQ98" si="56">+AQ80+AQ87</f>
        <v>182989780.58000466</v>
      </c>
      <c r="AR94" s="283">
        <v>235921529.77999645</v>
      </c>
      <c r="AS94" s="283">
        <v>155076743.8100006</v>
      </c>
      <c r="AT94" s="283">
        <v>149667378.66000813</v>
      </c>
      <c r="AU94" s="283">
        <v>125523720.69000337</v>
      </c>
      <c r="AV94" s="283">
        <v>157859504.58000273</v>
      </c>
      <c r="AW94" s="587">
        <v>188944526.15000826</v>
      </c>
      <c r="AX94" s="411">
        <v>176360317.85000789</v>
      </c>
      <c r="AY94" s="411"/>
      <c r="AZ94" s="411"/>
      <c r="BA94" s="411"/>
      <c r="BB94" s="411"/>
      <c r="BC94" s="411"/>
      <c r="BD94" s="411"/>
      <c r="BE94" s="411"/>
      <c r="BF94" s="411"/>
      <c r="BG94" s="411"/>
      <c r="BH94" s="411"/>
      <c r="BI94" s="329">
        <f t="shared" ref="BI94:BR99" si="57">O94-C94</f>
        <v>-15638360.630002692</v>
      </c>
      <c r="BJ94" s="159">
        <f t="shared" si="57"/>
        <v>9520536.2399981171</v>
      </c>
      <c r="BK94" s="159">
        <f t="shared" si="57"/>
        <v>-20133216.67000255</v>
      </c>
      <c r="BL94" s="159">
        <f t="shared" si="57"/>
        <v>15096262.569999024</v>
      </c>
      <c r="BM94" s="159">
        <f t="shared" si="57"/>
        <v>14551884.379999161</v>
      </c>
      <c r="BN94" s="159">
        <f t="shared" si="57"/>
        <v>25354159.379999667</v>
      </c>
      <c r="BO94" s="159">
        <f t="shared" si="57"/>
        <v>11987272.699999511</v>
      </c>
      <c r="BP94" s="159">
        <f t="shared" si="57"/>
        <v>5740942.9199988395</v>
      </c>
      <c r="BQ94" s="159">
        <f t="shared" si="57"/>
        <v>1576107.5999989659</v>
      </c>
      <c r="BR94" s="173">
        <f t="shared" si="57"/>
        <v>5923709.5399980396</v>
      </c>
    </row>
    <row r="95" spans="1:70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54"/>
        <v>6813142.7200000118</v>
      </c>
      <c r="AJ95" s="283">
        <v>7932699.8399999496</v>
      </c>
      <c r="AK95" s="568">
        <v>9206947.9699999187</v>
      </c>
      <c r="AL95" s="283">
        <v>10434578.539999977</v>
      </c>
      <c r="AM95" s="283">
        <f t="shared" si="55"/>
        <v>8981585.2400000058</v>
      </c>
      <c r="AN95" s="283">
        <v>7770249.9999999944</v>
      </c>
      <c r="AO95" s="283">
        <v>7287667.7800000031</v>
      </c>
      <c r="AP95" s="283">
        <v>8120209.1899999687</v>
      </c>
      <c r="AQ95" s="274">
        <f t="shared" si="56"/>
        <v>10190197.139999822</v>
      </c>
      <c r="AR95" s="283">
        <v>13509148.129999839</v>
      </c>
      <c r="AS95" s="283">
        <v>4358921.7899999991</v>
      </c>
      <c r="AT95" s="283">
        <v>3495716.060000001</v>
      </c>
      <c r="AU95" s="283">
        <v>7859455.3300000634</v>
      </c>
      <c r="AV95" s="283">
        <v>5757728.3899999997</v>
      </c>
      <c r="AW95" s="587">
        <v>11566534.979999885</v>
      </c>
      <c r="AX95" s="411">
        <v>10702631.509999942</v>
      </c>
      <c r="AY95" s="411"/>
      <c r="AZ95" s="411"/>
      <c r="BA95" s="411"/>
      <c r="BB95" s="411"/>
      <c r="BC95" s="411"/>
      <c r="BD95" s="411"/>
      <c r="BE95" s="411"/>
      <c r="BF95" s="411"/>
      <c r="BG95" s="411"/>
      <c r="BH95" s="411"/>
      <c r="BI95" s="329">
        <f t="shared" si="57"/>
        <v>-956110.20999998134</v>
      </c>
      <c r="BJ95" s="159">
        <f t="shared" si="57"/>
        <v>304621.07999999542</v>
      </c>
      <c r="BK95" s="159">
        <f t="shared" si="57"/>
        <v>-2667917.0699999905</v>
      </c>
      <c r="BL95" s="159">
        <f t="shared" si="57"/>
        <v>846413.52000000142</v>
      </c>
      <c r="BM95" s="159">
        <f t="shared" si="57"/>
        <v>763345.35000001453</v>
      </c>
      <c r="BN95" s="159">
        <f t="shared" si="57"/>
        <v>1567511.8200000096</v>
      </c>
      <c r="BO95" s="159">
        <f t="shared" si="57"/>
        <v>814611.56999997515</v>
      </c>
      <c r="BP95" s="159">
        <f t="shared" si="57"/>
        <v>456011.26999999769</v>
      </c>
      <c r="BQ95" s="159">
        <f t="shared" si="57"/>
        <v>197353.42000003811</v>
      </c>
      <c r="BR95" s="173">
        <f t="shared" si="57"/>
        <v>222655.41999999806</v>
      </c>
    </row>
    <row r="96" spans="1:70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54"/>
        <v>59756720.369999841</v>
      </c>
      <c r="AJ96" s="283">
        <v>60600788.379999593</v>
      </c>
      <c r="AK96" s="568">
        <v>68727738.849999323</v>
      </c>
      <c r="AL96" s="283">
        <v>75683784.709999695</v>
      </c>
      <c r="AM96" s="283">
        <f t="shared" si="55"/>
        <v>69944137.119999602</v>
      </c>
      <c r="AN96" s="283">
        <v>65061730.039999716</v>
      </c>
      <c r="AO96" s="283">
        <v>60189401.769999288</v>
      </c>
      <c r="AP96" s="283">
        <v>76298145.659998983</v>
      </c>
      <c r="AQ96" s="274">
        <f t="shared" si="56"/>
        <v>94423968.01999861</v>
      </c>
      <c r="AR96" s="283">
        <v>106223361.90999883</v>
      </c>
      <c r="AS96" s="283">
        <v>112104234.28999966</v>
      </c>
      <c r="AT96" s="283">
        <v>102180365.77000017</v>
      </c>
      <c r="AU96" s="283">
        <v>67124950.269998699</v>
      </c>
      <c r="AV96" s="283">
        <v>99446995.219998509</v>
      </c>
      <c r="AW96" s="587">
        <v>83489679.889999837</v>
      </c>
      <c r="AX96" s="411">
        <v>88683544.119999796</v>
      </c>
      <c r="AY96" s="411"/>
      <c r="AZ96" s="411"/>
      <c r="BA96" s="411"/>
      <c r="BB96" s="411"/>
      <c r="BC96" s="411"/>
      <c r="BD96" s="411"/>
      <c r="BE96" s="411"/>
      <c r="BF96" s="411"/>
      <c r="BG96" s="411"/>
      <c r="BH96" s="411"/>
      <c r="BI96" s="329">
        <f t="shared" si="57"/>
        <v>-5531592.0500001088</v>
      </c>
      <c r="BJ96" s="159">
        <f t="shared" si="57"/>
        <v>-10924307.700000107</v>
      </c>
      <c r="BK96" s="159">
        <f t="shared" si="57"/>
        <v>-27659542.659999974</v>
      </c>
      <c r="BL96" s="159">
        <f t="shared" si="57"/>
        <v>-11023752.779999971</v>
      </c>
      <c r="BM96" s="159">
        <f t="shared" si="57"/>
        <v>-9140597.6999998391</v>
      </c>
      <c r="BN96" s="159">
        <f t="shared" si="57"/>
        <v>-9393334.3199999779</v>
      </c>
      <c r="BO96" s="159">
        <f t="shared" si="57"/>
        <v>-8380447.0299997181</v>
      </c>
      <c r="BP96" s="159">
        <f t="shared" si="57"/>
        <v>-4102500.0299998522</v>
      </c>
      <c r="BQ96" s="159">
        <f t="shared" si="57"/>
        <v>-7567629.9699998498</v>
      </c>
      <c r="BR96" s="173">
        <f t="shared" si="57"/>
        <v>-6335569.9199999869</v>
      </c>
    </row>
    <row r="97" spans="1:70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54"/>
        <v>78637822.459999993</v>
      </c>
      <c r="AJ97" s="283">
        <v>78716623.099999964</v>
      </c>
      <c r="AK97" s="568">
        <v>87629659.529999942</v>
      </c>
      <c r="AL97" s="283">
        <v>88132129.299999982</v>
      </c>
      <c r="AM97" s="283">
        <f t="shared" si="55"/>
        <v>83650791.099999994</v>
      </c>
      <c r="AN97" s="283">
        <v>78261680.310000047</v>
      </c>
      <c r="AO97" s="283">
        <v>77871665.399999931</v>
      </c>
      <c r="AP97" s="283">
        <v>93765426.930000022</v>
      </c>
      <c r="AQ97" s="274">
        <f t="shared" si="56"/>
        <v>112536862.88000003</v>
      </c>
      <c r="AR97" s="283">
        <v>118584648.86000001</v>
      </c>
      <c r="AS97" s="283">
        <v>82632013.329999998</v>
      </c>
      <c r="AT97" s="283">
        <v>66856383.910000011</v>
      </c>
      <c r="AU97" s="283">
        <v>84966630.830000028</v>
      </c>
      <c r="AV97" s="283">
        <v>64233033.240000002</v>
      </c>
      <c r="AW97" s="587">
        <v>99284927.560000032</v>
      </c>
      <c r="AX97" s="411">
        <v>95122562.259999946</v>
      </c>
      <c r="AY97" s="411"/>
      <c r="AZ97" s="411"/>
      <c r="BA97" s="411"/>
      <c r="BB97" s="411"/>
      <c r="BC97" s="411"/>
      <c r="BD97" s="411"/>
      <c r="BE97" s="411"/>
      <c r="BF97" s="411"/>
      <c r="BG97" s="411"/>
      <c r="BH97" s="411"/>
      <c r="BI97" s="329">
        <f t="shared" si="57"/>
        <v>-6181582.4900000095</v>
      </c>
      <c r="BJ97" s="159">
        <f t="shared" si="57"/>
        <v>-9577650.530000031</v>
      </c>
      <c r="BK97" s="159">
        <f t="shared" si="57"/>
        <v>-29752907.659999996</v>
      </c>
      <c r="BL97" s="159">
        <f t="shared" si="57"/>
        <v>-7352586.6899999976</v>
      </c>
      <c r="BM97" s="159">
        <f t="shared" si="57"/>
        <v>-8016281.6699999869</v>
      </c>
      <c r="BN97" s="159">
        <f t="shared" si="57"/>
        <v>-6926896.3500000089</v>
      </c>
      <c r="BO97" s="159">
        <f t="shared" si="57"/>
        <v>-5499398.3900000006</v>
      </c>
      <c r="BP97" s="159">
        <f t="shared" si="57"/>
        <v>-6831236.4700000286</v>
      </c>
      <c r="BQ97" s="159">
        <f t="shared" si="57"/>
        <v>-4766986.7500000298</v>
      </c>
      <c r="BR97" s="173">
        <f t="shared" si="57"/>
        <v>-7709857.7200000584</v>
      </c>
    </row>
    <row r="98" spans="1:70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54"/>
        <v>1258073.9699999993</v>
      </c>
      <c r="AJ98" s="283">
        <v>1334168.42</v>
      </c>
      <c r="AK98" s="568">
        <v>1467698.05</v>
      </c>
      <c r="AL98" s="283">
        <v>1345661.5700000003</v>
      </c>
      <c r="AM98" s="283">
        <f t="shared" si="55"/>
        <v>1254500.6000000003</v>
      </c>
      <c r="AN98" s="283">
        <v>1091732.2700000003</v>
      </c>
      <c r="AO98" s="283">
        <v>1019123.0799999997</v>
      </c>
      <c r="AP98" s="283">
        <v>978114.05000000016</v>
      </c>
      <c r="AQ98" s="274">
        <f t="shared" si="56"/>
        <v>1054690.4500000002</v>
      </c>
      <c r="AR98" s="283">
        <v>1142155.3500000003</v>
      </c>
      <c r="AS98" s="283">
        <v>973522.53999999992</v>
      </c>
      <c r="AT98" s="283">
        <v>1015703.1100000001</v>
      </c>
      <c r="AU98" s="283">
        <v>1358871.0499999991</v>
      </c>
      <c r="AV98" s="283">
        <v>1209265.3199999998</v>
      </c>
      <c r="AW98" s="587">
        <v>1646679.1300000018</v>
      </c>
      <c r="AX98" s="411">
        <v>1498861.5700000003</v>
      </c>
      <c r="AY98" s="411"/>
      <c r="AZ98" s="411"/>
      <c r="BA98" s="411"/>
      <c r="BB98" s="411"/>
      <c r="BC98" s="411"/>
      <c r="BD98" s="411"/>
      <c r="BE98" s="411"/>
      <c r="BF98" s="411"/>
      <c r="BG98" s="411"/>
      <c r="BH98" s="411"/>
      <c r="BI98" s="329">
        <f t="shared" si="57"/>
        <v>-82498.949999999953</v>
      </c>
      <c r="BJ98" s="159">
        <f t="shared" si="57"/>
        <v>-126070.43000000005</v>
      </c>
      <c r="BK98" s="159">
        <f t="shared" si="57"/>
        <v>-325838.89000000013</v>
      </c>
      <c r="BL98" s="159">
        <f t="shared" si="57"/>
        <v>-89948.520000000135</v>
      </c>
      <c r="BM98" s="159">
        <f t="shared" si="57"/>
        <v>-88635.530000000144</v>
      </c>
      <c r="BN98" s="159">
        <f t="shared" si="57"/>
        <v>-65936.529999999912</v>
      </c>
      <c r="BO98" s="159">
        <f t="shared" si="57"/>
        <v>-182275.41000000003</v>
      </c>
      <c r="BP98" s="159">
        <f t="shared" si="57"/>
        <v>-170096.69999999995</v>
      </c>
      <c r="BQ98" s="159">
        <f t="shared" si="57"/>
        <v>-44323.110000000102</v>
      </c>
      <c r="BR98" s="173">
        <f t="shared" si="57"/>
        <v>-17155.409999999683</v>
      </c>
    </row>
    <row r="99" spans="1:70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58">SUM(AI94:AI98)</f>
        <v>260871277.2899988</v>
      </c>
      <c r="AJ99" s="398">
        <v>275547651.99000037</v>
      </c>
      <c r="AK99" s="567">
        <v>321605687.67000133</v>
      </c>
      <c r="AL99" s="398">
        <v>341439066.34000367</v>
      </c>
      <c r="AM99" s="398">
        <f t="shared" ref="AM99" si="59">SUM(AM94:AM98)</f>
        <v>304657733.75000095</v>
      </c>
      <c r="AN99" s="398">
        <v>273105876.46000171</v>
      </c>
      <c r="AO99" s="398">
        <v>259857961.00000164</v>
      </c>
      <c r="AP99" s="398">
        <v>314411769.88000178</v>
      </c>
      <c r="AQ99" s="273">
        <f t="shared" ref="AQ99" si="60">SUM(AQ94:AQ98)</f>
        <v>401195499.07000309</v>
      </c>
      <c r="AR99" s="398">
        <v>475380844.0299952</v>
      </c>
      <c r="AS99" s="398">
        <v>355145435.76000023</v>
      </c>
      <c r="AT99" s="398">
        <v>323215547.51000834</v>
      </c>
      <c r="AU99" s="398">
        <v>286833628.17000216</v>
      </c>
      <c r="AV99" s="398">
        <v>328506526.75000119</v>
      </c>
      <c r="AW99" s="588">
        <v>384932347.71000803</v>
      </c>
      <c r="AX99" s="516">
        <v>372367917.31000757</v>
      </c>
      <c r="AY99" s="516"/>
      <c r="AZ99" s="516"/>
      <c r="BA99" s="516"/>
      <c r="BB99" s="516"/>
      <c r="BC99" s="516"/>
      <c r="BD99" s="516"/>
      <c r="BE99" s="516"/>
      <c r="BF99" s="516"/>
      <c r="BG99" s="516"/>
      <c r="BH99" s="516"/>
      <c r="BI99" s="328">
        <f t="shared" si="57"/>
        <v>-28390144.330002755</v>
      </c>
      <c r="BJ99" s="158">
        <f t="shared" si="57"/>
        <v>-10802871.34000206</v>
      </c>
      <c r="BK99" s="158">
        <f t="shared" si="57"/>
        <v>-80539422.950002491</v>
      </c>
      <c r="BL99" s="158">
        <f t="shared" si="57"/>
        <v>-2523611.9000009298</v>
      </c>
      <c r="BM99" s="158">
        <f t="shared" si="57"/>
        <v>-1930285.1700006723</v>
      </c>
      <c r="BN99" s="158">
        <f t="shared" si="57"/>
        <v>10535503.999999642</v>
      </c>
      <c r="BO99" s="158">
        <f t="shared" si="57"/>
        <v>-1260236.5600002408</v>
      </c>
      <c r="BP99" s="158">
        <f t="shared" si="57"/>
        <v>-4906879.0100010633</v>
      </c>
      <c r="BQ99" s="158">
        <f t="shared" si="57"/>
        <v>-10605478.810000837</v>
      </c>
      <c r="BR99" s="171">
        <f t="shared" si="57"/>
        <v>-35434940.840001345</v>
      </c>
    </row>
    <row r="100" spans="1:70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501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71">
        <v>133867854.97</v>
      </c>
      <c r="AK101" s="448">
        <v>148583679.90000001</v>
      </c>
      <c r="AL101" s="71">
        <v>151672090.59</v>
      </c>
      <c r="AM101" s="71">
        <v>172743032.90000001</v>
      </c>
      <c r="AN101" s="71">
        <v>142422955.08000001</v>
      </c>
      <c r="AO101" s="71">
        <v>132805370.87</v>
      </c>
      <c r="AP101" s="71">
        <v>140959797.31999999</v>
      </c>
      <c r="AQ101" s="71">
        <v>154780978</v>
      </c>
      <c r="AR101" s="71">
        <v>228880969.52000001</v>
      </c>
      <c r="AS101" s="71">
        <v>222712013.37</v>
      </c>
      <c r="AT101" s="71">
        <v>174714850.02000001</v>
      </c>
      <c r="AU101" s="71">
        <v>133338405.31999999</v>
      </c>
      <c r="AV101" s="71">
        <v>141804786.94</v>
      </c>
      <c r="AW101" s="586">
        <v>171291859.11000001</v>
      </c>
      <c r="AX101" s="408">
        <v>174518282.00999999</v>
      </c>
      <c r="AY101" s="408"/>
      <c r="AZ101" s="408"/>
      <c r="BA101" s="408"/>
      <c r="BB101" s="408"/>
      <c r="BC101" s="408"/>
      <c r="BD101" s="408"/>
      <c r="BE101" s="408"/>
      <c r="BF101" s="408"/>
      <c r="BG101" s="408"/>
      <c r="BH101" s="408"/>
      <c r="BI101" s="261">
        <f t="shared" ref="BI101:BR106" si="61">O101-C101</f>
        <v>-11374409.450000048</v>
      </c>
      <c r="BJ101" s="66">
        <f t="shared" si="61"/>
        <v>-14485316.840000033</v>
      </c>
      <c r="BK101" s="66">
        <f t="shared" si="61"/>
        <v>-7526669.3799999654</v>
      </c>
      <c r="BL101" s="66">
        <f t="shared" si="61"/>
        <v>18001567.350000024</v>
      </c>
      <c r="BM101" s="66">
        <f t="shared" si="61"/>
        <v>11712466.469999954</v>
      </c>
      <c r="BN101" s="66">
        <f t="shared" si="61"/>
        <v>6100677.0800000429</v>
      </c>
      <c r="BO101" s="66">
        <f t="shared" si="61"/>
        <v>17508767.349999934</v>
      </c>
      <c r="BP101" s="66">
        <f t="shared" si="61"/>
        <v>-1951419.5399999917</v>
      </c>
      <c r="BQ101" s="66">
        <f t="shared" si="61"/>
        <v>-3498501.3199999928</v>
      </c>
      <c r="BR101" s="106">
        <f t="shared" si="61"/>
        <v>995663.40999996662</v>
      </c>
    </row>
    <row r="102" spans="1:70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448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61"/>
        <v>0</v>
      </c>
      <c r="BJ102" s="66">
        <f t="shared" si="61"/>
        <v>0</v>
      </c>
      <c r="BK102" s="66">
        <f t="shared" si="61"/>
        <v>0</v>
      </c>
      <c r="BL102" s="66">
        <f t="shared" si="61"/>
        <v>0</v>
      </c>
      <c r="BM102" s="66">
        <f t="shared" si="61"/>
        <v>0</v>
      </c>
      <c r="BN102" s="66">
        <f t="shared" si="61"/>
        <v>0</v>
      </c>
      <c r="BO102" s="66">
        <f t="shared" si="61"/>
        <v>0</v>
      </c>
      <c r="BP102" s="66">
        <f t="shared" si="61"/>
        <v>0</v>
      </c>
      <c r="BQ102" s="66">
        <f t="shared" si="61"/>
        <v>0</v>
      </c>
      <c r="BR102" s="106">
        <f t="shared" si="61"/>
        <v>0</v>
      </c>
    </row>
    <row r="103" spans="1:70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71">
        <v>157666446.05000001</v>
      </c>
      <c r="AK103" s="448">
        <v>131108119.63000001</v>
      </c>
      <c r="AL103" s="71">
        <v>139753359.62</v>
      </c>
      <c r="AM103" s="71">
        <v>183450174.27999997</v>
      </c>
      <c r="AN103" s="71">
        <v>164056568.88999999</v>
      </c>
      <c r="AO103" s="71">
        <v>148595573.5</v>
      </c>
      <c r="AP103" s="71">
        <v>152744593.62</v>
      </c>
      <c r="AQ103" s="71">
        <v>164595108</v>
      </c>
      <c r="AR103" s="71">
        <v>222779972.59999996</v>
      </c>
      <c r="AS103" s="71">
        <v>222987606.49000001</v>
      </c>
      <c r="AT103" s="71">
        <v>188544661</v>
      </c>
      <c r="AU103" s="71">
        <v>158080776.06999999</v>
      </c>
      <c r="AV103" s="71">
        <v>165573939.07999998</v>
      </c>
      <c r="AW103" s="586">
        <v>158355985.11000001</v>
      </c>
      <c r="AX103" s="408">
        <v>161869456.69</v>
      </c>
      <c r="AY103" s="408"/>
      <c r="AZ103" s="408"/>
      <c r="BA103" s="408"/>
      <c r="BB103" s="408"/>
      <c r="BC103" s="408"/>
      <c r="BD103" s="408"/>
      <c r="BE103" s="408"/>
      <c r="BF103" s="408"/>
      <c r="BG103" s="408"/>
      <c r="BH103" s="408"/>
      <c r="BI103" s="261">
        <f t="shared" si="61"/>
        <v>-26994514.850000009</v>
      </c>
      <c r="BJ103" s="66">
        <f t="shared" si="61"/>
        <v>-24100657.630000025</v>
      </c>
      <c r="BK103" s="66">
        <f t="shared" si="61"/>
        <v>-22364775.469999999</v>
      </c>
      <c r="BL103" s="66">
        <f t="shared" si="61"/>
        <v>-1575262.8100000024</v>
      </c>
      <c r="BM103" s="66">
        <f t="shared" si="61"/>
        <v>-23072265.969999999</v>
      </c>
      <c r="BN103" s="66">
        <f t="shared" si="61"/>
        <v>-19553925.639999986</v>
      </c>
      <c r="BO103" s="66">
        <f t="shared" si="61"/>
        <v>-6508738.0400000215</v>
      </c>
      <c r="BP103" s="66">
        <f t="shared" si="61"/>
        <v>-55575284.569999993</v>
      </c>
      <c r="BQ103" s="66">
        <f t="shared" si="61"/>
        <v>-9996290.6899999827</v>
      </c>
      <c r="BR103" s="106">
        <f t="shared" si="61"/>
        <v>-15028456.590000004</v>
      </c>
    </row>
    <row r="104" spans="1:70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448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61"/>
        <v>0</v>
      </c>
      <c r="BJ104" s="66">
        <f t="shared" si="61"/>
        <v>0</v>
      </c>
      <c r="BK104" s="66">
        <f t="shared" si="61"/>
        <v>0</v>
      </c>
      <c r="BL104" s="66">
        <f t="shared" si="61"/>
        <v>0</v>
      </c>
      <c r="BM104" s="66">
        <f t="shared" si="61"/>
        <v>0</v>
      </c>
      <c r="BN104" s="66">
        <f t="shared" si="61"/>
        <v>0</v>
      </c>
      <c r="BO104" s="66">
        <f t="shared" si="61"/>
        <v>0</v>
      </c>
      <c r="BP104" s="66">
        <f t="shared" si="61"/>
        <v>0</v>
      </c>
      <c r="BQ104" s="66">
        <f t="shared" si="61"/>
        <v>0</v>
      </c>
      <c r="BR104" s="106">
        <f t="shared" si="61"/>
        <v>0</v>
      </c>
    </row>
    <row r="105" spans="1:70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71">
        <v>473797.39</v>
      </c>
      <c r="AK105" s="448">
        <v>368227.65</v>
      </c>
      <c r="AL105" s="71">
        <v>429078.93</v>
      </c>
      <c r="AM105" s="71">
        <v>511537.42</v>
      </c>
      <c r="AN105" s="71">
        <v>432244.39</v>
      </c>
      <c r="AO105" s="71">
        <v>364623.34</v>
      </c>
      <c r="AP105" s="71">
        <v>412337.45</v>
      </c>
      <c r="AQ105" s="71">
        <v>321286</v>
      </c>
      <c r="AR105" s="71">
        <v>387582.9</v>
      </c>
      <c r="AS105" s="71">
        <v>373979.53</v>
      </c>
      <c r="AT105" s="71">
        <v>388159.07</v>
      </c>
      <c r="AU105" s="71">
        <v>491422.88</v>
      </c>
      <c r="AV105" s="71">
        <v>415135.35</v>
      </c>
      <c r="AW105" s="586">
        <v>559208.81000000006</v>
      </c>
      <c r="AX105" s="408">
        <v>521038.92</v>
      </c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61"/>
        <v>-59641.080000000016</v>
      </c>
      <c r="BJ105" s="66">
        <f t="shared" si="61"/>
        <v>-45611.400000000023</v>
      </c>
      <c r="BK105" s="66">
        <f t="shared" si="61"/>
        <v>-9184.8500000000349</v>
      </c>
      <c r="BL105" s="66">
        <f t="shared" si="61"/>
        <v>20737.100000000035</v>
      </c>
      <c r="BM105" s="66">
        <f t="shared" si="61"/>
        <v>16570.589999999967</v>
      </c>
      <c r="BN105" s="66">
        <f t="shared" si="61"/>
        <v>-32468.780000000028</v>
      </c>
      <c r="BO105" s="66">
        <f t="shared" si="61"/>
        <v>18045.5</v>
      </c>
      <c r="BP105" s="66">
        <f t="shared" si="61"/>
        <v>-24675.119999999937</v>
      </c>
      <c r="BQ105" s="66">
        <f t="shared" si="61"/>
        <v>-2095.9400000000605</v>
      </c>
      <c r="BR105" s="106">
        <f t="shared" si="61"/>
        <v>-7806.5899999999674</v>
      </c>
    </row>
    <row r="106" spans="1:70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62">SUM(Q101:Q105)</f>
        <v>233533063</v>
      </c>
      <c r="R106" s="78">
        <f t="shared" si="62"/>
        <v>242576299</v>
      </c>
      <c r="S106" s="78">
        <f t="shared" si="62"/>
        <v>281981578</v>
      </c>
      <c r="T106" s="78">
        <f t="shared" si="62"/>
        <v>331986701.02000004</v>
      </c>
      <c r="U106" s="78">
        <f t="shared" si="62"/>
        <v>337438901</v>
      </c>
      <c r="V106" s="78">
        <f t="shared" si="62"/>
        <v>249322163</v>
      </c>
      <c r="W106" s="78">
        <f t="shared" si="62"/>
        <v>222172359</v>
      </c>
      <c r="X106" s="78">
        <f t="shared" si="62"/>
        <v>237187811</v>
      </c>
      <c r="Y106" s="298">
        <f t="shared" ref="Y106:AV106" si="63">SUM(Y101:Y105)</f>
        <v>247509487</v>
      </c>
      <c r="Z106" s="78">
        <f t="shared" si="63"/>
        <v>259104873</v>
      </c>
      <c r="AA106" s="78">
        <f t="shared" si="63"/>
        <v>325862098</v>
      </c>
      <c r="AB106" s="78">
        <f t="shared" si="63"/>
        <v>259108794</v>
      </c>
      <c r="AC106" s="78">
        <f t="shared" si="63"/>
        <v>236301268</v>
      </c>
      <c r="AD106" s="78">
        <f t="shared" si="63"/>
        <v>268373430</v>
      </c>
      <c r="AE106" s="78">
        <f t="shared" si="63"/>
        <v>317901668.41000003</v>
      </c>
      <c r="AF106" s="78">
        <f t="shared" si="63"/>
        <v>370945028.46000004</v>
      </c>
      <c r="AG106" s="78">
        <f t="shared" si="63"/>
        <v>356492521.67999995</v>
      </c>
      <c r="AH106" s="78">
        <f t="shared" si="63"/>
        <v>339223961.62</v>
      </c>
      <c r="AI106" s="78">
        <f t="shared" si="63"/>
        <v>274935943.99000001</v>
      </c>
      <c r="AJ106" s="78">
        <f t="shared" si="63"/>
        <v>292008098.40999997</v>
      </c>
      <c r="AK106" s="298">
        <f t="shared" si="63"/>
        <v>280060027.18000001</v>
      </c>
      <c r="AL106" s="78">
        <f t="shared" si="63"/>
        <v>291854529.14000005</v>
      </c>
      <c r="AM106" s="78">
        <f t="shared" si="63"/>
        <v>356704744.59999996</v>
      </c>
      <c r="AN106" s="78">
        <f t="shared" si="63"/>
        <v>306911768.36000001</v>
      </c>
      <c r="AO106" s="78">
        <f t="shared" si="63"/>
        <v>281765567.70999998</v>
      </c>
      <c r="AP106" s="78">
        <f t="shared" si="63"/>
        <v>294116728.38999999</v>
      </c>
      <c r="AQ106" s="78">
        <f t="shared" si="63"/>
        <v>319697372</v>
      </c>
      <c r="AR106" s="78">
        <f t="shared" si="63"/>
        <v>452048525.01999998</v>
      </c>
      <c r="AS106" s="78">
        <f t="shared" si="63"/>
        <v>446073599.38999999</v>
      </c>
      <c r="AT106" s="78">
        <f t="shared" si="63"/>
        <v>363647670.08999997</v>
      </c>
      <c r="AU106" s="78">
        <f t="shared" si="63"/>
        <v>291910604.26999998</v>
      </c>
      <c r="AV106" s="78">
        <f t="shared" si="63"/>
        <v>307793861.37</v>
      </c>
      <c r="AW106" s="587">
        <v>330207053.03000003</v>
      </c>
      <c r="AX106" s="411">
        <f>SUM(AX101:AX105)</f>
        <v>336908777.62</v>
      </c>
      <c r="AY106" s="411"/>
      <c r="AZ106" s="411"/>
      <c r="BA106" s="411"/>
      <c r="BB106" s="411"/>
      <c r="BC106" s="411"/>
      <c r="BD106" s="411"/>
      <c r="BE106" s="411"/>
      <c r="BF106" s="411"/>
      <c r="BG106" s="411"/>
      <c r="BH106" s="411"/>
      <c r="BI106" s="298">
        <f t="shared" si="61"/>
        <v>-38428565.380000055</v>
      </c>
      <c r="BJ106" s="60">
        <f t="shared" si="61"/>
        <v>-38631585.870000005</v>
      </c>
      <c r="BK106" s="59">
        <f t="shared" si="61"/>
        <v>-29900629.699999958</v>
      </c>
      <c r="BL106" s="59">
        <f t="shared" si="61"/>
        <v>16447041.640000015</v>
      </c>
      <c r="BM106" s="59">
        <f t="shared" si="61"/>
        <v>-11343228.910000086</v>
      </c>
      <c r="BN106" s="59">
        <f t="shared" si="61"/>
        <v>-13485717.339999914</v>
      </c>
      <c r="BO106" s="59">
        <f t="shared" si="61"/>
        <v>11018074.809999943</v>
      </c>
      <c r="BP106" s="59">
        <f t="shared" si="61"/>
        <v>-57551379.230000019</v>
      </c>
      <c r="BQ106" s="59">
        <f t="shared" si="61"/>
        <v>-13496887.949999988</v>
      </c>
      <c r="BR106" s="107">
        <f t="shared" si="61"/>
        <v>-14040599.770000041</v>
      </c>
    </row>
    <row r="107" spans="1:70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502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61">
        <v>899588</v>
      </c>
      <c r="AK108" s="503">
        <v>897933</v>
      </c>
      <c r="AL108" s="361">
        <v>843905</v>
      </c>
      <c r="AM108" s="361">
        <v>917997</v>
      </c>
      <c r="AN108" s="361">
        <v>891504</v>
      </c>
      <c r="AO108" s="361">
        <v>896101</v>
      </c>
      <c r="AP108" s="361">
        <v>903550</v>
      </c>
      <c r="AQ108" s="361">
        <v>878665</v>
      </c>
      <c r="AR108" s="361">
        <v>935664</v>
      </c>
      <c r="AS108" s="361">
        <v>912675</v>
      </c>
      <c r="AT108" s="361">
        <v>913609</v>
      </c>
      <c r="AU108" s="361">
        <v>843162</v>
      </c>
      <c r="AV108" s="361">
        <v>891638</v>
      </c>
      <c r="AW108" s="591">
        <v>901093</v>
      </c>
      <c r="AX108" s="524">
        <v>865898</v>
      </c>
      <c r="AY108" s="524"/>
      <c r="AZ108" s="524"/>
      <c r="BA108" s="524"/>
      <c r="BB108" s="524"/>
      <c r="BC108" s="524"/>
      <c r="BD108" s="524"/>
      <c r="BE108" s="524"/>
      <c r="BF108" s="524"/>
      <c r="BG108" s="524"/>
      <c r="BH108" s="524"/>
      <c r="BI108" s="300">
        <f t="shared" ref="BI108:BR113" si="64">O108-C108</f>
        <v>12316</v>
      </c>
      <c r="BJ108" s="86">
        <f t="shared" si="64"/>
        <v>-9807</v>
      </c>
      <c r="BK108" s="86">
        <f t="shared" si="64"/>
        <v>-42011</v>
      </c>
      <c r="BL108" s="86">
        <f t="shared" si="64"/>
        <v>58484</v>
      </c>
      <c r="BM108" s="86">
        <f t="shared" si="64"/>
        <v>-15769</v>
      </c>
      <c r="BN108" s="86">
        <f t="shared" si="64"/>
        <v>-18138</v>
      </c>
      <c r="BO108" s="86">
        <f t="shared" si="64"/>
        <v>8406</v>
      </c>
      <c r="BP108" s="86">
        <f t="shared" si="64"/>
        <v>-31422</v>
      </c>
      <c r="BQ108" s="86">
        <f t="shared" si="64"/>
        <v>-51542</v>
      </c>
      <c r="BR108" s="332">
        <f t="shared" si="64"/>
        <v>-14536</v>
      </c>
    </row>
    <row r="109" spans="1:70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503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64"/>
        <v>0</v>
      </c>
      <c r="BJ109" s="86">
        <f t="shared" si="64"/>
        <v>0</v>
      </c>
      <c r="BK109" s="86">
        <f t="shared" si="64"/>
        <v>0</v>
      </c>
      <c r="BL109" s="86">
        <f t="shared" si="64"/>
        <v>0</v>
      </c>
      <c r="BM109" s="86">
        <f t="shared" si="64"/>
        <v>0</v>
      </c>
      <c r="BN109" s="86">
        <f t="shared" si="64"/>
        <v>0</v>
      </c>
      <c r="BO109" s="86">
        <f t="shared" si="64"/>
        <v>0</v>
      </c>
      <c r="BP109" s="86">
        <f t="shared" si="64"/>
        <v>0</v>
      </c>
      <c r="BQ109" s="86">
        <f t="shared" si="64"/>
        <v>0</v>
      </c>
      <c r="BR109" s="332">
        <f t="shared" si="64"/>
        <v>0</v>
      </c>
    </row>
    <row r="110" spans="1:70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61">
        <v>156869</v>
      </c>
      <c r="AK110" s="503">
        <v>153779</v>
      </c>
      <c r="AL110" s="361">
        <v>149478</v>
      </c>
      <c r="AM110" s="361">
        <v>161119</v>
      </c>
      <c r="AN110" s="361">
        <v>157612</v>
      </c>
      <c r="AO110" s="361">
        <v>154799</v>
      </c>
      <c r="AP110" s="361">
        <v>158534</v>
      </c>
      <c r="AQ110" s="361">
        <v>150567</v>
      </c>
      <c r="AR110" s="361">
        <v>159515</v>
      </c>
      <c r="AS110" s="361">
        <v>157498</v>
      </c>
      <c r="AT110" s="361">
        <v>153405</v>
      </c>
      <c r="AU110" s="361">
        <v>152360</v>
      </c>
      <c r="AV110" s="361">
        <v>157381</v>
      </c>
      <c r="AW110" s="591">
        <v>157329</v>
      </c>
      <c r="AX110" s="524">
        <v>149817</v>
      </c>
      <c r="AY110" s="524"/>
      <c r="AZ110" s="524"/>
      <c r="BA110" s="524"/>
      <c r="BB110" s="524"/>
      <c r="BC110" s="524"/>
      <c r="BD110" s="524"/>
      <c r="BE110" s="524"/>
      <c r="BF110" s="524"/>
      <c r="BG110" s="524"/>
      <c r="BH110" s="524"/>
      <c r="BI110" s="300">
        <f t="shared" si="64"/>
        <v>-7650</v>
      </c>
      <c r="BJ110" s="86">
        <f t="shared" si="64"/>
        <v>-11447</v>
      </c>
      <c r="BK110" s="86">
        <f t="shared" si="64"/>
        <v>-12539</v>
      </c>
      <c r="BL110" s="86">
        <f t="shared" si="64"/>
        <v>-2143</v>
      </c>
      <c r="BM110" s="86">
        <f t="shared" si="64"/>
        <v>-7706</v>
      </c>
      <c r="BN110" s="86">
        <f t="shared" si="64"/>
        <v>-9677</v>
      </c>
      <c r="BO110" s="86">
        <f t="shared" si="64"/>
        <v>-277</v>
      </c>
      <c r="BP110" s="86">
        <f t="shared" si="64"/>
        <v>-7681</v>
      </c>
      <c r="BQ110" s="86">
        <f t="shared" si="64"/>
        <v>-6766</v>
      </c>
      <c r="BR110" s="332">
        <f t="shared" si="64"/>
        <v>-8493</v>
      </c>
    </row>
    <row r="111" spans="1:70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503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64"/>
        <v>0</v>
      </c>
      <c r="BJ111" s="86">
        <f t="shared" si="64"/>
        <v>0</v>
      </c>
      <c r="BK111" s="86">
        <f t="shared" si="64"/>
        <v>0</v>
      </c>
      <c r="BL111" s="86">
        <f t="shared" si="64"/>
        <v>0</v>
      </c>
      <c r="BM111" s="86">
        <f t="shared" si="64"/>
        <v>0</v>
      </c>
      <c r="BN111" s="86">
        <f t="shared" si="64"/>
        <v>0</v>
      </c>
      <c r="BO111" s="86">
        <f t="shared" si="64"/>
        <v>0</v>
      </c>
      <c r="BP111" s="86">
        <f t="shared" si="64"/>
        <v>0</v>
      </c>
      <c r="BQ111" s="86">
        <f t="shared" si="64"/>
        <v>0</v>
      </c>
      <c r="BR111" s="332">
        <f t="shared" si="64"/>
        <v>0</v>
      </c>
    </row>
    <row r="112" spans="1:70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61">
        <v>4535</v>
      </c>
      <c r="AK112" s="503">
        <v>4347</v>
      </c>
      <c r="AL112" s="361">
        <v>4273</v>
      </c>
      <c r="AM112" s="361">
        <v>4577</v>
      </c>
      <c r="AN112" s="361">
        <v>4468</v>
      </c>
      <c r="AO112" s="361">
        <v>4408</v>
      </c>
      <c r="AP112" s="361">
        <v>4478</v>
      </c>
      <c r="AQ112" s="361">
        <v>4210</v>
      </c>
      <c r="AR112" s="361">
        <v>4500</v>
      </c>
      <c r="AS112" s="361">
        <v>4408</v>
      </c>
      <c r="AT112" s="361">
        <v>4224</v>
      </c>
      <c r="AU112" s="361">
        <v>4257</v>
      </c>
      <c r="AV112" s="361">
        <v>4435</v>
      </c>
      <c r="AW112" s="591">
        <v>4440</v>
      </c>
      <c r="AX112" s="524">
        <v>4143</v>
      </c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64"/>
        <v>-571</v>
      </c>
      <c r="BJ112" s="86">
        <f t="shared" si="64"/>
        <v>-749</v>
      </c>
      <c r="BK112" s="86">
        <f t="shared" si="64"/>
        <v>-520</v>
      </c>
      <c r="BL112" s="86">
        <f t="shared" si="64"/>
        <v>-278</v>
      </c>
      <c r="BM112" s="86">
        <f t="shared" si="64"/>
        <v>-447</v>
      </c>
      <c r="BN112" s="86">
        <f t="shared" si="64"/>
        <v>-547</v>
      </c>
      <c r="BO112" s="86">
        <f t="shared" si="64"/>
        <v>-268</v>
      </c>
      <c r="BP112" s="86">
        <f t="shared" si="64"/>
        <v>-547</v>
      </c>
      <c r="BQ112" s="86">
        <f t="shared" si="64"/>
        <v>-504</v>
      </c>
      <c r="BR112" s="332">
        <f t="shared" si="64"/>
        <v>-475</v>
      </c>
    </row>
    <row r="113" spans="1:70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V113" si="65">SUM(Q108:Q112)</f>
        <v>992271</v>
      </c>
      <c r="R113" s="49">
        <f t="shared" si="65"/>
        <v>1032924</v>
      </c>
      <c r="S113" s="49">
        <f t="shared" si="65"/>
        <v>1027872</v>
      </c>
      <c r="T113" s="49">
        <f t="shared" si="65"/>
        <v>1015866</v>
      </c>
      <c r="U113" s="316">
        <f t="shared" si="65"/>
        <v>1022514</v>
      </c>
      <c r="V113" s="316">
        <f t="shared" si="65"/>
        <v>1015715</v>
      </c>
      <c r="W113" s="316">
        <f t="shared" si="65"/>
        <v>920351</v>
      </c>
      <c r="X113" s="316">
        <f t="shared" si="65"/>
        <v>1008862</v>
      </c>
      <c r="Y113" s="481">
        <f t="shared" si="65"/>
        <v>991817</v>
      </c>
      <c r="Z113" s="295">
        <f t="shared" si="65"/>
        <v>985381</v>
      </c>
      <c r="AA113" s="295">
        <f t="shared" si="65"/>
        <v>1068568</v>
      </c>
      <c r="AB113" s="295">
        <f t="shared" si="65"/>
        <v>1018003</v>
      </c>
      <c r="AC113" s="316">
        <f t="shared" si="65"/>
        <v>982045</v>
      </c>
      <c r="AD113" s="316">
        <f t="shared" si="65"/>
        <v>1045755</v>
      </c>
      <c r="AE113" s="316">
        <f t="shared" si="65"/>
        <v>1034079</v>
      </c>
      <c r="AF113" s="316">
        <f t="shared" si="65"/>
        <v>1061366</v>
      </c>
      <c r="AG113" s="316">
        <f t="shared" si="65"/>
        <v>1051857</v>
      </c>
      <c r="AH113" s="316">
        <f t="shared" si="65"/>
        <v>1037441</v>
      </c>
      <c r="AI113" s="316">
        <f t="shared" si="65"/>
        <v>1030154</v>
      </c>
      <c r="AJ113" s="316">
        <f t="shared" si="65"/>
        <v>1060992</v>
      </c>
      <c r="AK113" s="481">
        <f t="shared" si="65"/>
        <v>1056059</v>
      </c>
      <c r="AL113" s="295">
        <f t="shared" si="65"/>
        <v>997656</v>
      </c>
      <c r="AM113" s="295">
        <f t="shared" si="65"/>
        <v>1083693</v>
      </c>
      <c r="AN113" s="295">
        <f t="shared" si="65"/>
        <v>1053584</v>
      </c>
      <c r="AO113" s="295">
        <f t="shared" si="65"/>
        <v>1055308</v>
      </c>
      <c r="AP113" s="295">
        <f t="shared" si="65"/>
        <v>1066562</v>
      </c>
      <c r="AQ113" s="295">
        <f t="shared" si="65"/>
        <v>1033442</v>
      </c>
      <c r="AR113" s="295">
        <f t="shared" si="65"/>
        <v>1099679</v>
      </c>
      <c r="AS113" s="295">
        <f t="shared" si="65"/>
        <v>1074581</v>
      </c>
      <c r="AT113" s="295">
        <f t="shared" si="65"/>
        <v>1071238</v>
      </c>
      <c r="AU113" s="295">
        <f t="shared" si="65"/>
        <v>999779</v>
      </c>
      <c r="AV113" s="295">
        <f t="shared" si="65"/>
        <v>1053454</v>
      </c>
      <c r="AW113" s="585">
        <v>1062862</v>
      </c>
      <c r="AX113" s="400">
        <v>1019858</v>
      </c>
      <c r="AY113" s="400"/>
      <c r="AZ113" s="400"/>
      <c r="BA113" s="400"/>
      <c r="BB113" s="400"/>
      <c r="BC113" s="400"/>
      <c r="BD113" s="400"/>
      <c r="BE113" s="400"/>
      <c r="BF113" s="400"/>
      <c r="BG113" s="400"/>
      <c r="BH113" s="400"/>
      <c r="BI113" s="301">
        <f t="shared" si="64"/>
        <v>4095</v>
      </c>
      <c r="BJ113" s="49">
        <f t="shared" si="64"/>
        <v>-22003</v>
      </c>
      <c r="BK113" s="49">
        <f t="shared" si="64"/>
        <v>-55070</v>
      </c>
      <c r="BL113" s="49">
        <f t="shared" si="64"/>
        <v>56063</v>
      </c>
      <c r="BM113" s="49">
        <f t="shared" si="64"/>
        <v>-23922</v>
      </c>
      <c r="BN113" s="49">
        <f t="shared" si="64"/>
        <v>-28362</v>
      </c>
      <c r="BO113" s="49">
        <f t="shared" si="64"/>
        <v>7861</v>
      </c>
      <c r="BP113" s="49">
        <f t="shared" si="64"/>
        <v>-39650</v>
      </c>
      <c r="BQ113" s="49">
        <f t="shared" si="64"/>
        <v>-58812</v>
      </c>
      <c r="BR113" s="104">
        <f t="shared" si="64"/>
        <v>-23504</v>
      </c>
    </row>
    <row r="114" spans="1:70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349"/>
      <c r="AA114" s="349"/>
      <c r="AB114" s="260"/>
      <c r="AC114" s="317"/>
      <c r="AD114" s="362"/>
      <c r="AE114" s="362"/>
      <c r="AF114" s="497"/>
      <c r="AG114" s="78"/>
      <c r="AH114" s="348"/>
      <c r="AI114" s="348"/>
      <c r="AJ114" s="348"/>
      <c r="AK114" s="569"/>
      <c r="AL114" s="359"/>
      <c r="AM114" s="359"/>
      <c r="AN114" s="359"/>
      <c r="AO114" s="359"/>
      <c r="AP114" s="359"/>
      <c r="AQ114" s="359"/>
      <c r="AR114" s="359"/>
      <c r="AS114" s="359"/>
      <c r="AT114" s="359"/>
      <c r="AU114" s="359"/>
      <c r="AV114" s="359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66">Q94-Q101</f>
        <v>-37800406.219999999</v>
      </c>
      <c r="R115" s="66">
        <f t="shared" si="66"/>
        <v>-2061284.9399993718</v>
      </c>
      <c r="S115" s="66">
        <f t="shared" si="66"/>
        <v>17714883.979999363</v>
      </c>
      <c r="T115" s="66">
        <f t="shared" si="66"/>
        <v>9857693.9400005341</v>
      </c>
      <c r="U115" s="71">
        <f t="shared" si="66"/>
        <v>-29355022.269999564</v>
      </c>
      <c r="V115" s="71">
        <f t="shared" si="66"/>
        <v>-21580786.870000377</v>
      </c>
      <c r="W115" s="71">
        <f t="shared" ref="W115:AE115" si="67">W94-W101</f>
        <v>4800845.0599992871</v>
      </c>
      <c r="X115" s="71">
        <f t="shared" si="67"/>
        <v>6805347.4799988121</v>
      </c>
      <c r="Y115" s="448">
        <f t="shared" si="67"/>
        <v>11887411.169999719</v>
      </c>
      <c r="Z115" s="71">
        <f t="shared" si="67"/>
        <v>6916674.1999985576</v>
      </c>
      <c r="AA115" s="71">
        <f t="shared" si="67"/>
        <v>-33965002.890000045</v>
      </c>
      <c r="AB115" s="71">
        <f t="shared" si="67"/>
        <v>-16695706.249999434</v>
      </c>
      <c r="AC115" s="71">
        <f t="shared" si="67"/>
        <v>-10554255.930000633</v>
      </c>
      <c r="AD115" s="71">
        <f t="shared" si="67"/>
        <v>2880484.4499998689</v>
      </c>
      <c r="AE115" s="71">
        <f t="shared" si="67"/>
        <v>9313572.5499989688</v>
      </c>
      <c r="AF115" s="71">
        <f t="shared" ref="AF115:AG115" si="68">AF94-AF101</f>
        <v>-19122654.280001432</v>
      </c>
      <c r="AG115" s="71">
        <f t="shared" si="68"/>
        <v>-11980790.719999194</v>
      </c>
      <c r="AH115" s="71">
        <f t="shared" ref="AH115:AI115" si="69">AH94-AH101</f>
        <v>-40070275.690000355</v>
      </c>
      <c r="AI115" s="71">
        <f t="shared" si="69"/>
        <v>-21487238.730001017</v>
      </c>
      <c r="AJ115" s="71">
        <f t="shared" ref="AJ115:AK115" si="70">AJ94-AJ101</f>
        <v>-6904482.7199991345</v>
      </c>
      <c r="AK115" s="448">
        <f t="shared" si="70"/>
        <v>5989963.3700020909</v>
      </c>
      <c r="AL115" s="71">
        <f t="shared" ref="AL115:AM115" si="71">AL94-AL101</f>
        <v>14170821.630004078</v>
      </c>
      <c r="AM115" s="71">
        <f t="shared" si="71"/>
        <v>-31916313.209998637</v>
      </c>
      <c r="AN115" s="71">
        <f t="shared" ref="AN115" si="72">AN94-AN101</f>
        <v>-21502471.239998072</v>
      </c>
      <c r="AO115" s="71">
        <f t="shared" ref="AO115:AP115" si="73">AO94-AO101</f>
        <v>-19315267.899997577</v>
      </c>
      <c r="AP115" s="71">
        <f t="shared" si="73"/>
        <v>-5709923.2699971795</v>
      </c>
      <c r="AQ115" s="71">
        <f t="shared" ref="AQ115:AR115" si="74">AQ94-AQ101</f>
        <v>28208802.580004662</v>
      </c>
      <c r="AR115" s="71">
        <f t="shared" si="74"/>
        <v>7040560.259996444</v>
      </c>
      <c r="AS115" s="71">
        <f t="shared" ref="AS115:AT115" si="75">AS94-AS101</f>
        <v>-67635269.559999406</v>
      </c>
      <c r="AT115" s="71">
        <f t="shared" si="75"/>
        <v>-25047471.359991878</v>
      </c>
      <c r="AU115" s="71">
        <f t="shared" ref="AU115:AV115" si="76">AU94-AU101</f>
        <v>-7814684.6299966276</v>
      </c>
      <c r="AV115" s="71">
        <f t="shared" si="76"/>
        <v>16054717.640002728</v>
      </c>
      <c r="AW115" s="586">
        <f t="shared" ref="AW115:AX115" si="77">AW94-AW101</f>
        <v>17652667.040008247</v>
      </c>
      <c r="AX115" s="408">
        <f t="shared" si="77"/>
        <v>1842035.8400079012</v>
      </c>
      <c r="AY115" s="408"/>
      <c r="AZ115" s="408"/>
      <c r="BA115" s="408"/>
      <c r="BB115" s="408"/>
      <c r="BC115" s="408"/>
      <c r="BD115" s="408"/>
      <c r="BE115" s="408"/>
      <c r="BF115" s="408"/>
      <c r="BG115" s="408"/>
      <c r="BH115" s="408"/>
      <c r="BI115" s="261">
        <f t="shared" ref="BI115:BR120" si="78">O115-C115</f>
        <v>-4263951.1800026447</v>
      </c>
      <c r="BJ115" s="66">
        <f t="shared" si="78"/>
        <v>24005853.07999815</v>
      </c>
      <c r="BK115" s="66">
        <f t="shared" si="78"/>
        <v>-12606547.290002584</v>
      </c>
      <c r="BL115" s="66">
        <f t="shared" si="78"/>
        <v>-2905304.7800009996</v>
      </c>
      <c r="BM115" s="66">
        <f t="shared" si="78"/>
        <v>2839417.9099992067</v>
      </c>
      <c r="BN115" s="66">
        <f t="shared" si="78"/>
        <v>19253482.299999624</v>
      </c>
      <c r="BO115" s="66">
        <f t="shared" si="78"/>
        <v>-5521494.6500004232</v>
      </c>
      <c r="BP115" s="66">
        <f t="shared" si="78"/>
        <v>7692362.4599988312</v>
      </c>
      <c r="BQ115" s="66">
        <f t="shared" si="78"/>
        <v>5074608.9199989587</v>
      </c>
      <c r="BR115" s="106">
        <f t="shared" si="78"/>
        <v>4928046.129998073</v>
      </c>
    </row>
    <row r="116" spans="1:70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79">Q95-Q102</f>
        <v>3018758.8699999996</v>
      </c>
      <c r="R116" s="66">
        <f t="shared" si="79"/>
        <v>6306683.1599999927</v>
      </c>
      <c r="S116" s="265">
        <f t="shared" ref="S116:T120" si="80">S95-S102</f>
        <v>8220027.0300000049</v>
      </c>
      <c r="T116" s="265">
        <f t="shared" si="80"/>
        <v>9411977.9300000016</v>
      </c>
      <c r="U116" s="71">
        <f t="shared" ref="U116:V120" si="81">U95-U102</f>
        <v>7295238.999999987</v>
      </c>
      <c r="V116" s="71">
        <f t="shared" si="81"/>
        <v>5818277.2499999925</v>
      </c>
      <c r="W116" s="71">
        <f t="shared" ref="W116:AE116" si="82">W95-W102</f>
        <v>5875481.190000019</v>
      </c>
      <c r="X116" s="71">
        <f t="shared" si="82"/>
        <v>6940350.3899999931</v>
      </c>
      <c r="Y116" s="448">
        <f t="shared" si="82"/>
        <v>8002817.9600000102</v>
      </c>
      <c r="Z116" s="71">
        <f t="shared" si="82"/>
        <v>8087147.6000000304</v>
      </c>
      <c r="AA116" s="71">
        <f t="shared" si="82"/>
        <v>7503110.3699999768</v>
      </c>
      <c r="AB116" s="71">
        <f t="shared" si="82"/>
        <v>6854313.6600000793</v>
      </c>
      <c r="AC116" s="71">
        <f t="shared" si="82"/>
        <v>6299840.4800000489</v>
      </c>
      <c r="AD116" s="71">
        <f t="shared" si="82"/>
        <v>7347364.1799999494</v>
      </c>
      <c r="AE116" s="71">
        <f t="shared" si="82"/>
        <v>8748454.7399999481</v>
      </c>
      <c r="AF116" s="71">
        <f t="shared" ref="AF116:AG116" si="83">AF95-AF102</f>
        <v>8673012.9499999844</v>
      </c>
      <c r="AG116" s="71">
        <f t="shared" si="83"/>
        <v>9218294.8200000301</v>
      </c>
      <c r="AH116" s="71">
        <f t="shared" ref="AH116:AI116" si="84">AH95-AH102</f>
        <v>6502590.1600000095</v>
      </c>
      <c r="AI116" s="71">
        <f t="shared" si="84"/>
        <v>6813142.7200000118</v>
      </c>
      <c r="AJ116" s="71">
        <f t="shared" ref="AJ116:AK116" si="85">AJ95-AJ102</f>
        <v>7932699.8399999496</v>
      </c>
      <c r="AK116" s="448">
        <f t="shared" si="85"/>
        <v>9206947.9699999187</v>
      </c>
      <c r="AL116" s="71">
        <f t="shared" ref="AL116:AM116" si="86">AL95-AL102</f>
        <v>10434578.539999977</v>
      </c>
      <c r="AM116" s="71">
        <f t="shared" si="86"/>
        <v>8981585.2400000058</v>
      </c>
      <c r="AN116" s="71">
        <f t="shared" ref="AN116" si="87">AN95-AN102</f>
        <v>7770249.9999999944</v>
      </c>
      <c r="AO116" s="71">
        <f t="shared" ref="AO116:AP116" si="88">AO95-AO102</f>
        <v>7287667.7800000031</v>
      </c>
      <c r="AP116" s="71">
        <f t="shared" si="88"/>
        <v>8120209.1899999687</v>
      </c>
      <c r="AQ116" s="71">
        <f t="shared" ref="AQ116:AR116" si="89">AQ95-AQ102</f>
        <v>10190197.139999822</v>
      </c>
      <c r="AR116" s="71">
        <f t="shared" si="89"/>
        <v>13509148.129999839</v>
      </c>
      <c r="AS116" s="71">
        <f t="shared" ref="AS116:AT116" si="90">AS95-AS102</f>
        <v>4358921.7899999991</v>
      </c>
      <c r="AT116" s="71">
        <f t="shared" si="90"/>
        <v>3495716.060000001</v>
      </c>
      <c r="AU116" s="71">
        <f t="shared" ref="AU116:AV116" si="91">AU95-AU102</f>
        <v>7859455.3300000634</v>
      </c>
      <c r="AV116" s="71">
        <f t="shared" si="91"/>
        <v>5757728.3899999997</v>
      </c>
      <c r="AW116" s="586">
        <f t="shared" ref="AW116:AX116" si="92">AW95-AW102</f>
        <v>11566534.979999885</v>
      </c>
      <c r="AX116" s="408">
        <f t="shared" si="92"/>
        <v>10702631.509999942</v>
      </c>
      <c r="AY116" s="408"/>
      <c r="AZ116" s="408"/>
      <c r="BA116" s="408"/>
      <c r="BB116" s="408"/>
      <c r="BC116" s="408"/>
      <c r="BD116" s="408"/>
      <c r="BE116" s="408"/>
      <c r="BF116" s="408"/>
      <c r="BG116" s="408"/>
      <c r="BH116" s="408"/>
      <c r="BI116" s="261">
        <f t="shared" si="78"/>
        <v>-956110.20999998134</v>
      </c>
      <c r="BJ116" s="66">
        <f t="shared" si="78"/>
        <v>304621.07999999542</v>
      </c>
      <c r="BK116" s="66">
        <f t="shared" si="78"/>
        <v>-2667917.0699999905</v>
      </c>
      <c r="BL116" s="66">
        <f t="shared" si="78"/>
        <v>846413.52000000142</v>
      </c>
      <c r="BM116" s="66">
        <f t="shared" si="78"/>
        <v>763345.35000001453</v>
      </c>
      <c r="BN116" s="66">
        <f t="shared" si="78"/>
        <v>1567511.8200000096</v>
      </c>
      <c r="BO116" s="66">
        <f t="shared" si="78"/>
        <v>814611.56999997515</v>
      </c>
      <c r="BP116" s="66">
        <f t="shared" si="78"/>
        <v>456011.26999999769</v>
      </c>
      <c r="BQ116" s="66">
        <f t="shared" si="78"/>
        <v>197353.42000003811</v>
      </c>
      <c r="BR116" s="106">
        <f t="shared" si="78"/>
        <v>222655.41999999806</v>
      </c>
    </row>
    <row r="117" spans="1:70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80"/>
        <v>-67524641.959999919</v>
      </c>
      <c r="T117" s="66">
        <f t="shared" si="80"/>
        <v>-80848028.780000091</v>
      </c>
      <c r="U117" s="71">
        <f t="shared" si="81"/>
        <v>-100820639.83999988</v>
      </c>
      <c r="V117" s="71">
        <f t="shared" si="81"/>
        <v>-60177215.569999993</v>
      </c>
      <c r="W117" s="71">
        <f t="shared" ref="W117:AE117" si="93">W96-W103</f>
        <v>-72423012.899999887</v>
      </c>
      <c r="X117" s="71">
        <f t="shared" si="93"/>
        <v>-63892946.080000028</v>
      </c>
      <c r="Y117" s="448">
        <f t="shared" si="93"/>
        <v>-59868053.280000202</v>
      </c>
      <c r="Z117" s="71">
        <f t="shared" si="93"/>
        <v>-63421102.630000263</v>
      </c>
      <c r="AA117" s="71">
        <f t="shared" si="93"/>
        <v>-109697077.3600011</v>
      </c>
      <c r="AB117" s="71">
        <f t="shared" si="93"/>
        <v>-72881784.980000362</v>
      </c>
      <c r="AC117" s="71">
        <f t="shared" si="93"/>
        <v>-65573343.430000395</v>
      </c>
      <c r="AD117" s="71">
        <f t="shared" si="93"/>
        <v>-70825067.520000055</v>
      </c>
      <c r="AE117" s="71">
        <f t="shared" si="93"/>
        <v>-80787445.620000392</v>
      </c>
      <c r="AF117" s="71">
        <f t="shared" ref="AF117:AG117" si="94">AF96-AF103</f>
        <v>-107721276.76000081</v>
      </c>
      <c r="AG117" s="71">
        <f t="shared" si="94"/>
        <v>-89998706.39000015</v>
      </c>
      <c r="AH117" s="71">
        <f t="shared" ref="AH117:AI117" si="95">AH96-AH103</f>
        <v>-117582187.8000005</v>
      </c>
      <c r="AI117" s="71">
        <f t="shared" si="95"/>
        <v>-78944550.40000014</v>
      </c>
      <c r="AJ117" s="71">
        <f t="shared" ref="AJ117:AK117" si="96">AJ96-AJ103</f>
        <v>-97065657.670000419</v>
      </c>
      <c r="AK117" s="448">
        <f t="shared" si="96"/>
        <v>-62380380.780000687</v>
      </c>
      <c r="AL117" s="71">
        <f t="shared" ref="AL117:AM117" si="97">AL96-AL103</f>
        <v>-64069574.910000309</v>
      </c>
      <c r="AM117" s="71">
        <f t="shared" si="97"/>
        <v>-113506037.16000037</v>
      </c>
      <c r="AN117" s="71">
        <f t="shared" ref="AN117" si="98">AN96-AN103</f>
        <v>-98994838.850000262</v>
      </c>
      <c r="AO117" s="71">
        <f t="shared" ref="AO117:AP117" si="99">AO96-AO103</f>
        <v>-88406171.730000705</v>
      </c>
      <c r="AP117" s="71">
        <f t="shared" si="99"/>
        <v>-76446447.960001022</v>
      </c>
      <c r="AQ117" s="71">
        <f t="shared" ref="AQ117:AR117" si="100">AQ96-AQ103</f>
        <v>-70171139.98000139</v>
      </c>
      <c r="AR117" s="71">
        <f t="shared" si="100"/>
        <v>-116556610.69000113</v>
      </c>
      <c r="AS117" s="71">
        <f t="shared" ref="AS117:AT117" si="101">AS96-AS103</f>
        <v>-110883372.20000035</v>
      </c>
      <c r="AT117" s="71">
        <f t="shared" si="101"/>
        <v>-86364295.229999825</v>
      </c>
      <c r="AU117" s="71">
        <f t="shared" ref="AU117:AV117" si="102">AU96-AU103</f>
        <v>-90955825.800001293</v>
      </c>
      <c r="AV117" s="71">
        <f t="shared" si="102"/>
        <v>-66126943.860001475</v>
      </c>
      <c r="AW117" s="586">
        <f t="shared" ref="AW117:AX117" si="103">AW96-AW103</f>
        <v>-74866305.220000178</v>
      </c>
      <c r="AX117" s="408">
        <f t="shared" si="103"/>
        <v>-73185912.570000201</v>
      </c>
      <c r="AY117" s="408"/>
      <c r="AZ117" s="408"/>
      <c r="BA117" s="408"/>
      <c r="BB117" s="408"/>
      <c r="BC117" s="408"/>
      <c r="BD117" s="408"/>
      <c r="BE117" s="408"/>
      <c r="BF117" s="408"/>
      <c r="BG117" s="408"/>
      <c r="BH117" s="408"/>
      <c r="BI117" s="261">
        <f t="shared" si="78"/>
        <v>21462922.799999908</v>
      </c>
      <c r="BJ117" s="66">
        <f t="shared" si="78"/>
        <v>13176349.929999918</v>
      </c>
      <c r="BK117" s="66">
        <f t="shared" si="78"/>
        <v>-5294767.1899999827</v>
      </c>
      <c r="BL117" s="66">
        <f t="shared" si="78"/>
        <v>-9448489.969999969</v>
      </c>
      <c r="BM117" s="66">
        <f t="shared" si="78"/>
        <v>13931668.27000016</v>
      </c>
      <c r="BN117" s="66">
        <f t="shared" si="78"/>
        <v>10160591.320000008</v>
      </c>
      <c r="BO117" s="66">
        <f t="shared" si="78"/>
        <v>-1871708.9899996966</v>
      </c>
      <c r="BP117" s="66">
        <f t="shared" si="78"/>
        <v>51472784.540000141</v>
      </c>
      <c r="BQ117" s="66">
        <f t="shared" si="78"/>
        <v>2428660.7200001329</v>
      </c>
      <c r="BR117" s="106">
        <f t="shared" si="78"/>
        <v>8692886.6700000167</v>
      </c>
    </row>
    <row r="118" spans="1:70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79"/>
        <v>41437319.840000004</v>
      </c>
      <c r="R118" s="66">
        <f t="shared" si="79"/>
        <v>74184646.390000001</v>
      </c>
      <c r="S118" s="66">
        <f t="shared" si="80"/>
        <v>87905086.12000002</v>
      </c>
      <c r="T118" s="66">
        <f t="shared" si="80"/>
        <v>92360227.400000006</v>
      </c>
      <c r="U118" s="71">
        <f t="shared" si="81"/>
        <v>86444608.390000001</v>
      </c>
      <c r="V118" s="71">
        <f t="shared" si="81"/>
        <v>73327068.50999999</v>
      </c>
      <c r="W118" s="71">
        <f t="shared" ref="W118:AE118" si="104">W97-W104</f>
        <v>67636604.359999955</v>
      </c>
      <c r="X118" s="71">
        <f t="shared" si="104"/>
        <v>68471855.579999954</v>
      </c>
      <c r="Y118" s="448">
        <f t="shared" si="104"/>
        <v>69668686.690000027</v>
      </c>
      <c r="Z118" s="71">
        <f t="shared" si="104"/>
        <v>69339432.800000072</v>
      </c>
      <c r="AA118" s="71">
        <f t="shared" si="104"/>
        <v>70798228.429999977</v>
      </c>
      <c r="AB118" s="71">
        <f t="shared" si="104"/>
        <v>70115734.00000006</v>
      </c>
      <c r="AC118" s="71">
        <f t="shared" si="104"/>
        <v>70251301.639999956</v>
      </c>
      <c r="AD118" s="71">
        <f t="shared" si="104"/>
        <v>94185098.919999987</v>
      </c>
      <c r="AE118" s="71">
        <f t="shared" si="104"/>
        <v>103469982.69999996</v>
      </c>
      <c r="AF118" s="71">
        <f t="shared" ref="AF118:AG118" si="105">AF97-AF104</f>
        <v>101585966.88000005</v>
      </c>
      <c r="AG118" s="71">
        <f t="shared" si="105"/>
        <v>104654871.88000005</v>
      </c>
      <c r="AH118" s="71">
        <f t="shared" ref="AH118:AI118" si="106">AH97-AH104</f>
        <v>89006132.420000046</v>
      </c>
      <c r="AI118" s="71">
        <f t="shared" si="106"/>
        <v>78637822.459999993</v>
      </c>
      <c r="AJ118" s="71">
        <f t="shared" ref="AJ118:AK118" si="107">AJ97-AJ104</f>
        <v>78716623.099999964</v>
      </c>
      <c r="AK118" s="448">
        <f t="shared" si="107"/>
        <v>87629659.529999942</v>
      </c>
      <c r="AL118" s="71">
        <f t="shared" ref="AL118:AM118" si="108">AL97-AL104</f>
        <v>88132129.299999982</v>
      </c>
      <c r="AM118" s="71">
        <f t="shared" si="108"/>
        <v>83650791.099999994</v>
      </c>
      <c r="AN118" s="71">
        <f t="shared" ref="AN118" si="109">AN97-AN104</f>
        <v>78261680.310000047</v>
      </c>
      <c r="AO118" s="71">
        <f t="shared" ref="AO118:AP118" si="110">AO97-AO104</f>
        <v>77871665.399999931</v>
      </c>
      <c r="AP118" s="71">
        <f t="shared" si="110"/>
        <v>93765426.930000022</v>
      </c>
      <c r="AQ118" s="71">
        <f t="shared" ref="AQ118:AR118" si="111">AQ97-AQ104</f>
        <v>112536862.88000003</v>
      </c>
      <c r="AR118" s="71">
        <f t="shared" si="111"/>
        <v>118584648.86000001</v>
      </c>
      <c r="AS118" s="71">
        <f t="shared" ref="AS118:AT118" si="112">AS97-AS104</f>
        <v>82632013.329999998</v>
      </c>
      <c r="AT118" s="71">
        <f t="shared" si="112"/>
        <v>66856383.910000011</v>
      </c>
      <c r="AU118" s="71">
        <f t="shared" ref="AU118:AV118" si="113">AU97-AU104</f>
        <v>84966630.830000028</v>
      </c>
      <c r="AV118" s="71">
        <f t="shared" si="113"/>
        <v>64233033.240000002</v>
      </c>
      <c r="AW118" s="586">
        <f t="shared" ref="AW118:AX118" si="114">AW97-AW104</f>
        <v>99284927.560000032</v>
      </c>
      <c r="AX118" s="408">
        <f t="shared" si="114"/>
        <v>95122562.259999946</v>
      </c>
      <c r="AY118" s="408"/>
      <c r="AZ118" s="408"/>
      <c r="BA118" s="408"/>
      <c r="BB118" s="408"/>
      <c r="BC118" s="408"/>
      <c r="BD118" s="408"/>
      <c r="BE118" s="408"/>
      <c r="BF118" s="408"/>
      <c r="BG118" s="408"/>
      <c r="BH118" s="408"/>
      <c r="BI118" s="261">
        <f t="shared" si="78"/>
        <v>-6181582.4900000095</v>
      </c>
      <c r="BJ118" s="66">
        <f t="shared" si="78"/>
        <v>-9577650.530000031</v>
      </c>
      <c r="BK118" s="66">
        <f t="shared" si="78"/>
        <v>-29752907.659999996</v>
      </c>
      <c r="BL118" s="66">
        <f t="shared" si="78"/>
        <v>-7352586.6899999976</v>
      </c>
      <c r="BM118" s="66">
        <f t="shared" si="78"/>
        <v>-8016281.6699999869</v>
      </c>
      <c r="BN118" s="66">
        <f t="shared" si="78"/>
        <v>-6926896.3500000089</v>
      </c>
      <c r="BO118" s="66">
        <f t="shared" si="78"/>
        <v>-5499398.3900000006</v>
      </c>
      <c r="BP118" s="66">
        <f t="shared" si="78"/>
        <v>-6831236.4700000286</v>
      </c>
      <c r="BQ118" s="66">
        <f t="shared" si="78"/>
        <v>-4766986.7500000298</v>
      </c>
      <c r="BR118" s="106">
        <f t="shared" si="78"/>
        <v>-7709857.7200000584</v>
      </c>
    </row>
    <row r="119" spans="1:70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79"/>
        <v>377001.74</v>
      </c>
      <c r="R119" s="66">
        <f t="shared" si="79"/>
        <v>548291.11999999988</v>
      </c>
      <c r="S119" s="66">
        <f t="shared" si="80"/>
        <v>565224.94000000006</v>
      </c>
      <c r="T119" s="66">
        <f t="shared" si="80"/>
        <v>629018.93000000017</v>
      </c>
      <c r="U119" s="71">
        <f t="shared" si="81"/>
        <v>644357.69000000006</v>
      </c>
      <c r="V119" s="71">
        <f t="shared" si="81"/>
        <v>731260.84999999986</v>
      </c>
      <c r="W119" s="71">
        <f t="shared" ref="W119:AE119" si="115">W98-W105</f>
        <v>790214.49</v>
      </c>
      <c r="X119" s="71">
        <f t="shared" si="115"/>
        <v>858795.58000000031</v>
      </c>
      <c r="Y119" s="448">
        <f t="shared" si="115"/>
        <v>873504.95000000065</v>
      </c>
      <c r="Z119" s="71">
        <f t="shared" si="115"/>
        <v>745762.04999999981</v>
      </c>
      <c r="AA119" s="71">
        <f t="shared" si="115"/>
        <v>646905.77000000025</v>
      </c>
      <c r="AB119" s="71">
        <f t="shared" si="115"/>
        <v>682529.58999999985</v>
      </c>
      <c r="AC119" s="71">
        <f t="shared" si="115"/>
        <v>664128.59000000008</v>
      </c>
      <c r="AD119" s="71">
        <f t="shared" si="115"/>
        <v>587875.43999999983</v>
      </c>
      <c r="AE119" s="71">
        <f t="shared" si="115"/>
        <v>637087.43000000017</v>
      </c>
      <c r="AF119" s="71">
        <f t="shared" ref="AF119:AG119" si="116">AF98-AF105</f>
        <v>673872.68</v>
      </c>
      <c r="AG119" s="71">
        <f t="shared" si="116"/>
        <v>761636.82999999949</v>
      </c>
      <c r="AH119" s="71">
        <f t="shared" ref="AH119:AI119" si="117">AH98-AH105</f>
        <v>831575.2899999998</v>
      </c>
      <c r="AI119" s="71">
        <f t="shared" si="117"/>
        <v>916157.2499999993</v>
      </c>
      <c r="AJ119" s="71">
        <f t="shared" ref="AJ119:AK119" si="118">AJ98-AJ105</f>
        <v>860371.02999999991</v>
      </c>
      <c r="AK119" s="448">
        <f t="shared" si="118"/>
        <v>1099470.3999999999</v>
      </c>
      <c r="AL119" s="71">
        <f t="shared" ref="AL119:AM119" si="119">AL98-AL105</f>
        <v>916582.64000000036</v>
      </c>
      <c r="AM119" s="71">
        <f t="shared" si="119"/>
        <v>742963.1800000004</v>
      </c>
      <c r="AN119" s="71">
        <f t="shared" ref="AN119" si="120">AN98-AN105</f>
        <v>659487.88000000024</v>
      </c>
      <c r="AO119" s="71">
        <f t="shared" ref="AO119:AP119" si="121">AO98-AO105</f>
        <v>654499.73999999976</v>
      </c>
      <c r="AP119" s="71">
        <f t="shared" si="121"/>
        <v>565776.60000000009</v>
      </c>
      <c r="AQ119" s="71">
        <f t="shared" ref="AQ119:AR119" si="122">AQ98-AQ105</f>
        <v>733404.45000000019</v>
      </c>
      <c r="AR119" s="71">
        <f t="shared" si="122"/>
        <v>754572.4500000003</v>
      </c>
      <c r="AS119" s="71">
        <f t="shared" ref="AS119:AT119" si="123">AS98-AS105</f>
        <v>599543.00999999989</v>
      </c>
      <c r="AT119" s="71">
        <f t="shared" si="123"/>
        <v>627544.04</v>
      </c>
      <c r="AU119" s="71">
        <f t="shared" ref="AU119:AV119" si="124">AU98-AU105</f>
        <v>867448.16999999911</v>
      </c>
      <c r="AV119" s="71">
        <f t="shared" si="124"/>
        <v>794129.96999999986</v>
      </c>
      <c r="AW119" s="586">
        <f t="shared" ref="AW119:AX119" si="125">AW98-AW105</f>
        <v>1087470.3200000017</v>
      </c>
      <c r="AX119" s="408">
        <f t="shared" si="125"/>
        <v>977822.65000000037</v>
      </c>
      <c r="AY119" s="408"/>
      <c r="AZ119" s="408"/>
      <c r="BA119" s="408"/>
      <c r="BB119" s="408"/>
      <c r="BC119" s="408"/>
      <c r="BD119" s="408"/>
      <c r="BE119" s="408"/>
      <c r="BF119" s="408"/>
      <c r="BG119" s="408"/>
      <c r="BH119" s="408"/>
      <c r="BI119" s="261">
        <f t="shared" si="78"/>
        <v>-22857.869999999995</v>
      </c>
      <c r="BJ119" s="66">
        <f t="shared" si="78"/>
        <v>-80459.030000000028</v>
      </c>
      <c r="BK119" s="66">
        <f t="shared" si="78"/>
        <v>-316654.04000000004</v>
      </c>
      <c r="BL119" s="66">
        <f t="shared" si="78"/>
        <v>-110685.62000000011</v>
      </c>
      <c r="BM119" s="66">
        <f t="shared" si="78"/>
        <v>-105206.12000000011</v>
      </c>
      <c r="BN119" s="66">
        <f t="shared" si="78"/>
        <v>-33467.749999999884</v>
      </c>
      <c r="BO119" s="66">
        <f t="shared" si="78"/>
        <v>-200320.91000000003</v>
      </c>
      <c r="BP119" s="66">
        <f t="shared" si="78"/>
        <v>-145421.58000000007</v>
      </c>
      <c r="BQ119" s="66">
        <f t="shared" si="78"/>
        <v>-42227.170000000042</v>
      </c>
      <c r="BR119" s="106">
        <f t="shared" si="78"/>
        <v>-9348.8199999997159</v>
      </c>
    </row>
    <row r="120" spans="1:70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79"/>
        <v>-80736484.849999964</v>
      </c>
      <c r="R120" s="61">
        <f t="shared" si="79"/>
        <v>13583996.670000613</v>
      </c>
      <c r="S120" s="61">
        <f t="shared" si="80"/>
        <v>46880580.109999478</v>
      </c>
      <c r="T120" s="61">
        <f t="shared" si="80"/>
        <v>31410889.420000374</v>
      </c>
      <c r="U120" s="102">
        <f t="shared" si="81"/>
        <v>-35791457.029999435</v>
      </c>
      <c r="V120" s="102">
        <f t="shared" si="81"/>
        <v>-1881395.8300004005</v>
      </c>
      <c r="W120" s="412">
        <f t="shared" ref="W120:AE120" si="126">W99-W106</f>
        <v>6680132.199999392</v>
      </c>
      <c r="X120" s="102">
        <f t="shared" si="126"/>
        <v>-8335319.800000608</v>
      </c>
      <c r="Y120" s="483">
        <f t="shared" si="126"/>
        <v>30564367.489999533</v>
      </c>
      <c r="Z120" s="102">
        <f t="shared" si="126"/>
        <v>21667914.019998372</v>
      </c>
      <c r="AA120" s="102">
        <f t="shared" si="126"/>
        <v>-64713835.680001199</v>
      </c>
      <c r="AB120" s="102">
        <f t="shared" si="126"/>
        <v>-11924913.979999632</v>
      </c>
      <c r="AC120" s="102">
        <f t="shared" si="126"/>
        <v>1087671.3499989808</v>
      </c>
      <c r="AD120" s="102">
        <f t="shared" si="126"/>
        <v>34175755.469999731</v>
      </c>
      <c r="AE120" s="102">
        <f t="shared" si="126"/>
        <v>41381651.799998462</v>
      </c>
      <c r="AF120" s="102">
        <f t="shared" ref="AF120:AG120" si="127">AF99-AF106</f>
        <v>-15911078.530002236</v>
      </c>
      <c r="AG120" s="102">
        <f t="shared" si="127"/>
        <v>12655306.420000792</v>
      </c>
      <c r="AH120" s="102">
        <f t="shared" ref="AH120:AI120" si="128">AH99-AH106</f>
        <v>-61312165.620000839</v>
      </c>
      <c r="AI120" s="102">
        <f t="shared" si="128"/>
        <v>-14064666.70000121</v>
      </c>
      <c r="AJ120" s="102">
        <f t="shared" ref="AJ120:AK120" si="129">AJ99-AJ106</f>
        <v>-16460446.419999599</v>
      </c>
      <c r="AK120" s="483">
        <f t="shared" si="129"/>
        <v>41545660.490001321</v>
      </c>
      <c r="AL120" s="102">
        <f t="shared" ref="AL120:AM120" si="130">AL99-AL106</f>
        <v>49584537.200003624</v>
      </c>
      <c r="AM120" s="102">
        <f t="shared" si="130"/>
        <v>-52047010.849999011</v>
      </c>
      <c r="AN120" s="102">
        <f t="shared" ref="AN120" si="131">AN99-AN106</f>
        <v>-33805891.899998307</v>
      </c>
      <c r="AO120" s="102">
        <f t="shared" ref="AO120:AP120" si="132">AO99-AO106</f>
        <v>-21907606.709998339</v>
      </c>
      <c r="AP120" s="102">
        <f t="shared" si="132"/>
        <v>20295041.490001798</v>
      </c>
      <c r="AQ120" s="102">
        <f t="shared" ref="AQ120:AR120" si="133">AQ99-AQ106</f>
        <v>81498127.070003092</v>
      </c>
      <c r="AR120" s="102">
        <f t="shared" si="133"/>
        <v>23332319.009995222</v>
      </c>
      <c r="AS120" s="102">
        <f t="shared" ref="AS120:AT120" si="134">AS99-AS106</f>
        <v>-90928163.629999757</v>
      </c>
      <c r="AT120" s="102">
        <f t="shared" si="134"/>
        <v>-40432122.579991639</v>
      </c>
      <c r="AU120" s="102">
        <f t="shared" ref="AU120:AV120" si="135">AU99-AU106</f>
        <v>-5076976.0999978185</v>
      </c>
      <c r="AV120" s="102">
        <f t="shared" si="135"/>
        <v>20712665.380001187</v>
      </c>
      <c r="AW120" s="631">
        <f t="shared" ref="AW120:AX120" si="136">AW99-AW106</f>
        <v>54725294.680007994</v>
      </c>
      <c r="AX120" s="404">
        <f t="shared" si="136"/>
        <v>35459139.690007567</v>
      </c>
      <c r="AY120" s="404"/>
      <c r="AZ120" s="404"/>
      <c r="BA120" s="404"/>
      <c r="BB120" s="404"/>
      <c r="BC120" s="404"/>
      <c r="BD120" s="404"/>
      <c r="BE120" s="404"/>
      <c r="BF120" s="404"/>
      <c r="BG120" s="404"/>
      <c r="BH120" s="404"/>
      <c r="BI120" s="262">
        <f t="shared" si="78"/>
        <v>10038421.049997274</v>
      </c>
      <c r="BJ120" s="61">
        <f t="shared" si="78"/>
        <v>27828714.529998034</v>
      </c>
      <c r="BK120" s="61">
        <f t="shared" si="78"/>
        <v>-50638793.250002533</v>
      </c>
      <c r="BL120" s="61">
        <f t="shared" si="78"/>
        <v>-18970653.540000971</v>
      </c>
      <c r="BM120" s="61">
        <f t="shared" si="78"/>
        <v>9412943.7399993986</v>
      </c>
      <c r="BN120" s="61">
        <f t="shared" si="78"/>
        <v>24021221.339999549</v>
      </c>
      <c r="BO120" s="61">
        <f t="shared" si="78"/>
        <v>-12278311.370000117</v>
      </c>
      <c r="BP120" s="61">
        <f t="shared" si="78"/>
        <v>52644500.219998933</v>
      </c>
      <c r="BQ120" s="61">
        <f t="shared" si="78"/>
        <v>2891409.1399991177</v>
      </c>
      <c r="BR120" s="105">
        <f t="shared" si="78"/>
        <v>-21394341.070001312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7"/>
      <c r="W121" s="497"/>
      <c r="X121" s="497"/>
      <c r="Y121" s="530"/>
      <c r="Z121" s="497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1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531"/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 t="shared" ref="BI122:BR127" si="137">O122-C122</f>
        <v>0</v>
      </c>
      <c r="BJ122" s="48">
        <f t="shared" si="137"/>
        <v>0</v>
      </c>
      <c r="BK122" s="48">
        <f t="shared" si="137"/>
        <v>0</v>
      </c>
      <c r="BL122" s="48">
        <f t="shared" si="137"/>
        <v>0</v>
      </c>
      <c r="BM122" s="48">
        <f t="shared" si="137"/>
        <v>0</v>
      </c>
      <c r="BN122" s="48">
        <f t="shared" si="137"/>
        <v>0</v>
      </c>
      <c r="BO122" s="48">
        <f t="shared" si="137"/>
        <v>0</v>
      </c>
      <c r="BP122" s="48">
        <f t="shared" si="137"/>
        <v>0</v>
      </c>
      <c r="BQ122" s="48">
        <f t="shared" si="137"/>
        <v>0</v>
      </c>
      <c r="BR122" s="116">
        <f t="shared" si="137"/>
        <v>0</v>
      </c>
    </row>
    <row r="123" spans="1:70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1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531">
        <v>15691</v>
      </c>
      <c r="AL123" s="319">
        <v>14523</v>
      </c>
      <c r="AM123" s="319">
        <v>6645</v>
      </c>
      <c r="AN123" s="319">
        <v>7239</v>
      </c>
      <c r="AO123" s="319">
        <v>7299</v>
      </c>
      <c r="AP123" s="319">
        <v>7662</v>
      </c>
      <c r="AQ123" s="319">
        <v>7594</v>
      </c>
      <c r="AR123" s="319">
        <v>7236</v>
      </c>
      <c r="AS123" s="319">
        <v>7020</v>
      </c>
      <c r="AT123" s="319">
        <v>6790</v>
      </c>
      <c r="AU123" s="319">
        <v>6270</v>
      </c>
      <c r="AV123" s="319">
        <v>4927</v>
      </c>
      <c r="AW123" s="531">
        <v>12698</v>
      </c>
      <c r="AX123" s="319">
        <v>18922</v>
      </c>
      <c r="AY123" s="319"/>
      <c r="AZ123" s="319"/>
      <c r="BA123" s="319"/>
      <c r="BB123" s="319"/>
      <c r="BC123" s="319"/>
      <c r="BD123" s="319"/>
      <c r="BE123" s="319"/>
      <c r="BF123" s="319"/>
      <c r="BG123" s="319"/>
      <c r="BH123" s="319"/>
      <c r="BI123" s="115">
        <f t="shared" si="137"/>
        <v>-725</v>
      </c>
      <c r="BJ123" s="48">
        <f t="shared" si="137"/>
        <v>-967</v>
      </c>
      <c r="BK123" s="48">
        <f t="shared" si="137"/>
        <v>-3166</v>
      </c>
      <c r="BL123" s="48">
        <f t="shared" si="137"/>
        <v>-4356</v>
      </c>
      <c r="BM123" s="48">
        <f t="shared" si="137"/>
        <v>-4010</v>
      </c>
      <c r="BN123" s="48">
        <f t="shared" si="137"/>
        <v>-2806</v>
      </c>
      <c r="BO123" s="48">
        <f t="shared" si="137"/>
        <v>-2129</v>
      </c>
      <c r="BP123" s="48">
        <f t="shared" si="137"/>
        <v>-1451</v>
      </c>
      <c r="BQ123" s="48">
        <f t="shared" si="137"/>
        <v>-899</v>
      </c>
      <c r="BR123" s="116">
        <f t="shared" si="137"/>
        <v>-587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531"/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 t="shared" si="137"/>
        <v>0</v>
      </c>
      <c r="BJ124" s="48">
        <f t="shared" si="137"/>
        <v>0</v>
      </c>
      <c r="BK124" s="48">
        <f t="shared" si="137"/>
        <v>0</v>
      </c>
      <c r="BL124" s="48">
        <f t="shared" si="137"/>
        <v>0</v>
      </c>
      <c r="BM124" s="48">
        <f t="shared" si="137"/>
        <v>0</v>
      </c>
      <c r="BN124" s="48">
        <f t="shared" si="137"/>
        <v>0</v>
      </c>
      <c r="BO124" s="48">
        <f t="shared" si="137"/>
        <v>0</v>
      </c>
      <c r="BP124" s="48">
        <f t="shared" si="137"/>
        <v>0</v>
      </c>
      <c r="BQ124" s="48">
        <f t="shared" si="137"/>
        <v>0</v>
      </c>
      <c r="BR124" s="116">
        <f t="shared" si="137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531"/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 t="shared" si="137"/>
        <v>0</v>
      </c>
      <c r="BJ125" s="48">
        <f t="shared" si="137"/>
        <v>0</v>
      </c>
      <c r="BK125" s="48">
        <f t="shared" si="137"/>
        <v>0</v>
      </c>
      <c r="BL125" s="48">
        <f t="shared" si="137"/>
        <v>0</v>
      </c>
      <c r="BM125" s="48">
        <f t="shared" si="137"/>
        <v>0</v>
      </c>
      <c r="BN125" s="48">
        <f t="shared" si="137"/>
        <v>0</v>
      </c>
      <c r="BO125" s="48">
        <f t="shared" si="137"/>
        <v>0</v>
      </c>
      <c r="BP125" s="48">
        <f t="shared" si="137"/>
        <v>0</v>
      </c>
      <c r="BQ125" s="48">
        <f t="shared" si="137"/>
        <v>0</v>
      </c>
      <c r="BR125" s="116">
        <f t="shared" si="137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531"/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 t="shared" si="137"/>
        <v>0</v>
      </c>
      <c r="BJ126" s="48">
        <f t="shared" si="137"/>
        <v>0</v>
      </c>
      <c r="BK126" s="48">
        <f t="shared" si="137"/>
        <v>0</v>
      </c>
      <c r="BL126" s="48">
        <f t="shared" si="137"/>
        <v>0</v>
      </c>
      <c r="BM126" s="48">
        <f t="shared" si="137"/>
        <v>0</v>
      </c>
      <c r="BN126" s="48">
        <f t="shared" si="137"/>
        <v>0</v>
      </c>
      <c r="BO126" s="48">
        <f t="shared" si="137"/>
        <v>0</v>
      </c>
      <c r="BP126" s="48">
        <f t="shared" si="137"/>
        <v>0</v>
      </c>
      <c r="BQ126" s="48">
        <f t="shared" si="137"/>
        <v>0</v>
      </c>
      <c r="BR126" s="116">
        <f t="shared" si="137"/>
        <v>0</v>
      </c>
    </row>
    <row r="127" spans="1:70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138">SUM(U123:U126)</f>
        <v>4074</v>
      </c>
      <c r="V127" s="319">
        <f t="shared" si="138"/>
        <v>4301</v>
      </c>
      <c r="W127" s="319">
        <f t="shared" si="138"/>
        <v>4553</v>
      </c>
      <c r="X127" s="116">
        <f t="shared" si="138"/>
        <v>4258</v>
      </c>
      <c r="Y127" s="319">
        <f t="shared" si="138"/>
        <v>4080</v>
      </c>
      <c r="Z127" s="319">
        <f t="shared" si="138"/>
        <v>4155</v>
      </c>
      <c r="AA127" s="319">
        <f t="shared" si="138"/>
        <v>4314</v>
      </c>
      <c r="AB127" s="319">
        <f t="shared" si="138"/>
        <v>5431</v>
      </c>
      <c r="AC127" s="319">
        <f t="shared" si="138"/>
        <v>6762</v>
      </c>
      <c r="AD127" s="319">
        <f t="shared" si="138"/>
        <v>8433</v>
      </c>
      <c r="AE127" s="319">
        <f t="shared" si="138"/>
        <v>8668</v>
      </c>
      <c r="AF127" s="319">
        <f t="shared" si="138"/>
        <v>9884</v>
      </c>
      <c r="AG127" s="319">
        <f t="shared" si="138"/>
        <v>10125</v>
      </c>
      <c r="AH127" s="319">
        <v>9217</v>
      </c>
      <c r="AI127" s="319">
        <v>8379</v>
      </c>
      <c r="AJ127" s="319">
        <v>7495</v>
      </c>
      <c r="AK127" s="531">
        <v>15691</v>
      </c>
      <c r="AL127" s="319">
        <v>14523</v>
      </c>
      <c r="AM127" s="319">
        <v>6645</v>
      </c>
      <c r="AN127" s="319">
        <v>7239</v>
      </c>
      <c r="AO127" s="319">
        <v>7299</v>
      </c>
      <c r="AP127" s="319">
        <v>7662</v>
      </c>
      <c r="AQ127" s="319">
        <v>7594</v>
      </c>
      <c r="AR127" s="319">
        <v>7236</v>
      </c>
      <c r="AS127" s="319">
        <v>7020</v>
      </c>
      <c r="AT127" s="319">
        <v>6790</v>
      </c>
      <c r="AU127" s="319">
        <v>6270</v>
      </c>
      <c r="AV127" s="319">
        <v>4927</v>
      </c>
      <c r="AW127" s="531">
        <v>12698</v>
      </c>
      <c r="AX127" s="319">
        <v>18922</v>
      </c>
      <c r="AY127" s="319"/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115">
        <f t="shared" si="137"/>
        <v>-725</v>
      </c>
      <c r="BJ127" s="48">
        <f t="shared" si="137"/>
        <v>-967</v>
      </c>
      <c r="BK127" s="48">
        <f t="shared" si="137"/>
        <v>-3166</v>
      </c>
      <c r="BL127" s="48">
        <f t="shared" si="137"/>
        <v>-4356</v>
      </c>
      <c r="BM127" s="48">
        <f t="shared" si="137"/>
        <v>-4010</v>
      </c>
      <c r="BN127" s="48">
        <f t="shared" si="137"/>
        <v>-2806</v>
      </c>
      <c r="BO127" s="48">
        <f t="shared" si="137"/>
        <v>-2129</v>
      </c>
      <c r="BP127" s="48">
        <f t="shared" si="137"/>
        <v>-1451</v>
      </c>
      <c r="BQ127" s="48">
        <f t="shared" si="137"/>
        <v>-899</v>
      </c>
      <c r="BR127" s="116">
        <f t="shared" si="137"/>
        <v>-587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531">
        <v>206</v>
      </c>
      <c r="AL129" s="319">
        <v>468</v>
      </c>
      <c r="AM129" s="319">
        <v>1377</v>
      </c>
      <c r="AN129" s="319">
        <v>1545</v>
      </c>
      <c r="AO129" s="319">
        <v>2189</v>
      </c>
      <c r="AP129" s="319">
        <v>2108</v>
      </c>
      <c r="AQ129" s="319">
        <v>2085</v>
      </c>
      <c r="AR129" s="319">
        <v>3121</v>
      </c>
      <c r="AS129" s="319">
        <v>3238</v>
      </c>
      <c r="AT129" s="319">
        <v>3128</v>
      </c>
      <c r="AU129" s="319">
        <v>1437</v>
      </c>
      <c r="AV129" s="319">
        <v>198</v>
      </c>
      <c r="AW129" s="593">
        <v>272</v>
      </c>
      <c r="AX129" s="355">
        <v>454</v>
      </c>
      <c r="AY129" s="355"/>
      <c r="AZ129" s="355"/>
      <c r="BA129" s="355"/>
      <c r="BB129" s="355"/>
      <c r="BC129" s="355"/>
      <c r="BD129" s="355"/>
      <c r="BE129" s="355"/>
      <c r="BF129" s="355"/>
      <c r="BG129" s="355"/>
      <c r="BH129" s="355"/>
      <c r="BI129" s="115">
        <f t="shared" ref="BI129:BR134" si="139">O129-C129</f>
        <v>-2569</v>
      </c>
      <c r="BJ129" s="48">
        <f t="shared" si="139"/>
        <v>-5036</v>
      </c>
      <c r="BK129" s="48">
        <f t="shared" si="139"/>
        <v>-3737</v>
      </c>
      <c r="BL129" s="48">
        <f t="shared" si="139"/>
        <v>-3283</v>
      </c>
      <c r="BM129" s="48">
        <f t="shared" si="139"/>
        <v>-2733</v>
      </c>
      <c r="BN129" s="48">
        <f t="shared" si="139"/>
        <v>-3289</v>
      </c>
      <c r="BO129" s="48">
        <f t="shared" si="139"/>
        <v>-3547</v>
      </c>
      <c r="BP129" s="48">
        <f t="shared" si="139"/>
        <v>-3643</v>
      </c>
      <c r="BQ129" s="48">
        <f t="shared" si="139"/>
        <v>-1584</v>
      </c>
      <c r="BR129" s="116">
        <f t="shared" si="139"/>
        <v>-498</v>
      </c>
    </row>
    <row r="130" spans="1:70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531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>
        <v>0</v>
      </c>
      <c r="AY130" s="355"/>
      <c r="AZ130" s="355"/>
      <c r="BA130" s="355"/>
      <c r="BB130" s="355"/>
      <c r="BC130" s="355"/>
      <c r="BD130" s="355"/>
      <c r="BE130" s="355"/>
      <c r="BF130" s="355"/>
      <c r="BG130" s="355"/>
      <c r="BH130" s="355"/>
      <c r="BI130" s="115">
        <f t="shared" si="139"/>
        <v>-2</v>
      </c>
      <c r="BJ130" s="48">
        <f t="shared" si="139"/>
        <v>-243</v>
      </c>
      <c r="BK130" s="48">
        <f t="shared" si="139"/>
        <v>-1536</v>
      </c>
      <c r="BL130" s="48">
        <f t="shared" si="139"/>
        <v>-790</v>
      </c>
      <c r="BM130" s="48">
        <f t="shared" si="139"/>
        <v>-561</v>
      </c>
      <c r="BN130" s="48">
        <f t="shared" si="139"/>
        <v>-711</v>
      </c>
      <c r="BO130" s="48">
        <f t="shared" si="139"/>
        <v>-706</v>
      </c>
      <c r="BP130" s="48">
        <f t="shared" si="139"/>
        <v>-777</v>
      </c>
      <c r="BQ130" s="48">
        <f t="shared" si="139"/>
        <v>-259</v>
      </c>
      <c r="BR130" s="116">
        <f t="shared" si="139"/>
        <v>-7</v>
      </c>
    </row>
    <row r="131" spans="1:70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531">
        <v>64</v>
      </c>
      <c r="AL131" s="319">
        <v>67</v>
      </c>
      <c r="AM131" s="319">
        <v>111</v>
      </c>
      <c r="AN131" s="319">
        <v>56</v>
      </c>
      <c r="AO131" s="319">
        <v>30</v>
      </c>
      <c r="AP131" s="319">
        <v>109</v>
      </c>
      <c r="AQ131" s="319">
        <v>46</v>
      </c>
      <c r="AR131" s="319">
        <v>53</v>
      </c>
      <c r="AS131" s="319">
        <v>32</v>
      </c>
      <c r="AT131" s="319">
        <v>42</v>
      </c>
      <c r="AU131" s="319">
        <v>106</v>
      </c>
      <c r="AV131" s="319">
        <v>73</v>
      </c>
      <c r="AW131" s="593">
        <v>80</v>
      </c>
      <c r="AX131" s="355">
        <v>63</v>
      </c>
      <c r="AY131" s="355"/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115">
        <f t="shared" si="139"/>
        <v>-57</v>
      </c>
      <c r="BJ131" s="48">
        <f t="shared" si="139"/>
        <v>-100</v>
      </c>
      <c r="BK131" s="48">
        <f t="shared" si="139"/>
        <v>-103</v>
      </c>
      <c r="BL131" s="48">
        <f t="shared" si="139"/>
        <v>-69</v>
      </c>
      <c r="BM131" s="48">
        <f t="shared" si="139"/>
        <v>-93</v>
      </c>
      <c r="BN131" s="48">
        <f t="shared" si="139"/>
        <v>-83</v>
      </c>
      <c r="BO131" s="48">
        <f t="shared" si="139"/>
        <v>-73</v>
      </c>
      <c r="BP131" s="48">
        <f t="shared" si="139"/>
        <v>-89</v>
      </c>
      <c r="BQ131" s="48">
        <f t="shared" si="139"/>
        <v>-69</v>
      </c>
      <c r="BR131" s="116">
        <f t="shared" si="139"/>
        <v>-7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531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139"/>
        <v>0</v>
      </c>
      <c r="BJ132" s="48">
        <f t="shared" si="139"/>
        <v>0</v>
      </c>
      <c r="BK132" s="48">
        <f t="shared" si="139"/>
        <v>0</v>
      </c>
      <c r="BL132" s="48">
        <f t="shared" si="139"/>
        <v>0</v>
      </c>
      <c r="BM132" s="48">
        <f t="shared" si="139"/>
        <v>0</v>
      </c>
      <c r="BN132" s="48">
        <f t="shared" si="139"/>
        <v>0</v>
      </c>
      <c r="BO132" s="48">
        <f t="shared" si="139"/>
        <v>0</v>
      </c>
      <c r="BP132" s="48">
        <f t="shared" si="139"/>
        <v>0</v>
      </c>
      <c r="BQ132" s="48">
        <f t="shared" si="139"/>
        <v>0</v>
      </c>
      <c r="BR132" s="116">
        <f t="shared" si="139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531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139"/>
        <v>0</v>
      </c>
      <c r="BJ133" s="48">
        <f t="shared" si="139"/>
        <v>0</v>
      </c>
      <c r="BK133" s="48">
        <f t="shared" si="139"/>
        <v>0</v>
      </c>
      <c r="BL133" s="48">
        <f t="shared" si="139"/>
        <v>0</v>
      </c>
      <c r="BM133" s="48">
        <f t="shared" si="139"/>
        <v>0</v>
      </c>
      <c r="BN133" s="48">
        <f t="shared" si="139"/>
        <v>0</v>
      </c>
      <c r="BO133" s="48">
        <f t="shared" si="139"/>
        <v>0</v>
      </c>
      <c r="BP133" s="48">
        <f t="shared" si="139"/>
        <v>0</v>
      </c>
      <c r="BQ133" s="48">
        <f t="shared" si="139"/>
        <v>0</v>
      </c>
      <c r="BR133" s="116">
        <f t="shared" si="139"/>
        <v>0</v>
      </c>
    </row>
    <row r="134" spans="1:70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29">
        <f t="shared" ref="Y134:AP134" si="140">SUM(Y129:Y131)</f>
        <v>162</v>
      </c>
      <c r="Z134" s="347">
        <f t="shared" si="140"/>
        <v>82</v>
      </c>
      <c r="AA134" s="347">
        <f t="shared" si="140"/>
        <v>124</v>
      </c>
      <c r="AB134" s="347">
        <f t="shared" si="140"/>
        <v>96</v>
      </c>
      <c r="AC134" s="347">
        <f t="shared" si="140"/>
        <v>90</v>
      </c>
      <c r="AD134" s="347">
        <f t="shared" si="140"/>
        <v>84</v>
      </c>
      <c r="AE134" s="347">
        <f t="shared" si="140"/>
        <v>675</v>
      </c>
      <c r="AF134" s="347">
        <f t="shared" si="140"/>
        <v>1527</v>
      </c>
      <c r="AG134" s="347">
        <f t="shared" si="140"/>
        <v>2251</v>
      </c>
      <c r="AH134" s="347">
        <f t="shared" si="140"/>
        <v>1260</v>
      </c>
      <c r="AI134" s="347">
        <f t="shared" si="140"/>
        <v>863</v>
      </c>
      <c r="AJ134" s="347">
        <f t="shared" si="140"/>
        <v>413</v>
      </c>
      <c r="AK134" s="531">
        <f t="shared" si="140"/>
        <v>270</v>
      </c>
      <c r="AL134" s="319">
        <f t="shared" si="140"/>
        <v>535</v>
      </c>
      <c r="AM134" s="319">
        <f t="shared" si="140"/>
        <v>1488</v>
      </c>
      <c r="AN134" s="319">
        <f t="shared" si="140"/>
        <v>1601</v>
      </c>
      <c r="AO134" s="319">
        <f t="shared" si="140"/>
        <v>2219</v>
      </c>
      <c r="AP134" s="319">
        <f t="shared" si="140"/>
        <v>2217</v>
      </c>
      <c r="AQ134" s="319">
        <v>2131</v>
      </c>
      <c r="AR134" s="319">
        <v>3174</v>
      </c>
      <c r="AS134" s="319">
        <v>3270</v>
      </c>
      <c r="AT134" s="319">
        <v>3170</v>
      </c>
      <c r="AU134" s="319">
        <v>1543</v>
      </c>
      <c r="AV134" s="319">
        <v>271</v>
      </c>
      <c r="AW134" s="531">
        <v>352</v>
      </c>
      <c r="AX134" s="319">
        <v>517</v>
      </c>
      <c r="AY134" s="319"/>
      <c r="AZ134" s="319"/>
      <c r="BA134" s="319"/>
      <c r="BB134" s="319"/>
      <c r="BC134" s="319"/>
      <c r="BD134" s="319"/>
      <c r="BE134" s="319"/>
      <c r="BF134" s="319"/>
      <c r="BG134" s="319"/>
      <c r="BH134" s="319"/>
      <c r="BI134" s="115">
        <f t="shared" si="139"/>
        <v>-2571</v>
      </c>
      <c r="BJ134" s="48">
        <f t="shared" si="139"/>
        <v>-5279</v>
      </c>
      <c r="BK134" s="48">
        <f t="shared" si="139"/>
        <v>-5273</v>
      </c>
      <c r="BL134" s="48">
        <f t="shared" si="139"/>
        <v>-4073</v>
      </c>
      <c r="BM134" s="48">
        <f t="shared" si="139"/>
        <v>-3294</v>
      </c>
      <c r="BN134" s="48">
        <f t="shared" si="139"/>
        <v>-4000</v>
      </c>
      <c r="BO134" s="48">
        <f t="shared" si="139"/>
        <v>-4253</v>
      </c>
      <c r="BP134" s="48">
        <f t="shared" si="139"/>
        <v>-4420</v>
      </c>
      <c r="BQ134" s="48">
        <f t="shared" si="139"/>
        <v>-1815</v>
      </c>
      <c r="BR134" s="116">
        <f t="shared" si="139"/>
        <v>-428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531">
        <v>14354</v>
      </c>
      <c r="AL136" s="319">
        <v>14228</v>
      </c>
      <c r="AM136" s="319">
        <v>14639</v>
      </c>
      <c r="AN136" s="319">
        <v>14377</v>
      </c>
      <c r="AO136" s="319">
        <v>13470</v>
      </c>
      <c r="AP136" s="319">
        <v>14593</v>
      </c>
      <c r="AQ136" s="319">
        <v>16912</v>
      </c>
      <c r="AR136" s="319">
        <v>16582</v>
      </c>
      <c r="AS136" s="319">
        <v>17764</v>
      </c>
      <c r="AT136" s="319">
        <v>18258</v>
      </c>
      <c r="AU136" s="319">
        <v>17154</v>
      </c>
      <c r="AV136" s="319">
        <v>13778</v>
      </c>
      <c r="AW136" s="531">
        <v>12260</v>
      </c>
      <c r="AX136" s="319">
        <v>13409</v>
      </c>
      <c r="AY136" s="319"/>
      <c r="AZ136" s="319"/>
      <c r="BA136" s="319"/>
      <c r="BB136" s="319"/>
      <c r="BC136" s="319"/>
      <c r="BD136" s="319"/>
      <c r="BE136" s="319"/>
      <c r="BF136" s="319"/>
      <c r="BG136" s="319"/>
      <c r="BH136" s="319"/>
      <c r="BI136" s="115">
        <f t="shared" ref="BI136:BR141" si="141">O136-C136</f>
        <v>-781</v>
      </c>
      <c r="BJ136" s="48">
        <f t="shared" si="141"/>
        <v>-1586</v>
      </c>
      <c r="BK136" s="48">
        <f t="shared" si="141"/>
        <v>-4329</v>
      </c>
      <c r="BL136" s="48">
        <f t="shared" si="141"/>
        <v>-5382</v>
      </c>
      <c r="BM136" s="48">
        <f t="shared" si="141"/>
        <v>-5046</v>
      </c>
      <c r="BN136" s="48">
        <f t="shared" si="141"/>
        <v>-2958</v>
      </c>
      <c r="BO136" s="48">
        <f t="shared" si="141"/>
        <v>-1965</v>
      </c>
      <c r="BP136" s="48">
        <f t="shared" si="141"/>
        <v>-2234</v>
      </c>
      <c r="BQ136" s="48">
        <f t="shared" si="141"/>
        <v>-1535</v>
      </c>
      <c r="BR136" s="116">
        <f t="shared" si="141"/>
        <v>-2012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531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 t="shared" si="141"/>
        <v>0</v>
      </c>
      <c r="BJ137" s="48">
        <f t="shared" si="141"/>
        <v>0</v>
      </c>
      <c r="BK137" s="48">
        <f t="shared" si="141"/>
        <v>0</v>
      </c>
      <c r="BL137" s="48">
        <f t="shared" si="141"/>
        <v>0</v>
      </c>
      <c r="BM137" s="48">
        <f t="shared" si="141"/>
        <v>0</v>
      </c>
      <c r="BN137" s="48">
        <f t="shared" si="141"/>
        <v>0</v>
      </c>
      <c r="BO137" s="48">
        <f t="shared" si="141"/>
        <v>0</v>
      </c>
      <c r="BP137" s="48">
        <f t="shared" si="141"/>
        <v>0</v>
      </c>
      <c r="BQ137" s="48">
        <f t="shared" si="141"/>
        <v>0</v>
      </c>
      <c r="BR137" s="116">
        <f t="shared" si="141"/>
        <v>0</v>
      </c>
    </row>
    <row r="138" spans="1:70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531">
        <v>405</v>
      </c>
      <c r="AL138" s="319">
        <v>361</v>
      </c>
      <c r="AM138" s="319">
        <v>334</v>
      </c>
      <c r="AN138" s="319">
        <v>435</v>
      </c>
      <c r="AO138" s="319">
        <v>446</v>
      </c>
      <c r="AP138" s="319">
        <v>457</v>
      </c>
      <c r="AQ138" s="319">
        <v>385</v>
      </c>
      <c r="AR138" s="319">
        <v>343</v>
      </c>
      <c r="AS138" s="319">
        <v>325</v>
      </c>
      <c r="AT138" s="319">
        <v>339</v>
      </c>
      <c r="AU138" s="319">
        <v>347</v>
      </c>
      <c r="AV138" s="319">
        <v>345</v>
      </c>
      <c r="AW138" s="531">
        <v>322</v>
      </c>
      <c r="AX138" s="319">
        <v>331</v>
      </c>
      <c r="AY138" s="319"/>
      <c r="AZ138" s="319"/>
      <c r="BA138" s="319"/>
      <c r="BB138" s="319"/>
      <c r="BC138" s="319"/>
      <c r="BD138" s="319"/>
      <c r="BE138" s="319"/>
      <c r="BF138" s="319"/>
      <c r="BG138" s="319"/>
      <c r="BH138" s="319"/>
      <c r="BI138" s="115">
        <f t="shared" si="141"/>
        <v>6</v>
      </c>
      <c r="BJ138" s="48">
        <f t="shared" si="141"/>
        <v>55</v>
      </c>
      <c r="BK138" s="48">
        <f t="shared" si="141"/>
        <v>53</v>
      </c>
      <c r="BL138" s="48">
        <f t="shared" si="141"/>
        <v>110</v>
      </c>
      <c r="BM138" s="48">
        <f t="shared" si="141"/>
        <v>118</v>
      </c>
      <c r="BN138" s="48">
        <f t="shared" si="141"/>
        <v>349</v>
      </c>
      <c r="BO138" s="48">
        <f t="shared" si="141"/>
        <v>698</v>
      </c>
      <c r="BP138" s="48">
        <f t="shared" si="141"/>
        <v>1263</v>
      </c>
      <c r="BQ138" s="48">
        <f t="shared" si="141"/>
        <v>1436</v>
      </c>
      <c r="BR138" s="116">
        <f t="shared" si="141"/>
        <v>1408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531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 t="shared" si="141"/>
        <v>0</v>
      </c>
      <c r="BJ139" s="48">
        <f t="shared" si="141"/>
        <v>0</v>
      </c>
      <c r="BK139" s="48">
        <f t="shared" si="141"/>
        <v>0</v>
      </c>
      <c r="BL139" s="48">
        <f t="shared" si="141"/>
        <v>0</v>
      </c>
      <c r="BM139" s="48">
        <f t="shared" si="141"/>
        <v>0</v>
      </c>
      <c r="BN139" s="48">
        <f t="shared" si="141"/>
        <v>0</v>
      </c>
      <c r="BO139" s="48">
        <f t="shared" si="141"/>
        <v>0</v>
      </c>
      <c r="BP139" s="48">
        <f t="shared" si="141"/>
        <v>0</v>
      </c>
      <c r="BQ139" s="48">
        <f t="shared" si="141"/>
        <v>0</v>
      </c>
      <c r="BR139" s="116">
        <f t="shared" si="141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499"/>
      <c r="P140" s="338"/>
      <c r="Q140" s="495"/>
      <c r="R140" s="338"/>
      <c r="S140" s="495"/>
      <c r="T140" s="338"/>
      <c r="U140" s="496"/>
      <c r="V140" s="496"/>
      <c r="W140" s="496"/>
      <c r="X140" s="339"/>
      <c r="Y140" s="363"/>
      <c r="Z140" s="496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570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 t="shared" si="141"/>
        <v>0</v>
      </c>
      <c r="BJ140" s="338">
        <f t="shared" si="141"/>
        <v>0</v>
      </c>
      <c r="BK140" s="338">
        <f t="shared" si="141"/>
        <v>0</v>
      </c>
      <c r="BL140" s="338">
        <f t="shared" si="141"/>
        <v>0</v>
      </c>
      <c r="BM140" s="338">
        <f t="shared" si="141"/>
        <v>0</v>
      </c>
      <c r="BN140" s="338">
        <f t="shared" si="141"/>
        <v>0</v>
      </c>
      <c r="BO140" s="338">
        <f t="shared" si="141"/>
        <v>0</v>
      </c>
      <c r="BP140" s="338">
        <f t="shared" si="141"/>
        <v>0</v>
      </c>
      <c r="BQ140" s="338">
        <f t="shared" si="141"/>
        <v>0</v>
      </c>
      <c r="BR140" s="339">
        <f t="shared" si="141"/>
        <v>0</v>
      </c>
    </row>
    <row r="141" spans="1:70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V141" si="142">SUM(Q136:Q140)</f>
        <v>2795</v>
      </c>
      <c r="R141" s="341">
        <f t="shared" si="142"/>
        <v>2851</v>
      </c>
      <c r="S141" s="341">
        <f t="shared" si="142"/>
        <v>3022</v>
      </c>
      <c r="T141" s="341">
        <f t="shared" si="142"/>
        <v>4449</v>
      </c>
      <c r="U141" s="376">
        <f t="shared" si="142"/>
        <v>5677</v>
      </c>
      <c r="V141" s="376">
        <f t="shared" si="142"/>
        <v>6536</v>
      </c>
      <c r="W141" s="376">
        <f t="shared" si="142"/>
        <v>8423</v>
      </c>
      <c r="X141" s="376">
        <f t="shared" si="142"/>
        <v>7164</v>
      </c>
      <c r="Y141" s="340">
        <f t="shared" si="142"/>
        <v>6081</v>
      </c>
      <c r="Z141" s="376">
        <f t="shared" si="142"/>
        <v>5692</v>
      </c>
      <c r="AA141" s="376">
        <f t="shared" si="142"/>
        <v>5550</v>
      </c>
      <c r="AB141" s="376">
        <f t="shared" si="142"/>
        <v>6693</v>
      </c>
      <c r="AC141" s="376">
        <f t="shared" si="142"/>
        <v>9098</v>
      </c>
      <c r="AD141" s="376">
        <f t="shared" si="142"/>
        <v>11833</v>
      </c>
      <c r="AE141" s="376">
        <f t="shared" si="142"/>
        <v>13644</v>
      </c>
      <c r="AF141" s="528">
        <f t="shared" si="142"/>
        <v>17003</v>
      </c>
      <c r="AG141" s="528">
        <f t="shared" si="142"/>
        <v>18971</v>
      </c>
      <c r="AH141" s="528">
        <f t="shared" si="142"/>
        <v>19183</v>
      </c>
      <c r="AI141" s="528">
        <f t="shared" si="142"/>
        <v>18324</v>
      </c>
      <c r="AJ141" s="528">
        <f t="shared" si="142"/>
        <v>16403</v>
      </c>
      <c r="AK141" s="268">
        <f t="shared" si="142"/>
        <v>14759</v>
      </c>
      <c r="AL141" s="528">
        <f t="shared" si="142"/>
        <v>14589</v>
      </c>
      <c r="AM141" s="528">
        <f t="shared" si="142"/>
        <v>14973</v>
      </c>
      <c r="AN141" s="528">
        <f t="shared" si="142"/>
        <v>14812</v>
      </c>
      <c r="AO141" s="528">
        <f t="shared" si="142"/>
        <v>13916</v>
      </c>
      <c r="AP141" s="528">
        <f t="shared" si="142"/>
        <v>15050</v>
      </c>
      <c r="AQ141" s="528">
        <f t="shared" si="142"/>
        <v>17297</v>
      </c>
      <c r="AR141" s="528">
        <f t="shared" si="142"/>
        <v>16925</v>
      </c>
      <c r="AS141" s="528">
        <f t="shared" si="142"/>
        <v>18089</v>
      </c>
      <c r="AT141" s="528">
        <f t="shared" si="142"/>
        <v>18597</v>
      </c>
      <c r="AU141" s="528">
        <f t="shared" si="142"/>
        <v>17501</v>
      </c>
      <c r="AV141" s="528">
        <f t="shared" si="142"/>
        <v>14123</v>
      </c>
      <c r="AW141" s="340">
        <v>12582</v>
      </c>
      <c r="AX141" s="340">
        <v>13740</v>
      </c>
      <c r="AY141" s="340"/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119">
        <f t="shared" si="141"/>
        <v>-775</v>
      </c>
      <c r="BJ141" s="121">
        <f t="shared" si="141"/>
        <v>-1531</v>
      </c>
      <c r="BK141" s="121">
        <f t="shared" si="141"/>
        <v>-4276</v>
      </c>
      <c r="BL141" s="121">
        <f t="shared" si="141"/>
        <v>-5272</v>
      </c>
      <c r="BM141" s="121">
        <f t="shared" si="141"/>
        <v>-4928</v>
      </c>
      <c r="BN141" s="121">
        <f t="shared" si="141"/>
        <v>-2609</v>
      </c>
      <c r="BO141" s="121">
        <f t="shared" si="141"/>
        <v>-1267</v>
      </c>
      <c r="BP141" s="121">
        <f t="shared" si="141"/>
        <v>-971</v>
      </c>
      <c r="BQ141" s="121">
        <f t="shared" si="141"/>
        <v>-99</v>
      </c>
      <c r="BR141" s="122">
        <f t="shared" si="141"/>
        <v>-604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7"/>
      <c r="AG142" s="537"/>
      <c r="AH142" s="537"/>
      <c r="AI142" s="537"/>
      <c r="AJ142" s="363"/>
      <c r="AK142" s="596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363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38">
        <v>779</v>
      </c>
      <c r="AG143" s="538">
        <v>1389</v>
      </c>
      <c r="AH143" s="538">
        <v>876</v>
      </c>
      <c r="AI143" s="538">
        <v>551</v>
      </c>
      <c r="AJ143" s="538">
        <v>429</v>
      </c>
      <c r="AK143" s="597">
        <v>159</v>
      </c>
      <c r="AL143" s="538">
        <v>355</v>
      </c>
      <c r="AM143" s="538">
        <v>1112</v>
      </c>
      <c r="AN143" s="538">
        <v>1396</v>
      </c>
      <c r="AO143" s="538">
        <v>866</v>
      </c>
      <c r="AP143" s="538">
        <v>1161</v>
      </c>
      <c r="AQ143" s="538">
        <v>1123</v>
      </c>
      <c r="AR143" s="538">
        <v>1799</v>
      </c>
      <c r="AS143" s="538">
        <v>2065</v>
      </c>
      <c r="AT143" s="538">
        <v>1936</v>
      </c>
      <c r="AU143" s="538">
        <v>975</v>
      </c>
      <c r="AV143" s="538">
        <v>191</v>
      </c>
      <c r="AW143" s="597">
        <v>237</v>
      </c>
      <c r="AX143" s="538">
        <v>349</v>
      </c>
      <c r="AY143" s="538"/>
      <c r="AZ143" s="538"/>
      <c r="BA143" s="538"/>
      <c r="BB143" s="538"/>
      <c r="BC143" s="538"/>
      <c r="BD143" s="538"/>
      <c r="BE143" s="538"/>
      <c r="BF143" s="538"/>
      <c r="BG143" s="538"/>
      <c r="BH143" s="538"/>
      <c r="BI143" s="115">
        <f t="shared" ref="BI143:BI148" si="143">O143-C143</f>
        <v>0</v>
      </c>
      <c r="BJ143" s="48">
        <f t="shared" ref="BJ143:BJ148" si="144">P143-D143</f>
        <v>0</v>
      </c>
      <c r="BK143" s="48">
        <f t="shared" ref="BK143:BK148" si="145">Q143-E143</f>
        <v>0</v>
      </c>
      <c r="BL143" s="48">
        <f t="shared" ref="BL143:BL148" si="146">R143-F143</f>
        <v>0</v>
      </c>
      <c r="BM143" s="48">
        <f t="shared" ref="BM143:BM148" si="147">S143-G143</f>
        <v>0</v>
      </c>
      <c r="BN143" s="48">
        <f t="shared" ref="BN143:BN148" si="148">T143-H143</f>
        <v>0</v>
      </c>
      <c r="BO143" s="48">
        <f t="shared" ref="BO143:BO148" si="149">U143-I143</f>
        <v>0</v>
      </c>
      <c r="BP143" s="48">
        <f t="shared" ref="BP143:BP148" si="150">V143-J143</f>
        <v>0</v>
      </c>
      <c r="BQ143" s="48">
        <f t="shared" ref="BQ143:BQ148" si="151">W143-K143</f>
        <v>0</v>
      </c>
      <c r="BR143" s="116">
        <f t="shared" ref="BR143:BR148" si="152">X143-L143</f>
        <v>0</v>
      </c>
    </row>
    <row r="144" spans="1:70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38">
        <v>424</v>
      </c>
      <c r="AG144" s="538">
        <v>659</v>
      </c>
      <c r="AH144" s="538">
        <v>367</v>
      </c>
      <c r="AI144" s="538">
        <v>163</v>
      </c>
      <c r="AJ144" s="538">
        <v>14</v>
      </c>
      <c r="AK144" s="597">
        <v>5</v>
      </c>
      <c r="AL144" s="538">
        <v>5</v>
      </c>
      <c r="AM144" s="538">
        <v>8</v>
      </c>
      <c r="AN144" s="538">
        <v>22</v>
      </c>
      <c r="AO144" s="538">
        <v>1253</v>
      </c>
      <c r="AP144" s="538">
        <v>597</v>
      </c>
      <c r="AQ144" s="538">
        <v>494</v>
      </c>
      <c r="AR144" s="538">
        <v>751</v>
      </c>
      <c r="AS144" s="538">
        <v>838</v>
      </c>
      <c r="AT144" s="538">
        <v>842</v>
      </c>
      <c r="AU144" s="538">
        <v>388</v>
      </c>
      <c r="AV144" s="538">
        <v>15</v>
      </c>
      <c r="AW144" s="597">
        <v>6</v>
      </c>
      <c r="AX144" s="538">
        <v>10</v>
      </c>
      <c r="AY144" s="538"/>
      <c r="AZ144" s="538"/>
      <c r="BA144" s="538"/>
      <c r="BB144" s="538"/>
      <c r="BC144" s="538"/>
      <c r="BD144" s="538"/>
      <c r="BE144" s="538"/>
      <c r="BF144" s="538"/>
      <c r="BG144" s="538"/>
      <c r="BH144" s="538"/>
      <c r="BI144" s="115">
        <f t="shared" si="143"/>
        <v>0</v>
      </c>
      <c r="BJ144" s="48">
        <f t="shared" si="144"/>
        <v>0</v>
      </c>
      <c r="BK144" s="48">
        <f t="shared" si="145"/>
        <v>0</v>
      </c>
      <c r="BL144" s="48">
        <f t="shared" si="146"/>
        <v>0</v>
      </c>
      <c r="BM144" s="48">
        <f t="shared" si="147"/>
        <v>0</v>
      </c>
      <c r="BN144" s="48">
        <f t="shared" si="148"/>
        <v>0</v>
      </c>
      <c r="BO144" s="48">
        <f t="shared" si="149"/>
        <v>0</v>
      </c>
      <c r="BP144" s="48">
        <f t="shared" si="150"/>
        <v>0</v>
      </c>
      <c r="BQ144" s="48">
        <f t="shared" si="151"/>
        <v>0</v>
      </c>
      <c r="BR144" s="116">
        <f t="shared" si="152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38">
        <v>35</v>
      </c>
      <c r="AG145" s="538">
        <v>26</v>
      </c>
      <c r="AH145" s="538">
        <v>16</v>
      </c>
      <c r="AI145" s="538">
        <v>51</v>
      </c>
      <c r="AJ145" s="538">
        <v>34</v>
      </c>
      <c r="AK145" s="597">
        <v>41</v>
      </c>
      <c r="AL145" s="538">
        <v>39</v>
      </c>
      <c r="AM145" s="538">
        <v>59</v>
      </c>
      <c r="AN145" s="538">
        <v>36</v>
      </c>
      <c r="AO145" s="538">
        <v>21</v>
      </c>
      <c r="AP145" s="538">
        <v>49</v>
      </c>
      <c r="AQ145" s="538">
        <v>32</v>
      </c>
      <c r="AR145" s="538">
        <v>35</v>
      </c>
      <c r="AS145" s="538">
        <v>18</v>
      </c>
      <c r="AT145" s="538">
        <v>29</v>
      </c>
      <c r="AU145" s="538">
        <v>60</v>
      </c>
      <c r="AV145" s="538">
        <v>53</v>
      </c>
      <c r="AW145" s="597">
        <v>50</v>
      </c>
      <c r="AX145" s="538">
        <v>63</v>
      </c>
      <c r="AY145" s="538"/>
      <c r="AZ145" s="538"/>
      <c r="BA145" s="538"/>
      <c r="BB145" s="538"/>
      <c r="BC145" s="538"/>
      <c r="BD145" s="538"/>
      <c r="BE145" s="538"/>
      <c r="BF145" s="538"/>
      <c r="BG145" s="538"/>
      <c r="BH145" s="538"/>
      <c r="BI145" s="115">
        <f t="shared" si="143"/>
        <v>0</v>
      </c>
      <c r="BJ145" s="48">
        <f t="shared" si="144"/>
        <v>0</v>
      </c>
      <c r="BK145" s="48">
        <f t="shared" si="145"/>
        <v>0</v>
      </c>
      <c r="BL145" s="48">
        <f t="shared" si="146"/>
        <v>0</v>
      </c>
      <c r="BM145" s="48">
        <f t="shared" si="147"/>
        <v>0</v>
      </c>
      <c r="BN145" s="48">
        <f t="shared" si="148"/>
        <v>0</v>
      </c>
      <c r="BO145" s="48">
        <f t="shared" si="149"/>
        <v>0</v>
      </c>
      <c r="BP145" s="48">
        <f t="shared" si="150"/>
        <v>0</v>
      </c>
      <c r="BQ145" s="48">
        <f t="shared" si="151"/>
        <v>0</v>
      </c>
      <c r="BR145" s="116">
        <f t="shared" si="152"/>
        <v>0</v>
      </c>
    </row>
    <row r="146" spans="1:70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38">
        <v>0</v>
      </c>
      <c r="AG146" s="538">
        <v>0</v>
      </c>
      <c r="AH146" s="538">
        <v>0</v>
      </c>
      <c r="AI146" s="538">
        <v>0</v>
      </c>
      <c r="AJ146" s="538">
        <v>0</v>
      </c>
      <c r="AK146" s="597">
        <v>0</v>
      </c>
      <c r="AL146" s="538">
        <v>0</v>
      </c>
      <c r="AM146" s="538">
        <v>0</v>
      </c>
      <c r="AN146" s="538">
        <v>0</v>
      </c>
      <c r="AO146" s="538">
        <v>0</v>
      </c>
      <c r="AP146" s="538">
        <v>0</v>
      </c>
      <c r="AQ146" s="538">
        <v>0</v>
      </c>
      <c r="AR146" s="538">
        <v>0</v>
      </c>
      <c r="AS146" s="538">
        <v>0</v>
      </c>
      <c r="AT146" s="538">
        <v>0</v>
      </c>
      <c r="AU146" s="538">
        <v>0</v>
      </c>
      <c r="AV146" s="538">
        <v>0</v>
      </c>
      <c r="AW146" s="597">
        <v>0</v>
      </c>
      <c r="AX146" s="538">
        <v>0</v>
      </c>
      <c r="AY146" s="538"/>
      <c r="AZ146" s="538"/>
      <c r="BA146" s="538"/>
      <c r="BB146" s="538"/>
      <c r="BC146" s="538"/>
      <c r="BD146" s="538"/>
      <c r="BE146" s="538"/>
      <c r="BF146" s="538"/>
      <c r="BG146" s="538"/>
      <c r="BH146" s="538"/>
      <c r="BI146" s="115">
        <f t="shared" si="143"/>
        <v>0</v>
      </c>
      <c r="BJ146" s="48">
        <f t="shared" si="144"/>
        <v>0</v>
      </c>
      <c r="BK146" s="48">
        <f t="shared" si="145"/>
        <v>0</v>
      </c>
      <c r="BL146" s="48">
        <f t="shared" si="146"/>
        <v>0</v>
      </c>
      <c r="BM146" s="48">
        <f t="shared" si="147"/>
        <v>0</v>
      </c>
      <c r="BN146" s="48">
        <f t="shared" si="148"/>
        <v>0</v>
      </c>
      <c r="BO146" s="48">
        <f t="shared" si="149"/>
        <v>0</v>
      </c>
      <c r="BP146" s="48">
        <f t="shared" si="150"/>
        <v>0</v>
      </c>
      <c r="BQ146" s="48">
        <f t="shared" si="151"/>
        <v>0</v>
      </c>
      <c r="BR146" s="116">
        <f t="shared" si="152"/>
        <v>0</v>
      </c>
    </row>
    <row r="147" spans="1:70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63">
        <v>0</v>
      </c>
      <c r="AF147" s="539">
        <v>0</v>
      </c>
      <c r="AG147" s="540">
        <v>0</v>
      </c>
      <c r="AH147" s="540">
        <v>0</v>
      </c>
      <c r="AI147" s="540">
        <v>0</v>
      </c>
      <c r="AJ147" s="540">
        <v>0</v>
      </c>
      <c r="AK147" s="598">
        <v>0</v>
      </c>
      <c r="AL147" s="540">
        <v>0</v>
      </c>
      <c r="AM147" s="540">
        <v>0</v>
      </c>
      <c r="AN147" s="540">
        <v>0</v>
      </c>
      <c r="AO147" s="540">
        <v>0</v>
      </c>
      <c r="AP147" s="540">
        <v>0</v>
      </c>
      <c r="AQ147" s="540">
        <v>0</v>
      </c>
      <c r="AR147" s="540">
        <v>0</v>
      </c>
      <c r="AS147" s="540">
        <v>0</v>
      </c>
      <c r="AT147" s="540">
        <v>0</v>
      </c>
      <c r="AU147" s="540">
        <v>0</v>
      </c>
      <c r="AV147" s="540">
        <v>0</v>
      </c>
      <c r="AW147" s="598">
        <v>0</v>
      </c>
      <c r="AX147" s="540">
        <v>0</v>
      </c>
      <c r="AY147" s="540"/>
      <c r="AZ147" s="540"/>
      <c r="BA147" s="540"/>
      <c r="BB147" s="540"/>
      <c r="BC147" s="540"/>
      <c r="BD147" s="540"/>
      <c r="BE147" s="540"/>
      <c r="BF147" s="540"/>
      <c r="BG147" s="540"/>
      <c r="BH147" s="540"/>
      <c r="BI147" s="337">
        <f t="shared" si="143"/>
        <v>0</v>
      </c>
      <c r="BJ147" s="338">
        <f t="shared" si="144"/>
        <v>0</v>
      </c>
      <c r="BK147" s="338">
        <f t="shared" si="145"/>
        <v>0</v>
      </c>
      <c r="BL147" s="338">
        <f t="shared" si="146"/>
        <v>0</v>
      </c>
      <c r="BM147" s="338">
        <f t="shared" si="147"/>
        <v>0</v>
      </c>
      <c r="BN147" s="338">
        <f t="shared" si="148"/>
        <v>0</v>
      </c>
      <c r="BO147" s="338">
        <f t="shared" si="149"/>
        <v>0</v>
      </c>
      <c r="BP147" s="338">
        <f t="shared" si="150"/>
        <v>0</v>
      </c>
      <c r="BQ147" s="338">
        <f t="shared" si="151"/>
        <v>0</v>
      </c>
      <c r="BR147" s="339">
        <f t="shared" si="152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28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268">
        <v>205</v>
      </c>
      <c r="AL148" s="376">
        <v>399</v>
      </c>
      <c r="AM148" s="376">
        <v>1179</v>
      </c>
      <c r="AN148" s="376">
        <v>1454</v>
      </c>
      <c r="AO148" s="376">
        <v>2140</v>
      </c>
      <c r="AP148" s="376">
        <v>1807</v>
      </c>
      <c r="AQ148" s="376">
        <v>1649</v>
      </c>
      <c r="AR148" s="376">
        <v>2585</v>
      </c>
      <c r="AS148" s="376">
        <v>2921</v>
      </c>
      <c r="AT148" s="376">
        <v>2807</v>
      </c>
      <c r="AU148" s="376">
        <v>1423</v>
      </c>
      <c r="AV148" s="376">
        <v>259</v>
      </c>
      <c r="AW148" s="268">
        <v>293</v>
      </c>
      <c r="AX148" s="376">
        <v>422</v>
      </c>
      <c r="AY148" s="376"/>
      <c r="AZ148" s="376"/>
      <c r="BA148" s="376"/>
      <c r="BB148" s="376"/>
      <c r="BC148" s="376"/>
      <c r="BD148" s="376"/>
      <c r="BE148" s="376"/>
      <c r="BF148" s="376"/>
      <c r="BG148" s="376"/>
      <c r="BH148" s="376"/>
      <c r="BI148" s="119">
        <f t="shared" si="143"/>
        <v>0</v>
      </c>
      <c r="BJ148" s="121">
        <f t="shared" si="144"/>
        <v>0</v>
      </c>
      <c r="BK148" s="121">
        <f t="shared" si="145"/>
        <v>0</v>
      </c>
      <c r="BL148" s="121">
        <f t="shared" si="146"/>
        <v>0</v>
      </c>
      <c r="BM148" s="121">
        <f t="shared" si="147"/>
        <v>0</v>
      </c>
      <c r="BN148" s="121">
        <f t="shared" si="148"/>
        <v>0</v>
      </c>
      <c r="BO148" s="121">
        <f t="shared" si="149"/>
        <v>0</v>
      </c>
      <c r="BP148" s="121">
        <f t="shared" si="150"/>
        <v>0</v>
      </c>
      <c r="BQ148" s="121">
        <f t="shared" si="151"/>
        <v>0</v>
      </c>
      <c r="BR148" s="122">
        <f t="shared" si="152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  <c r="BR149" s="394"/>
    </row>
    <row r="150" spans="1:70" x14ac:dyDescent="0.25">
      <c r="A150" s="4"/>
      <c r="B150" s="52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  <c r="AU150" s="394"/>
      <c r="AV150" s="394"/>
      <c r="BI150" s="394"/>
      <c r="BJ150" s="394"/>
      <c r="BK150" s="394"/>
      <c r="BL150" s="394"/>
      <c r="BM150" s="394"/>
      <c r="BN150" s="394"/>
      <c r="BO150" s="394"/>
      <c r="BP150" s="394"/>
      <c r="BQ150" s="394"/>
      <c r="BR150" s="394"/>
    </row>
    <row r="151" spans="1:70" x14ac:dyDescent="0.25">
      <c r="A151" s="4"/>
      <c r="B151" s="52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BI151" s="394"/>
      <c r="BJ151" s="394"/>
      <c r="BK151" s="394"/>
      <c r="BL151" s="394"/>
      <c r="BM151" s="394"/>
      <c r="BN151" s="394"/>
      <c r="BO151" s="394"/>
      <c r="BP151" s="394"/>
      <c r="BQ151" s="394"/>
      <c r="BR151" s="394"/>
    </row>
    <row r="153" spans="1:70" x14ac:dyDescent="0.25">
      <c r="B153" s="1" t="s">
        <v>27</v>
      </c>
    </row>
    <row r="154" spans="1:70" x14ac:dyDescent="0.25">
      <c r="B154" s="31" t="s">
        <v>28</v>
      </c>
    </row>
    <row r="157" spans="1:70" x14ac:dyDescent="0.25">
      <c r="B157" s="32" t="s">
        <v>26</v>
      </c>
    </row>
    <row r="158" spans="1:70" x14ac:dyDescent="0.25">
      <c r="B158" s="2" t="s">
        <v>29</v>
      </c>
    </row>
    <row r="159" spans="1:70" x14ac:dyDescent="0.25">
      <c r="B159" s="2" t="s">
        <v>30</v>
      </c>
    </row>
    <row r="160" spans="1:70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BJ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R158"/>
  <sheetViews>
    <sheetView zoomScale="70" zoomScaleNormal="70" workbookViewId="0">
      <pane xSplit="2" ySplit="8" topLeftCell="AQ9" activePane="bottomRight" state="frozen"/>
      <selection pane="topRight" activeCell="C1" sqref="C1"/>
      <selection pane="bottomLeft" activeCell="A9" sqref="A9"/>
      <selection pane="bottomRight" activeCell="AZ88" sqref="AZ88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28" width="14.85546875" style="2" customWidth="1"/>
    <col min="29" max="29" width="14.85546875" style="2" hidden="1" customWidth="1"/>
    <col min="30" max="38" width="14.85546875" style="2" customWidth="1"/>
    <col min="39" max="39" width="15.7109375" style="2" bestFit="1" customWidth="1"/>
    <col min="40" max="60" width="14.85546875" style="2" customWidth="1"/>
    <col min="61" max="61" width="13.85546875" style="2" bestFit="1" customWidth="1"/>
    <col min="62" max="62" width="15.7109375" style="2" bestFit="1" customWidth="1"/>
    <col min="63" max="64" width="14.85546875" style="2" bestFit="1" customWidth="1"/>
    <col min="65" max="65" width="14.42578125" style="2" bestFit="1" customWidth="1"/>
    <col min="66" max="66" width="14.85546875" style="2" bestFit="1" customWidth="1"/>
    <col min="67" max="67" width="14.42578125" style="2" bestFit="1" customWidth="1"/>
    <col min="68" max="69" width="14.42578125" style="2" customWidth="1"/>
    <col min="70" max="70" width="14.425781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36" t="s">
        <v>19</v>
      </c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37"/>
      <c r="R1" s="637"/>
      <c r="S1" s="637"/>
      <c r="T1" s="637"/>
      <c r="U1" s="637"/>
      <c r="V1" s="637"/>
      <c r="W1" s="637"/>
      <c r="X1" s="637"/>
      <c r="Y1" s="637"/>
      <c r="Z1" s="637"/>
      <c r="AA1" s="637"/>
      <c r="AB1" s="637"/>
      <c r="AC1" s="637"/>
      <c r="AD1" s="637"/>
      <c r="AE1" s="637"/>
      <c r="AF1" s="637"/>
      <c r="AG1" s="637"/>
      <c r="AH1" s="637"/>
      <c r="AI1" s="637"/>
      <c r="AJ1" s="637"/>
      <c r="AK1" s="637"/>
      <c r="AL1" s="637"/>
      <c r="AM1" s="637"/>
      <c r="AN1" s="637"/>
      <c r="AO1" s="637"/>
      <c r="AP1" s="637"/>
      <c r="AQ1" s="637"/>
      <c r="AR1" s="637"/>
      <c r="AS1" s="637"/>
      <c r="AT1" s="637"/>
      <c r="AU1" s="637"/>
      <c r="AV1" s="637"/>
      <c r="AW1" s="637"/>
      <c r="AX1" s="637"/>
      <c r="AY1" s="637"/>
      <c r="AZ1" s="637"/>
      <c r="BA1" s="637"/>
      <c r="BB1" s="637"/>
      <c r="BC1" s="637"/>
      <c r="BD1" s="637"/>
      <c r="BE1" s="637"/>
      <c r="BF1" s="637"/>
      <c r="BG1" s="637"/>
      <c r="BH1" s="637"/>
      <c r="BI1" s="637"/>
      <c r="BJ1" s="637"/>
      <c r="BK1" s="36"/>
      <c r="BL1" s="36"/>
      <c r="BM1" s="36"/>
      <c r="BN1" s="36"/>
      <c r="BO1" s="37"/>
      <c r="BP1" s="37"/>
      <c r="BQ1" s="37"/>
      <c r="BR1" s="37"/>
    </row>
    <row r="2" spans="1:70" ht="27.6" customHeight="1" thickTop="1" thickBot="1" x14ac:dyDescent="0.3">
      <c r="B2" s="5" t="s">
        <v>0</v>
      </c>
      <c r="C2" s="638" t="s">
        <v>54</v>
      </c>
      <c r="D2" s="639"/>
      <c r="E2" s="639"/>
      <c r="F2" s="639"/>
      <c r="G2" s="639"/>
      <c r="H2" s="639"/>
      <c r="I2" s="63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38" t="s">
        <v>66</v>
      </c>
      <c r="D3" s="639"/>
      <c r="E3" s="639"/>
      <c r="F3" s="639"/>
      <c r="G3" s="639"/>
      <c r="H3" s="639"/>
      <c r="I3" s="63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40" t="s">
        <v>69</v>
      </c>
      <c r="D4" s="641"/>
      <c r="E4" s="641"/>
      <c r="F4" s="641"/>
      <c r="G4" s="641"/>
      <c r="H4" s="641"/>
      <c r="I4" s="64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625"/>
      <c r="AP5" s="625"/>
      <c r="AQ5" s="625"/>
      <c r="AR5" s="625"/>
      <c r="AS5" s="625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420"/>
      <c r="AK7" s="356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4"/>
      <c r="BP7" s="24"/>
      <c r="BQ7" s="24"/>
      <c r="BR7" s="24"/>
    </row>
    <row r="8" spans="1:70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59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20" t="s">
        <v>13</v>
      </c>
      <c r="BP8" s="320" t="s">
        <v>4</v>
      </c>
      <c r="BQ8" s="320" t="s">
        <v>5</v>
      </c>
      <c r="BR8" s="320" t="s">
        <v>6</v>
      </c>
    </row>
    <row r="9" spans="1:70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422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09">
        <v>242201</v>
      </c>
      <c r="AB10" s="509">
        <v>242260</v>
      </c>
      <c r="AC10" s="509">
        <v>241781</v>
      </c>
      <c r="AD10" s="276">
        <v>241375</v>
      </c>
      <c r="AE10" s="509">
        <v>241124</v>
      </c>
      <c r="AF10" s="276">
        <v>240015</v>
      </c>
      <c r="AG10" s="509">
        <v>240601</v>
      </c>
      <c r="AH10" s="509">
        <v>239761</v>
      </c>
      <c r="AI10" s="222">
        <v>244178</v>
      </c>
      <c r="AJ10" s="548">
        <v>243374</v>
      </c>
      <c r="AK10" s="505">
        <v>243308</v>
      </c>
      <c r="AL10" s="505">
        <v>243095</v>
      </c>
      <c r="AM10" s="505">
        <v>242517</v>
      </c>
      <c r="AN10" s="505">
        <v>243430</v>
      </c>
      <c r="AO10" s="505">
        <v>242533</v>
      </c>
      <c r="AP10" s="505">
        <v>241930</v>
      </c>
      <c r="AQ10" s="276">
        <v>241775</v>
      </c>
      <c r="AR10" s="505">
        <v>241336</v>
      </c>
      <c r="AS10" s="505">
        <v>241989</v>
      </c>
      <c r="AT10" s="505">
        <v>243565</v>
      </c>
      <c r="AU10" s="505">
        <v>243728</v>
      </c>
      <c r="AV10" s="505">
        <v>244204</v>
      </c>
      <c r="AW10" s="626">
        <v>244940</v>
      </c>
      <c r="AX10" s="415">
        <v>242975</v>
      </c>
      <c r="AY10" s="415"/>
      <c r="AZ10" s="415"/>
      <c r="BA10" s="415"/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2863</v>
      </c>
      <c r="BJ10" s="136">
        <f t="shared" si="0"/>
        <v>3236</v>
      </c>
      <c r="BK10" s="136">
        <f t="shared" si="0"/>
        <v>3473</v>
      </c>
      <c r="BL10" s="136">
        <f t="shared" si="0"/>
        <v>3177</v>
      </c>
      <c r="BM10" s="136">
        <f t="shared" si="0"/>
        <v>3210</v>
      </c>
      <c r="BN10" s="136">
        <f t="shared" si="0"/>
        <v>2480</v>
      </c>
      <c r="BO10" s="136">
        <f t="shared" si="0"/>
        <v>2057</v>
      </c>
      <c r="BP10" s="136">
        <f t="shared" si="0"/>
        <v>1317</v>
      </c>
      <c r="BQ10" s="136">
        <f t="shared" si="0"/>
        <v>894</v>
      </c>
      <c r="BR10" s="172">
        <f t="shared" si="0"/>
        <v>2325</v>
      </c>
    </row>
    <row r="11" spans="1:70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09">
        <v>31070</v>
      </c>
      <c r="AB11" s="509">
        <v>31316</v>
      </c>
      <c r="AC11" s="509">
        <v>31504</v>
      </c>
      <c r="AD11" s="276">
        <v>31713</v>
      </c>
      <c r="AE11" s="509">
        <v>31876</v>
      </c>
      <c r="AF11" s="276">
        <v>31917</v>
      </c>
      <c r="AG11" s="509">
        <v>31978</v>
      </c>
      <c r="AH11" s="509">
        <v>30935</v>
      </c>
      <c r="AI11" s="222">
        <v>30932</v>
      </c>
      <c r="AJ11" s="548">
        <v>30999</v>
      </c>
      <c r="AK11" s="505">
        <v>31261</v>
      </c>
      <c r="AL11" s="505">
        <v>31569</v>
      </c>
      <c r="AM11" s="505">
        <v>31903</v>
      </c>
      <c r="AN11" s="505">
        <v>32197</v>
      </c>
      <c r="AO11" s="505">
        <v>32447</v>
      </c>
      <c r="AP11" s="505">
        <v>32932</v>
      </c>
      <c r="AQ11" s="276">
        <v>32951</v>
      </c>
      <c r="AR11" s="505">
        <v>32975</v>
      </c>
      <c r="AS11" s="505">
        <v>32979</v>
      </c>
      <c r="AT11" s="505">
        <v>32288</v>
      </c>
      <c r="AU11" s="505">
        <v>32431</v>
      </c>
      <c r="AV11" s="505">
        <v>32637</v>
      </c>
      <c r="AW11" s="626">
        <v>32860</v>
      </c>
      <c r="AX11" s="415">
        <v>33110</v>
      </c>
      <c r="AY11" s="415"/>
      <c r="AZ11" s="415"/>
      <c r="BA11" s="415"/>
      <c r="BB11" s="415"/>
      <c r="BC11" s="415"/>
      <c r="BD11" s="415"/>
      <c r="BE11" s="415"/>
      <c r="BF11" s="415"/>
      <c r="BG11" s="415"/>
      <c r="BH11" s="415"/>
      <c r="BI11" s="323">
        <f t="shared" si="0"/>
        <v>-737</v>
      </c>
      <c r="BJ11" s="136">
        <f t="shared" si="0"/>
        <v>-766</v>
      </c>
      <c r="BK11" s="136">
        <f t="shared" si="0"/>
        <v>-934</v>
      </c>
      <c r="BL11" s="136">
        <f t="shared" si="0"/>
        <v>-576</v>
      </c>
      <c r="BM11" s="136">
        <f t="shared" si="0"/>
        <v>-465</v>
      </c>
      <c r="BN11" s="136">
        <f t="shared" si="0"/>
        <v>556</v>
      </c>
      <c r="BO11" s="136">
        <f t="shared" si="0"/>
        <v>520</v>
      </c>
      <c r="BP11" s="136">
        <f t="shared" si="0"/>
        <v>814</v>
      </c>
      <c r="BQ11" s="136">
        <f t="shared" si="0"/>
        <v>-192</v>
      </c>
      <c r="BR11" s="172">
        <f t="shared" si="0"/>
        <v>1329</v>
      </c>
    </row>
    <row r="12" spans="1:70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09">
        <v>24647</v>
      </c>
      <c r="AB12" s="509">
        <v>24630</v>
      </c>
      <c r="AC12" s="509">
        <v>24486</v>
      </c>
      <c r="AD12" s="276">
        <v>24544</v>
      </c>
      <c r="AE12" s="509">
        <v>24445</v>
      </c>
      <c r="AF12" s="276">
        <v>24362</v>
      </c>
      <c r="AG12" s="509">
        <v>24349</v>
      </c>
      <c r="AH12" s="509">
        <v>24299</v>
      </c>
      <c r="AI12" s="222">
        <v>24403</v>
      </c>
      <c r="AJ12" s="548">
        <v>24535</v>
      </c>
      <c r="AK12" s="505">
        <v>24654</v>
      </c>
      <c r="AL12" s="505">
        <v>24649</v>
      </c>
      <c r="AM12" s="505">
        <v>24618</v>
      </c>
      <c r="AN12" s="505">
        <v>24620</v>
      </c>
      <c r="AO12" s="505">
        <v>24503</v>
      </c>
      <c r="AP12" s="505">
        <v>24500</v>
      </c>
      <c r="AQ12" s="276">
        <v>24375</v>
      </c>
      <c r="AR12" s="505">
        <v>24466</v>
      </c>
      <c r="AS12" s="505">
        <v>24375</v>
      </c>
      <c r="AT12" s="505">
        <v>24422</v>
      </c>
      <c r="AU12" s="505">
        <v>24433</v>
      </c>
      <c r="AV12" s="505">
        <v>24632</v>
      </c>
      <c r="AW12" s="626">
        <v>24573</v>
      </c>
      <c r="AX12" s="415">
        <v>24505</v>
      </c>
      <c r="AY12" s="415"/>
      <c r="AZ12" s="415"/>
      <c r="BA12" s="415"/>
      <c r="BB12" s="415"/>
      <c r="BC12" s="415"/>
      <c r="BD12" s="415"/>
      <c r="BE12" s="415"/>
      <c r="BF12" s="415"/>
      <c r="BG12" s="415"/>
      <c r="BH12" s="415"/>
      <c r="BI12" s="323">
        <f t="shared" si="0"/>
        <v>-70</v>
      </c>
      <c r="BJ12" s="136">
        <f t="shared" si="0"/>
        <v>-137</v>
      </c>
      <c r="BK12" s="136">
        <f t="shared" si="0"/>
        <v>-109</v>
      </c>
      <c r="BL12" s="136">
        <f t="shared" si="0"/>
        <v>-1</v>
      </c>
      <c r="BM12" s="136">
        <f t="shared" si="0"/>
        <v>47</v>
      </c>
      <c r="BN12" s="136">
        <f t="shared" si="0"/>
        <v>76</v>
      </c>
      <c r="BO12" s="136">
        <f t="shared" si="0"/>
        <v>140</v>
      </c>
      <c r="BP12" s="136">
        <f t="shared" si="0"/>
        <v>48</v>
      </c>
      <c r="BQ12" s="136">
        <f t="shared" si="0"/>
        <v>-145</v>
      </c>
      <c r="BR12" s="172">
        <f t="shared" si="0"/>
        <v>62</v>
      </c>
    </row>
    <row r="13" spans="1:70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09">
        <v>3915</v>
      </c>
      <c r="AB13" s="509">
        <v>3885</v>
      </c>
      <c r="AC13" s="509">
        <v>3894</v>
      </c>
      <c r="AD13" s="276">
        <v>3887</v>
      </c>
      <c r="AE13" s="509">
        <v>3874</v>
      </c>
      <c r="AF13" s="276">
        <v>3844</v>
      </c>
      <c r="AG13" s="509">
        <v>3913</v>
      </c>
      <c r="AH13" s="509">
        <v>3842</v>
      </c>
      <c r="AI13" s="222">
        <v>3894</v>
      </c>
      <c r="AJ13" s="548">
        <v>3862</v>
      </c>
      <c r="AK13" s="505">
        <v>3887</v>
      </c>
      <c r="AL13" s="505">
        <v>3873</v>
      </c>
      <c r="AM13" s="505">
        <v>3907</v>
      </c>
      <c r="AN13" s="505">
        <v>3864</v>
      </c>
      <c r="AO13" s="505">
        <v>3870</v>
      </c>
      <c r="AP13" s="505">
        <v>3842</v>
      </c>
      <c r="AQ13" s="276">
        <v>3880</v>
      </c>
      <c r="AR13" s="505">
        <v>3866</v>
      </c>
      <c r="AS13" s="505">
        <v>3881</v>
      </c>
      <c r="AT13" s="505">
        <v>3881</v>
      </c>
      <c r="AU13" s="505">
        <v>3867</v>
      </c>
      <c r="AV13" s="505">
        <v>3868</v>
      </c>
      <c r="AW13" s="626">
        <v>3867</v>
      </c>
      <c r="AX13" s="415">
        <v>3897</v>
      </c>
      <c r="AY13" s="415"/>
      <c r="AZ13" s="415"/>
      <c r="BA13" s="415"/>
      <c r="BB13" s="415"/>
      <c r="BC13" s="415"/>
      <c r="BD13" s="415"/>
      <c r="BE13" s="415"/>
      <c r="BF13" s="415"/>
      <c r="BG13" s="415"/>
      <c r="BH13" s="415"/>
      <c r="BI13" s="323">
        <f t="shared" si="0"/>
        <v>2</v>
      </c>
      <c r="BJ13" s="136">
        <f t="shared" si="0"/>
        <v>-30</v>
      </c>
      <c r="BK13" s="136">
        <f t="shared" si="0"/>
        <v>-5</v>
      </c>
      <c r="BL13" s="136">
        <f t="shared" si="0"/>
        <v>-7</v>
      </c>
      <c r="BM13" s="136">
        <f t="shared" si="0"/>
        <v>60</v>
      </c>
      <c r="BN13" s="136">
        <f t="shared" si="0"/>
        <v>-13</v>
      </c>
      <c r="BO13" s="136">
        <f t="shared" si="0"/>
        <v>49</v>
      </c>
      <c r="BP13" s="136">
        <f t="shared" si="0"/>
        <v>32</v>
      </c>
      <c r="BQ13" s="136">
        <f t="shared" si="0"/>
        <v>-71</v>
      </c>
      <c r="BR13" s="172">
        <f t="shared" si="0"/>
        <v>51</v>
      </c>
    </row>
    <row r="14" spans="1:70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09">
        <v>182</v>
      </c>
      <c r="AB14" s="509">
        <v>342</v>
      </c>
      <c r="AC14" s="509">
        <v>326</v>
      </c>
      <c r="AD14" s="276">
        <v>333</v>
      </c>
      <c r="AE14" s="509">
        <v>347</v>
      </c>
      <c r="AF14" s="276">
        <v>337</v>
      </c>
      <c r="AG14" s="509">
        <v>342</v>
      </c>
      <c r="AH14" s="509">
        <v>338</v>
      </c>
      <c r="AI14" s="222">
        <v>330</v>
      </c>
      <c r="AJ14" s="548">
        <v>340</v>
      </c>
      <c r="AK14" s="505">
        <v>341</v>
      </c>
      <c r="AL14" s="505">
        <v>358</v>
      </c>
      <c r="AM14" s="505">
        <v>343</v>
      </c>
      <c r="AN14" s="505">
        <v>332</v>
      </c>
      <c r="AO14" s="505">
        <v>334</v>
      </c>
      <c r="AP14" s="505">
        <v>329</v>
      </c>
      <c r="AQ14" s="276">
        <v>343</v>
      </c>
      <c r="AR14" s="505">
        <v>336</v>
      </c>
      <c r="AS14" s="505">
        <v>336</v>
      </c>
      <c r="AT14" s="505">
        <v>339</v>
      </c>
      <c r="AU14" s="505">
        <v>329</v>
      </c>
      <c r="AV14" s="505">
        <v>323</v>
      </c>
      <c r="AW14" s="626">
        <v>343</v>
      </c>
      <c r="AX14" s="415">
        <v>342</v>
      </c>
      <c r="AY14" s="415"/>
      <c r="AZ14" s="415"/>
      <c r="BA14" s="415"/>
      <c r="BB14" s="415"/>
      <c r="BC14" s="415"/>
      <c r="BD14" s="415"/>
      <c r="BE14" s="415"/>
      <c r="BF14" s="415"/>
      <c r="BG14" s="415"/>
      <c r="BH14" s="415"/>
      <c r="BI14" s="323">
        <f t="shared" si="0"/>
        <v>-46</v>
      </c>
      <c r="BJ14" s="136">
        <f t="shared" si="0"/>
        <v>13</v>
      </c>
      <c r="BK14" s="136">
        <f t="shared" si="0"/>
        <v>-6</v>
      </c>
      <c r="BL14" s="136">
        <f t="shared" si="0"/>
        <v>-158</v>
      </c>
      <c r="BM14" s="136">
        <f t="shared" si="0"/>
        <v>179</v>
      </c>
      <c r="BN14" s="136">
        <f t="shared" si="0"/>
        <v>-2</v>
      </c>
      <c r="BO14" s="136">
        <f t="shared" si="0"/>
        <v>28</v>
      </c>
      <c r="BP14" s="136">
        <f t="shared" si="0"/>
        <v>22</v>
      </c>
      <c r="BQ14" s="136">
        <f t="shared" si="0"/>
        <v>-200</v>
      </c>
      <c r="BR14" s="172">
        <f t="shared" si="0"/>
        <v>204</v>
      </c>
    </row>
    <row r="15" spans="1:70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49">
        <v>303110</v>
      </c>
      <c r="AK15" s="506">
        <v>303451</v>
      </c>
      <c r="AL15" s="506">
        <v>303544</v>
      </c>
      <c r="AM15" s="506">
        <v>303288</v>
      </c>
      <c r="AN15" s="506">
        <v>304443</v>
      </c>
      <c r="AO15" s="506">
        <v>303687</v>
      </c>
      <c r="AP15" s="506">
        <v>303533</v>
      </c>
      <c r="AQ15" s="277">
        <f t="shared" ref="AQ15" si="2">SUM(AQ10:AQ14)</f>
        <v>303324</v>
      </c>
      <c r="AR15" s="506">
        <v>302979</v>
      </c>
      <c r="AS15" s="506">
        <v>303560</v>
      </c>
      <c r="AT15" s="506">
        <v>304495</v>
      </c>
      <c r="AU15" s="506">
        <v>304788</v>
      </c>
      <c r="AV15" s="506">
        <v>305664</v>
      </c>
      <c r="AW15" s="585">
        <v>306583</v>
      </c>
      <c r="AX15" s="400">
        <v>304829</v>
      </c>
      <c r="AY15" s="400"/>
      <c r="AZ15" s="400"/>
      <c r="BA15" s="400"/>
      <c r="BB15" s="400"/>
      <c r="BC15" s="400"/>
      <c r="BD15" s="400"/>
      <c r="BE15" s="400"/>
      <c r="BF15" s="400"/>
      <c r="BG15" s="400"/>
      <c r="BH15" s="400"/>
      <c r="BI15" s="324">
        <f t="shared" si="0"/>
        <v>2012</v>
      </c>
      <c r="BJ15" s="140">
        <f t="shared" si="0"/>
        <v>2316</v>
      </c>
      <c r="BK15" s="140">
        <f t="shared" si="0"/>
        <v>2419</v>
      </c>
      <c r="BL15" s="140">
        <f t="shared" si="0"/>
        <v>2435</v>
      </c>
      <c r="BM15" s="140">
        <f t="shared" si="0"/>
        <v>3031</v>
      </c>
      <c r="BN15" s="140">
        <f t="shared" si="0"/>
        <v>3097</v>
      </c>
      <c r="BO15" s="140">
        <f t="shared" si="0"/>
        <v>2794</v>
      </c>
      <c r="BP15" s="140">
        <f t="shared" si="0"/>
        <v>2233</v>
      </c>
      <c r="BQ15" s="140">
        <f t="shared" si="0"/>
        <v>286</v>
      </c>
      <c r="BR15" s="167">
        <f t="shared" si="0"/>
        <v>3971</v>
      </c>
    </row>
    <row r="16" spans="1:70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09"/>
      <c r="AB16" s="509"/>
      <c r="AC16" s="509"/>
      <c r="AD16" s="276"/>
      <c r="AE16" s="509"/>
      <c r="AF16" s="276"/>
      <c r="AG16" s="509"/>
      <c r="AH16" s="509"/>
      <c r="AI16" s="542"/>
      <c r="AJ16" s="548"/>
      <c r="AK16" s="505"/>
      <c r="AL16" s="505"/>
      <c r="AM16" s="505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6">
        <v>41460</v>
      </c>
      <c r="Y17" s="347">
        <v>41180</v>
      </c>
      <c r="Z17" s="347">
        <v>44868</v>
      </c>
      <c r="AA17" s="505">
        <f>+AA24+AA31+AA38</f>
        <v>44838</v>
      </c>
      <c r="AB17" s="505">
        <v>44413</v>
      </c>
      <c r="AC17" s="505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3">+AI24+AI31+AI38</f>
        <v>40644</v>
      </c>
      <c r="AJ17" s="550">
        <v>41616</v>
      </c>
      <c r="AK17" s="507">
        <v>42308</v>
      </c>
      <c r="AL17" s="507">
        <v>44994</v>
      </c>
      <c r="AM17" s="507">
        <v>47286</v>
      </c>
      <c r="AN17" s="507">
        <v>46937</v>
      </c>
      <c r="AO17" s="507">
        <v>47445</v>
      </c>
      <c r="AP17" s="507">
        <v>47161</v>
      </c>
      <c r="AQ17" s="226">
        <f t="shared" ref="AQ17:AQ21" si="4">+AQ24+AQ31+AQ38</f>
        <v>42012</v>
      </c>
      <c r="AR17" s="507">
        <v>42517</v>
      </c>
      <c r="AS17" s="507">
        <v>43174</v>
      </c>
      <c r="AT17" s="507">
        <v>41309</v>
      </c>
      <c r="AU17" s="507">
        <v>39839</v>
      </c>
      <c r="AV17" s="507">
        <v>39645</v>
      </c>
      <c r="AW17" s="628">
        <v>42628</v>
      </c>
      <c r="AX17" s="401">
        <v>47285</v>
      </c>
      <c r="AY17" s="401"/>
      <c r="AZ17" s="401"/>
      <c r="BA17" s="401"/>
      <c r="BB17" s="401"/>
      <c r="BC17" s="401"/>
      <c r="BD17" s="401"/>
      <c r="BE17" s="401"/>
      <c r="BF17" s="401"/>
      <c r="BG17" s="401"/>
      <c r="BH17" s="401"/>
      <c r="BI17" s="325">
        <f t="shared" ref="BI17:BR22" si="5">O17-C17</f>
        <v>3419</v>
      </c>
      <c r="BJ17" s="142">
        <f t="shared" si="5"/>
        <v>-447</v>
      </c>
      <c r="BK17" s="142">
        <f t="shared" si="5"/>
        <v>-3226</v>
      </c>
      <c r="BL17" s="142">
        <f t="shared" si="5"/>
        <v>-2994</v>
      </c>
      <c r="BM17" s="142">
        <f t="shared" si="5"/>
        <v>-3100</v>
      </c>
      <c r="BN17" s="142">
        <f t="shared" si="5"/>
        <v>-2599</v>
      </c>
      <c r="BO17" s="142">
        <f t="shared" si="5"/>
        <v>-1200</v>
      </c>
      <c r="BP17" s="142">
        <f t="shared" si="5"/>
        <v>-599</v>
      </c>
      <c r="BQ17" s="142">
        <f t="shared" si="5"/>
        <v>1383</v>
      </c>
      <c r="BR17" s="166">
        <f t="shared" si="5"/>
        <v>-2215</v>
      </c>
    </row>
    <row r="18" spans="1:70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6">
        <v>15710</v>
      </c>
      <c r="Y18" s="347">
        <v>15464</v>
      </c>
      <c r="Z18" s="347">
        <v>16276</v>
      </c>
      <c r="AA18" s="505">
        <f>+AA25+AA32+AA39</f>
        <v>17628</v>
      </c>
      <c r="AB18" s="505">
        <v>14868</v>
      </c>
      <c r="AC18" s="505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3"/>
        <v>11690</v>
      </c>
      <c r="AJ18" s="550">
        <v>12054</v>
      </c>
      <c r="AK18" s="507">
        <v>12732</v>
      </c>
      <c r="AL18" s="507">
        <v>14617</v>
      </c>
      <c r="AM18" s="507">
        <v>15362</v>
      </c>
      <c r="AN18" s="507">
        <v>15822</v>
      </c>
      <c r="AO18" s="507">
        <v>15746</v>
      </c>
      <c r="AP18" s="507">
        <v>14828</v>
      </c>
      <c r="AQ18" s="226">
        <f t="shared" si="4"/>
        <v>14093</v>
      </c>
      <c r="AR18" s="507">
        <v>13918</v>
      </c>
      <c r="AS18" s="507">
        <v>13648</v>
      </c>
      <c r="AT18" s="507">
        <v>13012</v>
      </c>
      <c r="AU18" s="507">
        <v>13158</v>
      </c>
      <c r="AV18" s="507">
        <v>13515</v>
      </c>
      <c r="AW18" s="628">
        <v>15016</v>
      </c>
      <c r="AX18" s="401">
        <v>17568</v>
      </c>
      <c r="AY18" s="401"/>
      <c r="AZ18" s="401"/>
      <c r="BA18" s="401"/>
      <c r="BB18" s="401"/>
      <c r="BC18" s="401"/>
      <c r="BD18" s="401"/>
      <c r="BE18" s="401"/>
      <c r="BF18" s="401"/>
      <c r="BG18" s="401"/>
      <c r="BH18" s="401"/>
      <c r="BI18" s="325">
        <f t="shared" si="5"/>
        <v>1048</v>
      </c>
      <c r="BJ18" s="142">
        <f t="shared" si="5"/>
        <v>866</v>
      </c>
      <c r="BK18" s="142">
        <f t="shared" si="5"/>
        <v>-1985</v>
      </c>
      <c r="BL18" s="142">
        <f t="shared" si="5"/>
        <v>-986</v>
      </c>
      <c r="BM18" s="142">
        <f t="shared" si="5"/>
        <v>-828</v>
      </c>
      <c r="BN18" s="142">
        <f t="shared" si="5"/>
        <v>-824</v>
      </c>
      <c r="BO18" s="142">
        <f t="shared" si="5"/>
        <v>-411</v>
      </c>
      <c r="BP18" s="142">
        <f t="shared" si="5"/>
        <v>-113</v>
      </c>
      <c r="BQ18" s="142">
        <f t="shared" si="5"/>
        <v>-460</v>
      </c>
      <c r="BR18" s="166">
        <f t="shared" si="5"/>
        <v>-1015</v>
      </c>
    </row>
    <row r="19" spans="1:70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6">
        <v>4054</v>
      </c>
      <c r="Y19" s="347">
        <v>4222</v>
      </c>
      <c r="Z19" s="347">
        <v>4153</v>
      </c>
      <c r="AA19" s="505">
        <f>+AA26+AA33+AA40</f>
        <v>3668</v>
      </c>
      <c r="AB19" s="505">
        <v>3603</v>
      </c>
      <c r="AC19" s="505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3"/>
        <v>3940</v>
      </c>
      <c r="AJ19" s="550">
        <v>3671</v>
      </c>
      <c r="AK19" s="507">
        <v>4415</v>
      </c>
      <c r="AL19" s="507">
        <v>4335</v>
      </c>
      <c r="AM19" s="507">
        <v>4031</v>
      </c>
      <c r="AN19" s="507">
        <v>3650</v>
      </c>
      <c r="AO19" s="507">
        <v>3543</v>
      </c>
      <c r="AP19" s="507">
        <v>3432</v>
      </c>
      <c r="AQ19" s="226">
        <f t="shared" si="4"/>
        <v>3374</v>
      </c>
      <c r="AR19" s="507">
        <v>3468</v>
      </c>
      <c r="AS19" s="507">
        <v>3383</v>
      </c>
      <c r="AT19" s="507">
        <v>3618</v>
      </c>
      <c r="AU19" s="507">
        <v>3533</v>
      </c>
      <c r="AV19" s="507">
        <v>3322</v>
      </c>
      <c r="AW19" s="628">
        <v>3395</v>
      </c>
      <c r="AX19" s="401">
        <v>3870</v>
      </c>
      <c r="AY19" s="401"/>
      <c r="AZ19" s="401"/>
      <c r="BA19" s="401"/>
      <c r="BB19" s="401"/>
      <c r="BC19" s="401"/>
      <c r="BD19" s="401"/>
      <c r="BE19" s="401"/>
      <c r="BF19" s="401"/>
      <c r="BG19" s="401"/>
      <c r="BH19" s="401"/>
      <c r="BI19" s="325">
        <f t="shared" si="5"/>
        <v>786</v>
      </c>
      <c r="BJ19" s="142">
        <f t="shared" si="5"/>
        <v>1793</v>
      </c>
      <c r="BK19" s="142">
        <f t="shared" si="5"/>
        <v>1009</v>
      </c>
      <c r="BL19" s="142">
        <f t="shared" si="5"/>
        <v>663</v>
      </c>
      <c r="BM19" s="142">
        <f t="shared" si="5"/>
        <v>330</v>
      </c>
      <c r="BN19" s="142">
        <f t="shared" si="5"/>
        <v>354</v>
      </c>
      <c r="BO19" s="142">
        <f t="shared" si="5"/>
        <v>535</v>
      </c>
      <c r="BP19" s="142">
        <f t="shared" si="5"/>
        <v>351</v>
      </c>
      <c r="BQ19" s="142">
        <f t="shared" si="5"/>
        <v>314</v>
      </c>
      <c r="BR19" s="166">
        <f t="shared" si="5"/>
        <v>159</v>
      </c>
    </row>
    <row r="20" spans="1:70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6">
        <v>0</v>
      </c>
      <c r="Y20" s="347">
        <v>0</v>
      </c>
      <c r="Z20" s="347">
        <v>0</v>
      </c>
      <c r="AA20" s="505">
        <f>+AA27+AA34+AA41</f>
        <v>0</v>
      </c>
      <c r="AB20" s="505">
        <v>0</v>
      </c>
      <c r="AC20" s="505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3"/>
        <v>0</v>
      </c>
      <c r="AJ20" s="550">
        <v>0</v>
      </c>
      <c r="AK20" s="507">
        <v>0</v>
      </c>
      <c r="AL20" s="507">
        <v>0</v>
      </c>
      <c r="AM20" s="507">
        <v>0</v>
      </c>
      <c r="AN20" s="507">
        <v>0</v>
      </c>
      <c r="AO20" s="507">
        <v>0</v>
      </c>
      <c r="AP20" s="507">
        <v>0</v>
      </c>
      <c r="AQ20" s="226">
        <f t="shared" si="4"/>
        <v>0</v>
      </c>
      <c r="AR20" s="507">
        <v>0</v>
      </c>
      <c r="AS20" s="507">
        <v>0</v>
      </c>
      <c r="AT20" s="507">
        <v>0</v>
      </c>
      <c r="AU20" s="507">
        <v>0</v>
      </c>
      <c r="AV20" s="507">
        <v>0</v>
      </c>
      <c r="AW20" s="628">
        <v>0</v>
      </c>
      <c r="AX20" s="401">
        <v>0</v>
      </c>
      <c r="AY20" s="401"/>
      <c r="AZ20" s="401"/>
      <c r="BA20" s="401"/>
      <c r="BB20" s="401"/>
      <c r="BC20" s="401"/>
      <c r="BD20" s="401"/>
      <c r="BE20" s="401"/>
      <c r="BF20" s="401"/>
      <c r="BG20" s="401"/>
      <c r="BH20" s="401"/>
      <c r="BI20" s="325">
        <f t="shared" si="5"/>
        <v>0</v>
      </c>
      <c r="BJ20" s="142">
        <f t="shared" si="5"/>
        <v>0</v>
      </c>
      <c r="BK20" s="142">
        <f t="shared" si="5"/>
        <v>0</v>
      </c>
      <c r="BL20" s="142">
        <f t="shared" si="5"/>
        <v>0</v>
      </c>
      <c r="BM20" s="142">
        <f t="shared" si="5"/>
        <v>0</v>
      </c>
      <c r="BN20" s="142">
        <f t="shared" si="5"/>
        <v>0</v>
      </c>
      <c r="BO20" s="142">
        <f t="shared" si="5"/>
        <v>0</v>
      </c>
      <c r="BP20" s="142">
        <f t="shared" si="5"/>
        <v>0</v>
      </c>
      <c r="BQ20" s="142">
        <f t="shared" si="5"/>
        <v>0</v>
      </c>
      <c r="BR20" s="166">
        <f t="shared" si="5"/>
        <v>0</v>
      </c>
    </row>
    <row r="21" spans="1:70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6">
        <v>0</v>
      </c>
      <c r="Y21" s="347">
        <v>0</v>
      </c>
      <c r="Z21" s="347">
        <v>0</v>
      </c>
      <c r="AA21" s="505">
        <f>+AA28+AA35+AA42</f>
        <v>0</v>
      </c>
      <c r="AB21" s="505">
        <v>0</v>
      </c>
      <c r="AC21" s="505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3"/>
        <v>0</v>
      </c>
      <c r="AJ21" s="550">
        <v>0</v>
      </c>
      <c r="AK21" s="507">
        <v>0</v>
      </c>
      <c r="AL21" s="507">
        <v>0</v>
      </c>
      <c r="AM21" s="507">
        <v>0</v>
      </c>
      <c r="AN21" s="507">
        <v>0</v>
      </c>
      <c r="AO21" s="507">
        <v>0</v>
      </c>
      <c r="AP21" s="507">
        <v>0</v>
      </c>
      <c r="AQ21" s="226">
        <f t="shared" si="4"/>
        <v>0</v>
      </c>
      <c r="AR21" s="507">
        <v>0</v>
      </c>
      <c r="AS21" s="507">
        <v>0</v>
      </c>
      <c r="AT21" s="507">
        <v>0</v>
      </c>
      <c r="AU21" s="507">
        <v>0</v>
      </c>
      <c r="AV21" s="507">
        <v>0</v>
      </c>
      <c r="AW21" s="628">
        <v>0</v>
      </c>
      <c r="AX21" s="401">
        <v>0</v>
      </c>
      <c r="AY21" s="401"/>
      <c r="AZ21" s="401"/>
      <c r="BA21" s="401"/>
      <c r="BB21" s="401"/>
      <c r="BC21" s="401"/>
      <c r="BD21" s="401"/>
      <c r="BE21" s="401"/>
      <c r="BF21" s="401"/>
      <c r="BG21" s="401"/>
      <c r="BH21" s="401"/>
      <c r="BI21" s="325">
        <f t="shared" si="5"/>
        <v>0</v>
      </c>
      <c r="BJ21" s="142">
        <f t="shared" si="5"/>
        <v>0</v>
      </c>
      <c r="BK21" s="142">
        <f t="shared" si="5"/>
        <v>0</v>
      </c>
      <c r="BL21" s="142">
        <f t="shared" si="5"/>
        <v>0</v>
      </c>
      <c r="BM21" s="142">
        <f t="shared" si="5"/>
        <v>0</v>
      </c>
      <c r="BN21" s="142">
        <f t="shared" si="5"/>
        <v>0</v>
      </c>
      <c r="BO21" s="142">
        <f t="shared" si="5"/>
        <v>0</v>
      </c>
      <c r="BP21" s="142">
        <f t="shared" si="5"/>
        <v>0</v>
      </c>
      <c r="BQ21" s="142">
        <f t="shared" si="5"/>
        <v>0</v>
      </c>
      <c r="BR21" s="166">
        <f t="shared" si="5"/>
        <v>0</v>
      </c>
    </row>
    <row r="22" spans="1:70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6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6">SUM(AI17:AI21)</f>
        <v>56274</v>
      </c>
      <c r="AJ22" s="550">
        <v>57341</v>
      </c>
      <c r="AK22" s="507">
        <v>59455</v>
      </c>
      <c r="AL22" s="507">
        <v>63946</v>
      </c>
      <c r="AM22" s="507">
        <v>66679</v>
      </c>
      <c r="AN22" s="507">
        <v>66409</v>
      </c>
      <c r="AO22" s="507">
        <v>66734</v>
      </c>
      <c r="AP22" s="507">
        <v>65421</v>
      </c>
      <c r="AQ22" s="278">
        <f t="shared" ref="AQ22" si="7">SUM(AQ17:AQ21)</f>
        <v>59479</v>
      </c>
      <c r="AR22" s="507">
        <v>59903</v>
      </c>
      <c r="AS22" s="507">
        <v>60205</v>
      </c>
      <c r="AT22" s="507">
        <v>57939</v>
      </c>
      <c r="AU22" s="507">
        <v>56530</v>
      </c>
      <c r="AV22" s="507">
        <v>56482</v>
      </c>
      <c r="AW22" s="628">
        <v>61039</v>
      </c>
      <c r="AX22" s="401">
        <v>68723</v>
      </c>
      <c r="AY22" s="401"/>
      <c r="AZ22" s="401"/>
      <c r="BA22" s="401"/>
      <c r="BB22" s="401"/>
      <c r="BC22" s="401"/>
      <c r="BD22" s="401"/>
      <c r="BE22" s="401"/>
      <c r="BF22" s="401"/>
      <c r="BG22" s="401"/>
      <c r="BH22" s="401"/>
      <c r="BI22" s="325">
        <f t="shared" si="5"/>
        <v>5253</v>
      </c>
      <c r="BJ22" s="142">
        <f t="shared" si="5"/>
        <v>2212</v>
      </c>
      <c r="BK22" s="142">
        <f t="shared" si="5"/>
        <v>-4202</v>
      </c>
      <c r="BL22" s="142">
        <f t="shared" si="5"/>
        <v>-3317</v>
      </c>
      <c r="BM22" s="142">
        <f t="shared" si="5"/>
        <v>-3598</v>
      </c>
      <c r="BN22" s="142">
        <f t="shared" si="5"/>
        <v>-3069</v>
      </c>
      <c r="BO22" s="142">
        <f t="shared" si="5"/>
        <v>-1076</v>
      </c>
      <c r="BP22" s="142">
        <f t="shared" si="5"/>
        <v>-361</v>
      </c>
      <c r="BQ22" s="142">
        <f t="shared" si="5"/>
        <v>1237</v>
      </c>
      <c r="BR22" s="166">
        <f t="shared" si="5"/>
        <v>-3071</v>
      </c>
    </row>
    <row r="23" spans="1:70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6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50"/>
      <c r="AK23" s="507"/>
      <c r="AL23" s="507"/>
      <c r="AM23" s="507"/>
      <c r="AN23" s="507"/>
      <c r="AO23" s="507"/>
      <c r="AP23" s="507"/>
      <c r="AQ23" s="226"/>
      <c r="AR23" s="507"/>
      <c r="AS23" s="507"/>
      <c r="AT23" s="507"/>
      <c r="AU23" s="507"/>
      <c r="AV23" s="507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6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50">
        <v>13443</v>
      </c>
      <c r="AK24" s="507">
        <v>15738</v>
      </c>
      <c r="AL24" s="507">
        <v>17026</v>
      </c>
      <c r="AM24" s="507">
        <v>17848</v>
      </c>
      <c r="AN24" s="507">
        <v>14662</v>
      </c>
      <c r="AO24" s="507">
        <v>12817</v>
      </c>
      <c r="AP24" s="507">
        <v>11611</v>
      </c>
      <c r="AQ24" s="226">
        <v>10570</v>
      </c>
      <c r="AR24" s="507">
        <v>12391</v>
      </c>
      <c r="AS24" s="507">
        <v>11876</v>
      </c>
      <c r="AT24" s="507">
        <v>12119</v>
      </c>
      <c r="AU24" s="507">
        <v>12286</v>
      </c>
      <c r="AV24" s="507">
        <v>12524</v>
      </c>
      <c r="AW24" s="628">
        <v>15929</v>
      </c>
      <c r="AX24" s="401">
        <v>18561</v>
      </c>
      <c r="AY24" s="401"/>
      <c r="AZ24" s="401"/>
      <c r="BA24" s="401"/>
      <c r="BB24" s="401"/>
      <c r="BC24" s="401"/>
      <c r="BD24" s="401"/>
      <c r="BE24" s="401"/>
      <c r="BF24" s="401"/>
      <c r="BG24" s="401"/>
      <c r="BH24" s="401"/>
      <c r="BI24" s="325">
        <f t="shared" ref="BI24:BR29" si="8">O24-C24</f>
        <v>115</v>
      </c>
      <c r="BJ24" s="142">
        <f t="shared" si="8"/>
        <v>-3711</v>
      </c>
      <c r="BK24" s="142">
        <f t="shared" si="8"/>
        <v>-3238</v>
      </c>
      <c r="BL24" s="142">
        <f t="shared" si="8"/>
        <v>-1864</v>
      </c>
      <c r="BM24" s="142">
        <f t="shared" si="8"/>
        <v>-2727</v>
      </c>
      <c r="BN24" s="142">
        <f t="shared" si="8"/>
        <v>-2568</v>
      </c>
      <c r="BO24" s="142">
        <f t="shared" si="8"/>
        <v>-2108</v>
      </c>
      <c r="BP24" s="142">
        <f t="shared" si="8"/>
        <v>-2257</v>
      </c>
      <c r="BQ24" s="142">
        <f t="shared" si="8"/>
        <v>-1413</v>
      </c>
      <c r="BR24" s="166">
        <f t="shared" si="8"/>
        <v>-4352</v>
      </c>
    </row>
    <row r="25" spans="1:70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6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50">
        <v>2097</v>
      </c>
      <c r="AK25" s="507">
        <v>2950</v>
      </c>
      <c r="AL25" s="507">
        <v>3929</v>
      </c>
      <c r="AM25" s="507">
        <v>3836</v>
      </c>
      <c r="AN25" s="507">
        <v>2765</v>
      </c>
      <c r="AO25" s="507">
        <v>2219</v>
      </c>
      <c r="AP25" s="507">
        <v>1966</v>
      </c>
      <c r="AQ25" s="226">
        <v>1521</v>
      </c>
      <c r="AR25" s="507">
        <v>1845</v>
      </c>
      <c r="AS25" s="507">
        <v>1764</v>
      </c>
      <c r="AT25" s="507">
        <v>1741</v>
      </c>
      <c r="AU25" s="507">
        <v>2144</v>
      </c>
      <c r="AV25" s="507">
        <v>2415</v>
      </c>
      <c r="AW25" s="628">
        <v>3866</v>
      </c>
      <c r="AX25" s="401">
        <v>4779</v>
      </c>
      <c r="AY25" s="401"/>
      <c r="AZ25" s="401"/>
      <c r="BA25" s="401"/>
      <c r="BB25" s="401"/>
      <c r="BC25" s="401"/>
      <c r="BD25" s="401"/>
      <c r="BE25" s="401"/>
      <c r="BF25" s="401"/>
      <c r="BG25" s="401"/>
      <c r="BH25" s="401"/>
      <c r="BI25" s="325">
        <f t="shared" si="8"/>
        <v>742</v>
      </c>
      <c r="BJ25" s="142">
        <f t="shared" si="8"/>
        <v>-197</v>
      </c>
      <c r="BK25" s="142">
        <f t="shared" si="8"/>
        <v>-1249</v>
      </c>
      <c r="BL25" s="142">
        <f t="shared" si="8"/>
        <v>-435</v>
      </c>
      <c r="BM25" s="142">
        <f t="shared" si="8"/>
        <v>-292</v>
      </c>
      <c r="BN25" s="142">
        <f t="shared" si="8"/>
        <v>-200</v>
      </c>
      <c r="BO25" s="142">
        <f t="shared" si="8"/>
        <v>-90</v>
      </c>
      <c r="BP25" s="142">
        <f t="shared" si="8"/>
        <v>-171</v>
      </c>
      <c r="BQ25" s="142">
        <f t="shared" si="8"/>
        <v>-314</v>
      </c>
      <c r="BR25" s="166">
        <f t="shared" si="8"/>
        <v>-752</v>
      </c>
    </row>
    <row r="26" spans="1:70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6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50">
        <v>2074</v>
      </c>
      <c r="AK26" s="507">
        <v>2764</v>
      </c>
      <c r="AL26" s="507">
        <v>2755</v>
      </c>
      <c r="AM26" s="507">
        <v>2408</v>
      </c>
      <c r="AN26" s="507">
        <v>1894</v>
      </c>
      <c r="AO26" s="507">
        <v>1689</v>
      </c>
      <c r="AP26" s="507">
        <v>1554</v>
      </c>
      <c r="AQ26" s="226">
        <v>1518</v>
      </c>
      <c r="AR26" s="507">
        <v>1640</v>
      </c>
      <c r="AS26" s="507">
        <v>1524</v>
      </c>
      <c r="AT26" s="507">
        <v>1756</v>
      </c>
      <c r="AU26" s="507">
        <v>1720</v>
      </c>
      <c r="AV26" s="507">
        <v>1645</v>
      </c>
      <c r="AW26" s="628">
        <v>1882</v>
      </c>
      <c r="AX26" s="401">
        <v>2358</v>
      </c>
      <c r="AY26" s="401"/>
      <c r="AZ26" s="401"/>
      <c r="BA26" s="401"/>
      <c r="BB26" s="401"/>
      <c r="BC26" s="401"/>
      <c r="BD26" s="401"/>
      <c r="BE26" s="401"/>
      <c r="BF26" s="401"/>
      <c r="BG26" s="401"/>
      <c r="BH26" s="401"/>
      <c r="BI26" s="325">
        <f t="shared" si="8"/>
        <v>407</v>
      </c>
      <c r="BJ26" s="142">
        <f t="shared" si="8"/>
        <v>573</v>
      </c>
      <c r="BK26" s="142">
        <f t="shared" si="8"/>
        <v>-415</v>
      </c>
      <c r="BL26" s="142">
        <f t="shared" si="8"/>
        <v>-258</v>
      </c>
      <c r="BM26" s="142">
        <f t="shared" si="8"/>
        <v>-450</v>
      </c>
      <c r="BN26" s="142">
        <f t="shared" si="8"/>
        <v>-303</v>
      </c>
      <c r="BO26" s="142">
        <f t="shared" si="8"/>
        <v>-196</v>
      </c>
      <c r="BP26" s="142">
        <f t="shared" si="8"/>
        <v>-230</v>
      </c>
      <c r="BQ26" s="142">
        <f t="shared" si="8"/>
        <v>-253</v>
      </c>
      <c r="BR26" s="166">
        <f t="shared" si="8"/>
        <v>-103</v>
      </c>
    </row>
    <row r="27" spans="1:70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6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50"/>
      <c r="AK27" s="507"/>
      <c r="AL27" s="507"/>
      <c r="AM27" s="507"/>
      <c r="AN27" s="507"/>
      <c r="AO27" s="507"/>
      <c r="AP27" s="507"/>
      <c r="AQ27" s="226"/>
      <c r="AR27" s="507"/>
      <c r="AS27" s="507"/>
      <c r="AT27" s="507"/>
      <c r="AU27" s="507"/>
      <c r="AV27" s="507"/>
      <c r="AW27" s="628"/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8"/>
        <v>0</v>
      </c>
      <c r="BJ27" s="142">
        <f t="shared" si="8"/>
        <v>0</v>
      </c>
      <c r="BK27" s="142">
        <f t="shared" si="8"/>
        <v>0</v>
      </c>
      <c r="BL27" s="142">
        <f t="shared" si="8"/>
        <v>0</v>
      </c>
      <c r="BM27" s="142">
        <f t="shared" si="8"/>
        <v>0</v>
      </c>
      <c r="BN27" s="142">
        <f t="shared" si="8"/>
        <v>0</v>
      </c>
      <c r="BO27" s="142">
        <f t="shared" si="8"/>
        <v>0</v>
      </c>
      <c r="BP27" s="142">
        <f t="shared" si="8"/>
        <v>0</v>
      </c>
      <c r="BQ27" s="142">
        <f t="shared" si="8"/>
        <v>0</v>
      </c>
      <c r="BR27" s="166">
        <f t="shared" si="8"/>
        <v>0</v>
      </c>
    </row>
    <row r="28" spans="1:70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6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50"/>
      <c r="AK28" s="507"/>
      <c r="AL28" s="507"/>
      <c r="AM28" s="507"/>
      <c r="AN28" s="507"/>
      <c r="AO28" s="507"/>
      <c r="AP28" s="507"/>
      <c r="AQ28" s="226"/>
      <c r="AR28" s="507"/>
      <c r="AS28" s="507"/>
      <c r="AT28" s="507"/>
      <c r="AU28" s="507"/>
      <c r="AV28" s="507"/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8"/>
        <v>0</v>
      </c>
      <c r="BJ28" s="142">
        <f t="shared" si="8"/>
        <v>0</v>
      </c>
      <c r="BK28" s="142">
        <f t="shared" si="8"/>
        <v>0</v>
      </c>
      <c r="BL28" s="142">
        <f t="shared" si="8"/>
        <v>0</v>
      </c>
      <c r="BM28" s="142">
        <f t="shared" si="8"/>
        <v>0</v>
      </c>
      <c r="BN28" s="142">
        <f t="shared" si="8"/>
        <v>0</v>
      </c>
      <c r="BO28" s="142">
        <f t="shared" si="8"/>
        <v>0</v>
      </c>
      <c r="BP28" s="142">
        <f t="shared" si="8"/>
        <v>0</v>
      </c>
      <c r="BQ28" s="142">
        <f t="shared" si="8"/>
        <v>0</v>
      </c>
      <c r="BR28" s="166">
        <f t="shared" si="8"/>
        <v>0</v>
      </c>
    </row>
    <row r="29" spans="1:70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6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7">
        <f t="shared" ref="AI29" si="9">SUM(AI24:AI28)</f>
        <v>15312</v>
      </c>
      <c r="AJ29" s="550">
        <v>17614</v>
      </c>
      <c r="AK29" s="507">
        <v>21452</v>
      </c>
      <c r="AL29" s="507">
        <v>23710</v>
      </c>
      <c r="AM29" s="507">
        <v>24092</v>
      </c>
      <c r="AN29" s="507">
        <v>19321</v>
      </c>
      <c r="AO29" s="507">
        <v>16725</v>
      </c>
      <c r="AP29" s="507">
        <v>15131</v>
      </c>
      <c r="AQ29" s="278">
        <f t="shared" ref="AQ29" si="10">SUM(AQ24:AQ28)</f>
        <v>13609</v>
      </c>
      <c r="AR29" s="507">
        <v>15876</v>
      </c>
      <c r="AS29" s="507">
        <v>15164</v>
      </c>
      <c r="AT29" s="507">
        <v>15616</v>
      </c>
      <c r="AU29" s="507">
        <v>16150</v>
      </c>
      <c r="AV29" s="507">
        <v>16584</v>
      </c>
      <c r="AW29" s="628">
        <v>21677</v>
      </c>
      <c r="AX29" s="401">
        <v>25698</v>
      </c>
      <c r="AY29" s="401"/>
      <c r="AZ29" s="401"/>
      <c r="BA29" s="401"/>
      <c r="BB29" s="401"/>
      <c r="BC29" s="401"/>
      <c r="BD29" s="401"/>
      <c r="BE29" s="401"/>
      <c r="BF29" s="401"/>
      <c r="BG29" s="401"/>
      <c r="BH29" s="401"/>
      <c r="BI29" s="325">
        <f t="shared" si="8"/>
        <v>1264</v>
      </c>
      <c r="BJ29" s="142">
        <f t="shared" si="8"/>
        <v>-3335</v>
      </c>
      <c r="BK29" s="142">
        <f t="shared" si="8"/>
        <v>-4902</v>
      </c>
      <c r="BL29" s="142">
        <f t="shared" si="8"/>
        <v>-2557</v>
      </c>
      <c r="BM29" s="142">
        <f t="shared" si="8"/>
        <v>-3469</v>
      </c>
      <c r="BN29" s="142">
        <f t="shared" si="8"/>
        <v>-3071</v>
      </c>
      <c r="BO29" s="142">
        <f t="shared" si="8"/>
        <v>-2394</v>
      </c>
      <c r="BP29" s="142">
        <f t="shared" si="8"/>
        <v>-2658</v>
      </c>
      <c r="BQ29" s="142">
        <f t="shared" si="8"/>
        <v>-1980</v>
      </c>
      <c r="BR29" s="166">
        <f t="shared" si="8"/>
        <v>-5207</v>
      </c>
    </row>
    <row r="30" spans="1:70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6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7"/>
      <c r="AJ30" s="550"/>
      <c r="AK30" s="507"/>
      <c r="AL30" s="507"/>
      <c r="AM30" s="507"/>
      <c r="AN30" s="507"/>
      <c r="AO30" s="507"/>
      <c r="AP30" s="507"/>
      <c r="AQ30" s="278"/>
      <c r="AR30" s="507"/>
      <c r="AS30" s="507"/>
      <c r="AT30" s="507"/>
      <c r="AU30" s="507"/>
      <c r="AV30" s="507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6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7">
        <v>4721</v>
      </c>
      <c r="AJ31" s="550">
        <v>4560</v>
      </c>
      <c r="AK31" s="507">
        <v>4737</v>
      </c>
      <c r="AL31" s="507">
        <v>6760</v>
      </c>
      <c r="AM31" s="507">
        <v>7525</v>
      </c>
      <c r="AN31" s="507">
        <v>9223</v>
      </c>
      <c r="AO31" s="507">
        <v>8175</v>
      </c>
      <c r="AP31" s="507">
        <v>6533</v>
      </c>
      <c r="AQ31" s="278">
        <v>4914</v>
      </c>
      <c r="AR31" s="507">
        <v>5004</v>
      </c>
      <c r="AS31" s="507">
        <v>5559</v>
      </c>
      <c r="AT31" s="507">
        <v>5104</v>
      </c>
      <c r="AU31" s="507">
        <v>4759</v>
      </c>
      <c r="AV31" s="507">
        <v>5005</v>
      </c>
      <c r="AW31" s="628">
        <v>5228</v>
      </c>
      <c r="AX31" s="401">
        <v>7293</v>
      </c>
      <c r="AY31" s="401"/>
      <c r="AZ31" s="401"/>
      <c r="BA31" s="401"/>
      <c r="BB31" s="401"/>
      <c r="BC31" s="401"/>
      <c r="BD31" s="401"/>
      <c r="BE31" s="401"/>
      <c r="BF31" s="401"/>
      <c r="BG31" s="401"/>
      <c r="BH31" s="401"/>
      <c r="BI31" s="325">
        <f t="shared" ref="BI31:BR36" si="11">O31-C31</f>
        <v>609</v>
      </c>
      <c r="BJ31" s="142">
        <f t="shared" si="11"/>
        <v>-420</v>
      </c>
      <c r="BK31" s="142">
        <f t="shared" si="11"/>
        <v>-3073</v>
      </c>
      <c r="BL31" s="142">
        <f t="shared" si="11"/>
        <v>-2353</v>
      </c>
      <c r="BM31" s="142">
        <f t="shared" si="11"/>
        <v>-1328</v>
      </c>
      <c r="BN31" s="142">
        <f t="shared" si="11"/>
        <v>-1739</v>
      </c>
      <c r="BO31" s="142">
        <f t="shared" si="11"/>
        <v>-1342</v>
      </c>
      <c r="BP31" s="142">
        <f t="shared" si="11"/>
        <v>-1303</v>
      </c>
      <c r="BQ31" s="142">
        <f t="shared" si="11"/>
        <v>-970</v>
      </c>
      <c r="BR31" s="166">
        <f t="shared" si="11"/>
        <v>-1209</v>
      </c>
    </row>
    <row r="32" spans="1:70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6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7">
        <v>816</v>
      </c>
      <c r="AJ32" s="550">
        <v>922</v>
      </c>
      <c r="AK32" s="507">
        <v>1185</v>
      </c>
      <c r="AL32" s="507">
        <v>2108</v>
      </c>
      <c r="AM32" s="507">
        <v>2516</v>
      </c>
      <c r="AN32" s="507">
        <v>2898</v>
      </c>
      <c r="AO32" s="507">
        <v>2086</v>
      </c>
      <c r="AP32" s="507">
        <v>1514</v>
      </c>
      <c r="AQ32" s="278">
        <v>1415</v>
      </c>
      <c r="AR32" s="507">
        <v>1066</v>
      </c>
      <c r="AS32" s="507">
        <v>1197</v>
      </c>
      <c r="AT32" s="507">
        <v>1128</v>
      </c>
      <c r="AU32" s="507">
        <v>1074</v>
      </c>
      <c r="AV32" s="507">
        <v>1355</v>
      </c>
      <c r="AW32" s="628">
        <v>1516</v>
      </c>
      <c r="AX32" s="401">
        <v>2850</v>
      </c>
      <c r="AY32" s="401"/>
      <c r="AZ32" s="401"/>
      <c r="BA32" s="401"/>
      <c r="BB32" s="401"/>
      <c r="BC32" s="401"/>
      <c r="BD32" s="401"/>
      <c r="BE32" s="401"/>
      <c r="BF32" s="401"/>
      <c r="BG32" s="401"/>
      <c r="BH32" s="401"/>
      <c r="BI32" s="325">
        <f t="shared" si="11"/>
        <v>169</v>
      </c>
      <c r="BJ32" s="142">
        <f t="shared" si="11"/>
        <v>571</v>
      </c>
      <c r="BK32" s="142">
        <f t="shared" si="11"/>
        <v>-551</v>
      </c>
      <c r="BL32" s="142">
        <f t="shared" si="11"/>
        <v>-330</v>
      </c>
      <c r="BM32" s="142">
        <f t="shared" si="11"/>
        <v>-323</v>
      </c>
      <c r="BN32" s="142">
        <f t="shared" si="11"/>
        <v>-185</v>
      </c>
      <c r="BO32" s="142">
        <f t="shared" si="11"/>
        <v>-174</v>
      </c>
      <c r="BP32" s="142">
        <f t="shared" si="11"/>
        <v>-100</v>
      </c>
      <c r="BQ32" s="142">
        <f t="shared" si="11"/>
        <v>-171</v>
      </c>
      <c r="BR32" s="166">
        <f t="shared" si="11"/>
        <v>-352</v>
      </c>
    </row>
    <row r="33" spans="1:70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6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7">
        <v>520</v>
      </c>
      <c r="AJ33" s="550">
        <v>463</v>
      </c>
      <c r="AK33" s="507">
        <v>598</v>
      </c>
      <c r="AL33" s="507">
        <v>627</v>
      </c>
      <c r="AM33" s="507">
        <v>651</v>
      </c>
      <c r="AN33" s="507">
        <v>752</v>
      </c>
      <c r="AO33" s="507">
        <v>705</v>
      </c>
      <c r="AP33" s="507">
        <v>649</v>
      </c>
      <c r="AQ33" s="278">
        <v>545</v>
      </c>
      <c r="AR33" s="507">
        <v>525</v>
      </c>
      <c r="AS33" s="507">
        <v>518</v>
      </c>
      <c r="AT33" s="507">
        <v>543</v>
      </c>
      <c r="AU33" s="507">
        <v>512</v>
      </c>
      <c r="AV33" s="507">
        <v>455</v>
      </c>
      <c r="AW33" s="628">
        <v>413</v>
      </c>
      <c r="AX33" s="401">
        <v>485</v>
      </c>
      <c r="AY33" s="401"/>
      <c r="AZ33" s="401"/>
      <c r="BA33" s="401"/>
      <c r="BB33" s="401"/>
      <c r="BC33" s="401"/>
      <c r="BD33" s="401"/>
      <c r="BE33" s="401"/>
      <c r="BF33" s="401"/>
      <c r="BG33" s="401"/>
      <c r="BH33" s="401"/>
      <c r="BI33" s="325">
        <f t="shared" si="11"/>
        <v>250</v>
      </c>
      <c r="BJ33" s="142">
        <f t="shared" si="11"/>
        <v>700</v>
      </c>
      <c r="BK33" s="142">
        <f t="shared" si="11"/>
        <v>385</v>
      </c>
      <c r="BL33" s="142">
        <f t="shared" si="11"/>
        <v>-37</v>
      </c>
      <c r="BM33" s="142">
        <f t="shared" si="11"/>
        <v>-67</v>
      </c>
      <c r="BN33" s="142">
        <f t="shared" si="11"/>
        <v>-160</v>
      </c>
      <c r="BO33" s="142">
        <f t="shared" si="11"/>
        <v>-69</v>
      </c>
      <c r="BP33" s="142">
        <f t="shared" si="11"/>
        <v>-32</v>
      </c>
      <c r="BQ33" s="142">
        <f t="shared" si="11"/>
        <v>-15</v>
      </c>
      <c r="BR33" s="166">
        <f t="shared" si="11"/>
        <v>-71</v>
      </c>
    </row>
    <row r="34" spans="1:70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6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7"/>
      <c r="AJ34" s="550"/>
      <c r="AK34" s="507"/>
      <c r="AL34" s="507"/>
      <c r="AM34" s="507"/>
      <c r="AN34" s="507"/>
      <c r="AO34" s="507"/>
      <c r="AP34" s="507"/>
      <c r="AQ34" s="278"/>
      <c r="AR34" s="507"/>
      <c r="AS34" s="507"/>
      <c r="AT34" s="507"/>
      <c r="AU34" s="507"/>
      <c r="AV34" s="507"/>
      <c r="AW34" s="628"/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11"/>
        <v>0</v>
      </c>
      <c r="BJ34" s="142">
        <f t="shared" si="11"/>
        <v>0</v>
      </c>
      <c r="BK34" s="142">
        <f t="shared" si="11"/>
        <v>0</v>
      </c>
      <c r="BL34" s="142">
        <f t="shared" si="11"/>
        <v>0</v>
      </c>
      <c r="BM34" s="142">
        <f t="shared" si="11"/>
        <v>0</v>
      </c>
      <c r="BN34" s="142">
        <f t="shared" si="11"/>
        <v>0</v>
      </c>
      <c r="BO34" s="142">
        <f t="shared" si="11"/>
        <v>0</v>
      </c>
      <c r="BP34" s="142">
        <f t="shared" si="11"/>
        <v>0</v>
      </c>
      <c r="BQ34" s="142">
        <f t="shared" si="11"/>
        <v>0</v>
      </c>
      <c r="BR34" s="166">
        <f t="shared" si="11"/>
        <v>0</v>
      </c>
    </row>
    <row r="35" spans="1:70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6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7"/>
      <c r="AJ35" s="550"/>
      <c r="AK35" s="507"/>
      <c r="AL35" s="507"/>
      <c r="AM35" s="507"/>
      <c r="AN35" s="507"/>
      <c r="AO35" s="507"/>
      <c r="AP35" s="507"/>
      <c r="AQ35" s="278"/>
      <c r="AR35" s="507"/>
      <c r="AS35" s="507"/>
      <c r="AT35" s="507"/>
      <c r="AU35" s="507"/>
      <c r="AV35" s="507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11"/>
        <v>0</v>
      </c>
      <c r="BJ35" s="142">
        <f t="shared" si="11"/>
        <v>0</v>
      </c>
      <c r="BK35" s="142">
        <f t="shared" si="11"/>
        <v>0</v>
      </c>
      <c r="BL35" s="142">
        <f t="shared" si="11"/>
        <v>0</v>
      </c>
      <c r="BM35" s="142">
        <f t="shared" si="11"/>
        <v>0</v>
      </c>
      <c r="BN35" s="142">
        <f t="shared" si="11"/>
        <v>0</v>
      </c>
      <c r="BO35" s="142">
        <f t="shared" si="11"/>
        <v>0</v>
      </c>
      <c r="BP35" s="142">
        <f t="shared" si="11"/>
        <v>0</v>
      </c>
      <c r="BQ35" s="142">
        <f t="shared" si="11"/>
        <v>0</v>
      </c>
      <c r="BR35" s="166">
        <f t="shared" si="11"/>
        <v>0</v>
      </c>
    </row>
    <row r="36" spans="1:70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6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7">
        <f t="shared" ref="AI36" si="12">SUM(AI31:AI35)</f>
        <v>6057</v>
      </c>
      <c r="AJ36" s="550">
        <v>5945</v>
      </c>
      <c r="AK36" s="507">
        <v>6520</v>
      </c>
      <c r="AL36" s="507">
        <v>9495</v>
      </c>
      <c r="AM36" s="507">
        <v>10692</v>
      </c>
      <c r="AN36" s="507">
        <v>12873</v>
      </c>
      <c r="AO36" s="507">
        <v>10966</v>
      </c>
      <c r="AP36" s="507">
        <v>8696</v>
      </c>
      <c r="AQ36" s="278">
        <f t="shared" ref="AQ36" si="13">SUM(AQ31:AQ35)</f>
        <v>6874</v>
      </c>
      <c r="AR36" s="507">
        <v>6595</v>
      </c>
      <c r="AS36" s="507">
        <v>7274</v>
      </c>
      <c r="AT36" s="507">
        <v>6775</v>
      </c>
      <c r="AU36" s="507">
        <v>6345</v>
      </c>
      <c r="AV36" s="507">
        <v>6815</v>
      </c>
      <c r="AW36" s="628">
        <v>7157</v>
      </c>
      <c r="AX36" s="401">
        <v>10628</v>
      </c>
      <c r="AY36" s="401"/>
      <c r="AZ36" s="401"/>
      <c r="BA36" s="401"/>
      <c r="BB36" s="401"/>
      <c r="BC36" s="401"/>
      <c r="BD36" s="401"/>
      <c r="BE36" s="401"/>
      <c r="BF36" s="401"/>
      <c r="BG36" s="401"/>
      <c r="BH36" s="401"/>
      <c r="BI36" s="325">
        <f t="shared" si="11"/>
        <v>1028</v>
      </c>
      <c r="BJ36" s="142">
        <f t="shared" si="11"/>
        <v>851</v>
      </c>
      <c r="BK36" s="142">
        <f t="shared" si="11"/>
        <v>-3239</v>
      </c>
      <c r="BL36" s="142">
        <f t="shared" si="11"/>
        <v>-2720</v>
      </c>
      <c r="BM36" s="142">
        <f t="shared" si="11"/>
        <v>-1718</v>
      </c>
      <c r="BN36" s="142">
        <f t="shared" si="11"/>
        <v>-2084</v>
      </c>
      <c r="BO36" s="142">
        <f t="shared" si="11"/>
        <v>-1585</v>
      </c>
      <c r="BP36" s="142">
        <f t="shared" si="11"/>
        <v>-1435</v>
      </c>
      <c r="BQ36" s="142">
        <f t="shared" si="11"/>
        <v>-1156</v>
      </c>
      <c r="BR36" s="166">
        <f t="shared" si="11"/>
        <v>-1632</v>
      </c>
    </row>
    <row r="37" spans="1:70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6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7"/>
      <c r="AJ37" s="550"/>
      <c r="AK37" s="507"/>
      <c r="AL37" s="507"/>
      <c r="AM37" s="507"/>
      <c r="AN37" s="507"/>
      <c r="AO37" s="507"/>
      <c r="AP37" s="507"/>
      <c r="AQ37" s="278"/>
      <c r="AR37" s="507"/>
      <c r="AS37" s="507"/>
      <c r="AT37" s="507"/>
      <c r="AU37" s="507"/>
      <c r="AV37" s="507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6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7">
        <v>24406</v>
      </c>
      <c r="AJ38" s="550">
        <v>23613</v>
      </c>
      <c r="AK38" s="507">
        <v>21833</v>
      </c>
      <c r="AL38" s="507">
        <v>21208</v>
      </c>
      <c r="AM38" s="507">
        <v>21913</v>
      </c>
      <c r="AN38" s="507">
        <v>23052</v>
      </c>
      <c r="AO38" s="507">
        <v>26453</v>
      </c>
      <c r="AP38" s="507">
        <v>29017</v>
      </c>
      <c r="AQ38" s="278">
        <v>26528</v>
      </c>
      <c r="AR38" s="507">
        <v>25122</v>
      </c>
      <c r="AS38" s="507">
        <v>25739</v>
      </c>
      <c r="AT38" s="507">
        <v>24086</v>
      </c>
      <c r="AU38" s="507">
        <v>22794</v>
      </c>
      <c r="AV38" s="507">
        <v>22116</v>
      </c>
      <c r="AW38" s="628">
        <v>21471</v>
      </c>
      <c r="AX38" s="401">
        <v>21431</v>
      </c>
      <c r="AY38" s="401"/>
      <c r="AZ38" s="401"/>
      <c r="BA38" s="401"/>
      <c r="BB38" s="401"/>
      <c r="BC38" s="401"/>
      <c r="BD38" s="401"/>
      <c r="BE38" s="401"/>
      <c r="BF38" s="401"/>
      <c r="BG38" s="401"/>
      <c r="BH38" s="401"/>
      <c r="BI38" s="325">
        <f t="shared" ref="BI38:BR43" si="14">O38-C38</f>
        <v>2695</v>
      </c>
      <c r="BJ38" s="142">
        <f t="shared" si="14"/>
        <v>3684</v>
      </c>
      <c r="BK38" s="142">
        <f t="shared" si="14"/>
        <v>3085</v>
      </c>
      <c r="BL38" s="142">
        <f t="shared" si="14"/>
        <v>1223</v>
      </c>
      <c r="BM38" s="142">
        <f t="shared" si="14"/>
        <v>955</v>
      </c>
      <c r="BN38" s="142">
        <f t="shared" si="14"/>
        <v>1708</v>
      </c>
      <c r="BO38" s="142">
        <f t="shared" si="14"/>
        <v>2250</v>
      </c>
      <c r="BP38" s="142">
        <f t="shared" si="14"/>
        <v>2961</v>
      </c>
      <c r="BQ38" s="142">
        <f t="shared" si="14"/>
        <v>3766</v>
      </c>
      <c r="BR38" s="166">
        <f t="shared" si="14"/>
        <v>3346</v>
      </c>
    </row>
    <row r="39" spans="1:70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6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7">
        <v>9271</v>
      </c>
      <c r="AJ39" s="550">
        <v>9035</v>
      </c>
      <c r="AK39" s="507">
        <v>8597</v>
      </c>
      <c r="AL39" s="507">
        <v>8580</v>
      </c>
      <c r="AM39" s="507">
        <v>9010</v>
      </c>
      <c r="AN39" s="507">
        <v>10159</v>
      </c>
      <c r="AO39" s="507">
        <v>11441</v>
      </c>
      <c r="AP39" s="507">
        <v>11348</v>
      </c>
      <c r="AQ39" s="278">
        <v>11157</v>
      </c>
      <c r="AR39" s="507">
        <v>11007</v>
      </c>
      <c r="AS39" s="507">
        <v>10687</v>
      </c>
      <c r="AT39" s="507">
        <v>10143</v>
      </c>
      <c r="AU39" s="507">
        <v>9940</v>
      </c>
      <c r="AV39" s="507">
        <v>9745</v>
      </c>
      <c r="AW39" s="628">
        <v>9634</v>
      </c>
      <c r="AX39" s="401">
        <v>9939</v>
      </c>
      <c r="AY39" s="401"/>
      <c r="AZ39" s="401"/>
      <c r="BA39" s="401"/>
      <c r="BB39" s="401"/>
      <c r="BC39" s="401"/>
      <c r="BD39" s="401"/>
      <c r="BE39" s="401"/>
      <c r="BF39" s="401"/>
      <c r="BG39" s="401"/>
      <c r="BH39" s="401"/>
      <c r="BI39" s="325">
        <f t="shared" si="14"/>
        <v>137</v>
      </c>
      <c r="BJ39" s="142">
        <f t="shared" si="14"/>
        <v>492</v>
      </c>
      <c r="BK39" s="142">
        <f t="shared" si="14"/>
        <v>-185</v>
      </c>
      <c r="BL39" s="142">
        <f t="shared" si="14"/>
        <v>-221</v>
      </c>
      <c r="BM39" s="142">
        <f t="shared" si="14"/>
        <v>-213</v>
      </c>
      <c r="BN39" s="142">
        <f t="shared" si="14"/>
        <v>-439</v>
      </c>
      <c r="BO39" s="142">
        <f t="shared" si="14"/>
        <v>-147</v>
      </c>
      <c r="BP39" s="142">
        <f t="shared" si="14"/>
        <v>158</v>
      </c>
      <c r="BQ39" s="142">
        <f t="shared" si="14"/>
        <v>25</v>
      </c>
      <c r="BR39" s="166">
        <f t="shared" si="14"/>
        <v>89</v>
      </c>
    </row>
    <row r="40" spans="1:70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6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7">
        <v>1228</v>
      </c>
      <c r="AJ40" s="550">
        <v>1134</v>
      </c>
      <c r="AK40" s="507">
        <v>1053</v>
      </c>
      <c r="AL40" s="507">
        <v>953</v>
      </c>
      <c r="AM40" s="507">
        <v>972</v>
      </c>
      <c r="AN40" s="507">
        <v>1004</v>
      </c>
      <c r="AO40" s="507">
        <v>1149</v>
      </c>
      <c r="AP40" s="507">
        <v>1229</v>
      </c>
      <c r="AQ40" s="278">
        <v>1311</v>
      </c>
      <c r="AR40" s="507">
        <v>1303</v>
      </c>
      <c r="AS40" s="507">
        <v>1341</v>
      </c>
      <c r="AT40" s="507">
        <v>1319</v>
      </c>
      <c r="AU40" s="507">
        <v>1301</v>
      </c>
      <c r="AV40" s="507">
        <v>1222</v>
      </c>
      <c r="AW40" s="628">
        <v>1100</v>
      </c>
      <c r="AX40" s="401">
        <v>1027</v>
      </c>
      <c r="AY40" s="401"/>
      <c r="AZ40" s="401"/>
      <c r="BA40" s="401"/>
      <c r="BB40" s="401"/>
      <c r="BC40" s="401"/>
      <c r="BD40" s="401"/>
      <c r="BE40" s="401"/>
      <c r="BF40" s="401"/>
      <c r="BG40" s="401"/>
      <c r="BH40" s="401"/>
      <c r="BI40" s="325">
        <f t="shared" si="14"/>
        <v>129</v>
      </c>
      <c r="BJ40" s="142">
        <f t="shared" si="14"/>
        <v>520</v>
      </c>
      <c r="BK40" s="142">
        <f t="shared" si="14"/>
        <v>1039</v>
      </c>
      <c r="BL40" s="142">
        <f t="shared" si="14"/>
        <v>958</v>
      </c>
      <c r="BM40" s="142">
        <f t="shared" si="14"/>
        <v>847</v>
      </c>
      <c r="BN40" s="142">
        <f t="shared" si="14"/>
        <v>817</v>
      </c>
      <c r="BO40" s="142">
        <f t="shared" si="14"/>
        <v>800</v>
      </c>
      <c r="BP40" s="142">
        <f t="shared" si="14"/>
        <v>613</v>
      </c>
      <c r="BQ40" s="142">
        <f t="shared" si="14"/>
        <v>582</v>
      </c>
      <c r="BR40" s="166">
        <f t="shared" si="14"/>
        <v>333</v>
      </c>
    </row>
    <row r="41" spans="1:70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6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7"/>
      <c r="AJ41" s="550"/>
      <c r="AK41" s="507"/>
      <c r="AL41" s="507"/>
      <c r="AM41" s="507"/>
      <c r="AN41" s="507"/>
      <c r="AO41" s="507"/>
      <c r="AP41" s="507"/>
      <c r="AQ41" s="278"/>
      <c r="AR41" s="507"/>
      <c r="AS41" s="507"/>
      <c r="AT41" s="507"/>
      <c r="AU41" s="507"/>
      <c r="AV41" s="507"/>
      <c r="AW41" s="628"/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14"/>
        <v>0</v>
      </c>
      <c r="BJ41" s="142">
        <f t="shared" si="14"/>
        <v>0</v>
      </c>
      <c r="BK41" s="142">
        <f t="shared" si="14"/>
        <v>0</v>
      </c>
      <c r="BL41" s="142">
        <f t="shared" si="14"/>
        <v>0</v>
      </c>
      <c r="BM41" s="142">
        <f t="shared" si="14"/>
        <v>0</v>
      </c>
      <c r="BN41" s="142">
        <f t="shared" si="14"/>
        <v>0</v>
      </c>
      <c r="BO41" s="142">
        <f t="shared" si="14"/>
        <v>0</v>
      </c>
      <c r="BP41" s="142">
        <f t="shared" si="14"/>
        <v>0</v>
      </c>
      <c r="BQ41" s="142">
        <f t="shared" si="14"/>
        <v>0</v>
      </c>
      <c r="BR41" s="166">
        <f t="shared" si="14"/>
        <v>0</v>
      </c>
    </row>
    <row r="42" spans="1:70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6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7"/>
      <c r="AJ42" s="550"/>
      <c r="AK42" s="507"/>
      <c r="AL42" s="507"/>
      <c r="AM42" s="507"/>
      <c r="AN42" s="507"/>
      <c r="AO42" s="507"/>
      <c r="AP42" s="507"/>
      <c r="AQ42" s="278"/>
      <c r="AR42" s="507"/>
      <c r="AS42" s="507"/>
      <c r="AT42" s="507"/>
      <c r="AU42" s="507"/>
      <c r="AV42" s="507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14"/>
        <v>0</v>
      </c>
      <c r="BJ42" s="142">
        <f t="shared" si="14"/>
        <v>0</v>
      </c>
      <c r="BK42" s="142">
        <f t="shared" si="14"/>
        <v>0</v>
      </c>
      <c r="BL42" s="142">
        <f t="shared" si="14"/>
        <v>0</v>
      </c>
      <c r="BM42" s="142">
        <f t="shared" si="14"/>
        <v>0</v>
      </c>
      <c r="BN42" s="142">
        <f t="shared" si="14"/>
        <v>0</v>
      </c>
      <c r="BO42" s="142">
        <f t="shared" si="14"/>
        <v>0</v>
      </c>
      <c r="BP42" s="142">
        <f t="shared" si="14"/>
        <v>0</v>
      </c>
      <c r="BQ42" s="142">
        <f t="shared" si="14"/>
        <v>0</v>
      </c>
      <c r="BR42" s="166">
        <f t="shared" si="14"/>
        <v>0</v>
      </c>
    </row>
    <row r="43" spans="1:70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6">
        <f t="shared" ref="AI43" si="15">SUM(AI38:AI42)</f>
        <v>34905</v>
      </c>
      <c r="AJ43" s="549">
        <v>33782</v>
      </c>
      <c r="AK43" s="506">
        <v>31483</v>
      </c>
      <c r="AL43" s="506">
        <v>30741</v>
      </c>
      <c r="AM43" s="506">
        <v>31895</v>
      </c>
      <c r="AN43" s="506">
        <v>34215</v>
      </c>
      <c r="AO43" s="506">
        <v>39043</v>
      </c>
      <c r="AP43" s="506">
        <v>41594</v>
      </c>
      <c r="AQ43" s="277">
        <f t="shared" ref="AQ43" si="16">SUM(AQ38:AQ42)</f>
        <v>38996</v>
      </c>
      <c r="AR43" s="506">
        <v>37432</v>
      </c>
      <c r="AS43" s="506">
        <v>37767</v>
      </c>
      <c r="AT43" s="506">
        <v>35548</v>
      </c>
      <c r="AU43" s="506">
        <v>34035</v>
      </c>
      <c r="AV43" s="506">
        <v>33083</v>
      </c>
      <c r="AW43" s="585">
        <v>32205</v>
      </c>
      <c r="AX43" s="400">
        <v>32397</v>
      </c>
      <c r="AY43" s="400"/>
      <c r="AZ43" s="400"/>
      <c r="BA43" s="400"/>
      <c r="BB43" s="400"/>
      <c r="BC43" s="400"/>
      <c r="BD43" s="400"/>
      <c r="BE43" s="400"/>
      <c r="BF43" s="400"/>
      <c r="BG43" s="400"/>
      <c r="BH43" s="400"/>
      <c r="BI43" s="324">
        <f t="shared" si="14"/>
        <v>2961</v>
      </c>
      <c r="BJ43" s="140">
        <f t="shared" si="14"/>
        <v>4696</v>
      </c>
      <c r="BK43" s="140">
        <f t="shared" si="14"/>
        <v>3939</v>
      </c>
      <c r="BL43" s="140">
        <f t="shared" si="14"/>
        <v>1960</v>
      </c>
      <c r="BM43" s="140">
        <f t="shared" si="14"/>
        <v>1589</v>
      </c>
      <c r="BN43" s="140">
        <f t="shared" si="14"/>
        <v>2086</v>
      </c>
      <c r="BO43" s="140">
        <f t="shared" si="14"/>
        <v>2903</v>
      </c>
      <c r="BP43" s="140">
        <f t="shared" si="14"/>
        <v>3732</v>
      </c>
      <c r="BQ43" s="140">
        <f t="shared" si="14"/>
        <v>4373</v>
      </c>
      <c r="BR43" s="167">
        <f t="shared" si="14"/>
        <v>3768</v>
      </c>
    </row>
    <row r="44" spans="1:70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7"/>
      <c r="Y44" s="348"/>
      <c r="Z44" s="348"/>
      <c r="AA44" s="510"/>
      <c r="AB44" s="510"/>
      <c r="AC44" s="510"/>
      <c r="AD44" s="510"/>
      <c r="AE44" s="510"/>
      <c r="AF44" s="510"/>
      <c r="AG44" s="510"/>
      <c r="AH44" s="510"/>
      <c r="AI44" s="508"/>
      <c r="AJ44" s="551"/>
      <c r="AK44" s="508"/>
      <c r="AL44" s="508"/>
      <c r="AM44" s="508"/>
      <c r="AN44" s="508"/>
      <c r="AO44" s="508"/>
      <c r="AP44" s="508"/>
      <c r="AQ44" s="510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8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552">
        <v>2875942.43</v>
      </c>
      <c r="AK45" s="280">
        <v>5719613.1499999994</v>
      </c>
      <c r="AL45" s="280">
        <v>8056550.04</v>
      </c>
      <c r="AM45" s="280">
        <v>10392106.779999999</v>
      </c>
      <c r="AN45" s="280">
        <v>8496052.7700000014</v>
      </c>
      <c r="AO45" s="280">
        <v>6002953.8700000001</v>
      </c>
      <c r="AP45" s="280">
        <v>3873608.1</v>
      </c>
      <c r="AQ45" s="279">
        <v>1800437.2599999998</v>
      </c>
      <c r="AR45" s="280">
        <v>1435243.26</v>
      </c>
      <c r="AS45" s="280">
        <v>1232533.27</v>
      </c>
      <c r="AT45" s="280">
        <v>1267172.94</v>
      </c>
      <c r="AU45" s="280">
        <v>1884935.87</v>
      </c>
      <c r="AV45" s="280">
        <v>2936210.94</v>
      </c>
      <c r="AW45" s="630">
        <v>6933678.9099999992</v>
      </c>
      <c r="AX45" s="403">
        <v>10556894.209999999</v>
      </c>
      <c r="AY45" s="403"/>
      <c r="AZ45" s="403"/>
      <c r="BA45" s="403"/>
      <c r="BB45" s="403"/>
      <c r="BC45" s="403"/>
      <c r="BD45" s="403"/>
      <c r="BE45" s="403"/>
      <c r="BF45" s="403"/>
      <c r="BG45" s="403"/>
      <c r="BH45" s="403"/>
      <c r="BI45" s="327">
        <f t="shared" ref="BI45:BR50" si="17">O45-C45</f>
        <v>531962.94999999925</v>
      </c>
      <c r="BJ45" s="150">
        <f t="shared" si="17"/>
        <v>-949125.34000000078</v>
      </c>
      <c r="BK45" s="150">
        <f t="shared" si="17"/>
        <v>254284.70999999996</v>
      </c>
      <c r="BL45" s="150">
        <f t="shared" si="17"/>
        <v>917835.93999999948</v>
      </c>
      <c r="BM45" s="150">
        <f t="shared" si="17"/>
        <v>-84003.339999999851</v>
      </c>
      <c r="BN45" s="150">
        <f t="shared" si="17"/>
        <v>-65817.689999999944</v>
      </c>
      <c r="BO45" s="150">
        <f t="shared" si="17"/>
        <v>13801.800000000163</v>
      </c>
      <c r="BP45" s="150">
        <f t="shared" si="17"/>
        <v>12831.759999999893</v>
      </c>
      <c r="BQ45" s="150">
        <f t="shared" si="17"/>
        <v>27629.899999999907</v>
      </c>
      <c r="BR45" s="169">
        <f t="shared" si="17"/>
        <v>-498317.89999999991</v>
      </c>
    </row>
    <row r="46" spans="1:70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8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552">
        <v>713687.5</v>
      </c>
      <c r="AK46" s="280">
        <v>1522709.3499999999</v>
      </c>
      <c r="AL46" s="280">
        <v>2218446.65</v>
      </c>
      <c r="AM46" s="280">
        <v>2992272.33</v>
      </c>
      <c r="AN46" s="280">
        <v>2515060.3200000003</v>
      </c>
      <c r="AO46" s="280">
        <v>1835923.9999999998</v>
      </c>
      <c r="AP46" s="280">
        <v>1160634.8199999998</v>
      </c>
      <c r="AQ46" s="279">
        <v>582683.77</v>
      </c>
      <c r="AR46" s="280">
        <v>452941.47</v>
      </c>
      <c r="AS46" s="280">
        <v>392292.07000000007</v>
      </c>
      <c r="AT46" s="280">
        <v>392228.68999999994</v>
      </c>
      <c r="AU46" s="280">
        <v>609677.12</v>
      </c>
      <c r="AV46" s="280">
        <v>895965.9</v>
      </c>
      <c r="AW46" s="630">
        <v>2208394.2500000005</v>
      </c>
      <c r="AX46" s="403">
        <v>3514329.1199999996</v>
      </c>
      <c r="AY46" s="403"/>
      <c r="AZ46" s="403"/>
      <c r="BA46" s="403"/>
      <c r="BB46" s="403"/>
      <c r="BC46" s="403"/>
      <c r="BD46" s="403"/>
      <c r="BE46" s="403"/>
      <c r="BF46" s="403"/>
      <c r="BG46" s="403"/>
      <c r="BH46" s="403"/>
      <c r="BI46" s="327">
        <f t="shared" si="17"/>
        <v>105829.96999999997</v>
      </c>
      <c r="BJ46" s="150">
        <f t="shared" si="17"/>
        <v>-114218.47000000044</v>
      </c>
      <c r="BK46" s="150">
        <f t="shared" si="17"/>
        <v>-20984.040000000037</v>
      </c>
      <c r="BL46" s="150">
        <f t="shared" si="17"/>
        <v>290210.79999999993</v>
      </c>
      <c r="BM46" s="150">
        <f t="shared" si="17"/>
        <v>-39216.669999999984</v>
      </c>
      <c r="BN46" s="150">
        <f t="shared" si="17"/>
        <v>-33792.130000000063</v>
      </c>
      <c r="BO46" s="150">
        <f t="shared" si="17"/>
        <v>7499.4400000000023</v>
      </c>
      <c r="BP46" s="150">
        <f t="shared" si="17"/>
        <v>-16445.709999999963</v>
      </c>
      <c r="BQ46" s="150">
        <f t="shared" si="17"/>
        <v>16968.750000000058</v>
      </c>
      <c r="BR46" s="169">
        <f t="shared" si="17"/>
        <v>-111715.73999999987</v>
      </c>
    </row>
    <row r="47" spans="1:70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8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552">
        <v>2819789.8499999996</v>
      </c>
      <c r="AK47" s="280">
        <v>4697283.1999999993</v>
      </c>
      <c r="AL47" s="280">
        <v>5383594.5999999996</v>
      </c>
      <c r="AM47" s="280">
        <v>5541367.7000000002</v>
      </c>
      <c r="AN47" s="280">
        <v>2895385.51</v>
      </c>
      <c r="AO47" s="280">
        <v>2776348.4300000006</v>
      </c>
      <c r="AP47" s="280">
        <v>1380222.14</v>
      </c>
      <c r="AQ47" s="279">
        <v>1006246.6299999998</v>
      </c>
      <c r="AR47" s="280">
        <v>905227.56000000017</v>
      </c>
      <c r="AS47" s="280">
        <v>956376.24</v>
      </c>
      <c r="AT47" s="280">
        <v>865411.39</v>
      </c>
      <c r="AU47" s="280">
        <v>1225357.42</v>
      </c>
      <c r="AV47" s="280">
        <v>1654358.85</v>
      </c>
      <c r="AW47" s="630">
        <v>2975390.28</v>
      </c>
      <c r="AX47" s="403">
        <v>4369342.67</v>
      </c>
      <c r="AY47" s="403"/>
      <c r="AZ47" s="403"/>
      <c r="BA47" s="403"/>
      <c r="BB47" s="403"/>
      <c r="BC47" s="403"/>
      <c r="BD47" s="403"/>
      <c r="BE47" s="403"/>
      <c r="BF47" s="403"/>
      <c r="BG47" s="403"/>
      <c r="BH47" s="403"/>
      <c r="BI47" s="327">
        <f t="shared" si="17"/>
        <v>1201279.94</v>
      </c>
      <c r="BJ47" s="150">
        <f t="shared" si="17"/>
        <v>1194509.9899999998</v>
      </c>
      <c r="BK47" s="150">
        <f t="shared" si="17"/>
        <v>907141.94999999949</v>
      </c>
      <c r="BL47" s="150">
        <f t="shared" si="17"/>
        <v>456134.14999999991</v>
      </c>
      <c r="BM47" s="150">
        <f t="shared" si="17"/>
        <v>-11832.940000000061</v>
      </c>
      <c r="BN47" s="150">
        <f t="shared" si="17"/>
        <v>23679.660000000149</v>
      </c>
      <c r="BO47" s="150">
        <f t="shared" si="17"/>
        <v>132730.88</v>
      </c>
      <c r="BP47" s="150">
        <f t="shared" si="17"/>
        <v>97545.140000000014</v>
      </c>
      <c r="BQ47" s="150">
        <f t="shared" si="17"/>
        <v>-9854.5399999998626</v>
      </c>
      <c r="BR47" s="169">
        <f t="shared" si="17"/>
        <v>-305007.64999999967</v>
      </c>
    </row>
    <row r="48" spans="1:70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8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552"/>
      <c r="AK48" s="280"/>
      <c r="AL48" s="280"/>
      <c r="AM48" s="280"/>
      <c r="AN48" s="280"/>
      <c r="AO48" s="280"/>
      <c r="AP48" s="280"/>
      <c r="AQ48" s="279"/>
      <c r="AR48" s="280"/>
      <c r="AS48" s="280"/>
      <c r="AT48" s="280"/>
      <c r="AU48" s="280"/>
      <c r="AV48" s="280"/>
      <c r="AW48" s="630"/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17"/>
        <v>0</v>
      </c>
      <c r="BJ48" s="150">
        <f t="shared" si="17"/>
        <v>0</v>
      </c>
      <c r="BK48" s="150">
        <f t="shared" si="17"/>
        <v>0</v>
      </c>
      <c r="BL48" s="150">
        <f t="shared" si="17"/>
        <v>0</v>
      </c>
      <c r="BM48" s="150">
        <f t="shared" si="17"/>
        <v>0</v>
      </c>
      <c r="BN48" s="150">
        <f t="shared" si="17"/>
        <v>0</v>
      </c>
      <c r="BO48" s="150">
        <f t="shared" si="17"/>
        <v>0</v>
      </c>
      <c r="BP48" s="150">
        <f t="shared" si="17"/>
        <v>0</v>
      </c>
      <c r="BQ48" s="150">
        <f t="shared" si="17"/>
        <v>0</v>
      </c>
      <c r="BR48" s="169">
        <f t="shared" si="17"/>
        <v>0</v>
      </c>
    </row>
    <row r="49" spans="1:70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8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552"/>
      <c r="AK49" s="280"/>
      <c r="AL49" s="280"/>
      <c r="AM49" s="280"/>
      <c r="AN49" s="280"/>
      <c r="AO49" s="280"/>
      <c r="AP49" s="280"/>
      <c r="AQ49" s="279"/>
      <c r="AR49" s="280"/>
      <c r="AS49" s="280"/>
      <c r="AT49" s="280"/>
      <c r="AU49" s="280"/>
      <c r="AV49" s="280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17"/>
        <v>0</v>
      </c>
      <c r="BJ49" s="150">
        <f t="shared" si="17"/>
        <v>0</v>
      </c>
      <c r="BK49" s="150">
        <f t="shared" si="17"/>
        <v>0</v>
      </c>
      <c r="BL49" s="150">
        <f t="shared" si="17"/>
        <v>0</v>
      </c>
      <c r="BM49" s="150">
        <f t="shared" si="17"/>
        <v>0</v>
      </c>
      <c r="BN49" s="150">
        <f t="shared" si="17"/>
        <v>0</v>
      </c>
      <c r="BO49" s="150">
        <f t="shared" si="17"/>
        <v>0</v>
      </c>
      <c r="BP49" s="150">
        <f t="shared" si="17"/>
        <v>0</v>
      </c>
      <c r="BQ49" s="150">
        <f t="shared" si="17"/>
        <v>0</v>
      </c>
      <c r="BR49" s="169">
        <f t="shared" si="17"/>
        <v>0</v>
      </c>
    </row>
    <row r="50" spans="1:70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8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8">SUM(AI45:AI49)</f>
        <v>2574661.7800000003</v>
      </c>
      <c r="AJ50" s="552">
        <v>6409419.7799999993</v>
      </c>
      <c r="AK50" s="280">
        <v>11939605.699999999</v>
      </c>
      <c r="AL50" s="280">
        <v>15658591.289999999</v>
      </c>
      <c r="AM50" s="280">
        <v>18925746.809999999</v>
      </c>
      <c r="AN50" s="280">
        <v>13906498.600000001</v>
      </c>
      <c r="AO50" s="280">
        <v>10615226.300000001</v>
      </c>
      <c r="AP50" s="280">
        <v>6414465.0599999996</v>
      </c>
      <c r="AQ50" s="279">
        <f t="shared" ref="AQ50" si="19">SUM(AQ45:AQ49)</f>
        <v>3389367.6599999997</v>
      </c>
      <c r="AR50" s="280">
        <v>2793412.29</v>
      </c>
      <c r="AS50" s="280">
        <v>2581201.58</v>
      </c>
      <c r="AT50" s="280">
        <v>2524813.02</v>
      </c>
      <c r="AU50" s="280">
        <v>3719970.41</v>
      </c>
      <c r="AV50" s="280">
        <v>5486535.6899999995</v>
      </c>
      <c r="AW50" s="630">
        <v>12117463.439999999</v>
      </c>
      <c r="AX50" s="403">
        <v>18440566</v>
      </c>
      <c r="AY50" s="403"/>
      <c r="AZ50" s="403"/>
      <c r="BA50" s="403"/>
      <c r="BB50" s="403"/>
      <c r="BC50" s="403"/>
      <c r="BD50" s="403"/>
      <c r="BE50" s="403"/>
      <c r="BF50" s="403"/>
      <c r="BG50" s="403"/>
      <c r="BH50" s="403"/>
      <c r="BI50" s="327">
        <f t="shared" si="17"/>
        <v>1839072.8599999975</v>
      </c>
      <c r="BJ50" s="150">
        <f t="shared" si="17"/>
        <v>131166.17999999784</v>
      </c>
      <c r="BK50" s="150">
        <f t="shared" si="17"/>
        <v>1140442.6200000001</v>
      </c>
      <c r="BL50" s="150">
        <f t="shared" si="17"/>
        <v>1664180.8900000001</v>
      </c>
      <c r="BM50" s="150">
        <f t="shared" si="17"/>
        <v>-135052.94999999972</v>
      </c>
      <c r="BN50" s="150">
        <f t="shared" si="17"/>
        <v>-75930.160000000149</v>
      </c>
      <c r="BO50" s="150">
        <f t="shared" si="17"/>
        <v>154032.12000000011</v>
      </c>
      <c r="BP50" s="150">
        <f t="shared" si="17"/>
        <v>93931.189999999711</v>
      </c>
      <c r="BQ50" s="150">
        <f t="shared" si="17"/>
        <v>34744.110000000102</v>
      </c>
      <c r="BR50" s="169">
        <f t="shared" si="17"/>
        <v>-915041.29</v>
      </c>
    </row>
    <row r="51" spans="1:70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8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552"/>
      <c r="AK51" s="280"/>
      <c r="AL51" s="280"/>
      <c r="AM51" s="280"/>
      <c r="AN51" s="280"/>
      <c r="AO51" s="280"/>
      <c r="AP51" s="280"/>
      <c r="AQ51" s="279"/>
      <c r="AR51" s="280"/>
      <c r="AS51" s="280"/>
      <c r="AT51" s="280"/>
      <c r="AU51" s="280"/>
      <c r="AV51" s="280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8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552">
        <v>740930.73999999987</v>
      </c>
      <c r="AK52" s="280">
        <v>1674630.6700000002</v>
      </c>
      <c r="AL52" s="280">
        <v>3514538.0700000003</v>
      </c>
      <c r="AM52" s="280">
        <v>4838082.24</v>
      </c>
      <c r="AN52" s="280">
        <v>6657007.0300000003</v>
      </c>
      <c r="AO52" s="280">
        <v>5956106.3799999999</v>
      </c>
      <c r="AP52" s="280">
        <v>4170955.7199999997</v>
      </c>
      <c r="AQ52" s="279">
        <v>2376462.0700000003</v>
      </c>
      <c r="AR52" s="280">
        <v>1190958.04</v>
      </c>
      <c r="AS52" s="280">
        <v>949362.46</v>
      </c>
      <c r="AT52" s="280">
        <v>787951.05</v>
      </c>
      <c r="AU52" s="280">
        <v>761642.52</v>
      </c>
      <c r="AV52" s="280">
        <v>1187504.43</v>
      </c>
      <c r="AW52" s="630">
        <v>1823694.03</v>
      </c>
      <c r="AX52" s="403">
        <v>4405304</v>
      </c>
      <c r="AY52" s="403"/>
      <c r="AZ52" s="403"/>
      <c r="BA52" s="403"/>
      <c r="BB52" s="403"/>
      <c r="BC52" s="403"/>
      <c r="BD52" s="403"/>
      <c r="BE52" s="403"/>
      <c r="BF52" s="403"/>
      <c r="BG52" s="403"/>
      <c r="BH52" s="403"/>
      <c r="BI52" s="327">
        <f t="shared" ref="BI52:BR57" si="20">O52-C52</f>
        <v>736601.02000000095</v>
      </c>
      <c r="BJ52" s="150">
        <f t="shared" si="20"/>
        <v>835963.96000000089</v>
      </c>
      <c r="BK52" s="150">
        <f t="shared" si="20"/>
        <v>-201706.06000000052</v>
      </c>
      <c r="BL52" s="150">
        <f t="shared" si="20"/>
        <v>501184.76999999955</v>
      </c>
      <c r="BM52" s="150">
        <f t="shared" si="20"/>
        <v>860392.03</v>
      </c>
      <c r="BN52" s="150">
        <f t="shared" si="20"/>
        <v>44566.739999999991</v>
      </c>
      <c r="BO52" s="150">
        <f t="shared" si="20"/>
        <v>15236.230000000098</v>
      </c>
      <c r="BP52" s="150">
        <f t="shared" si="20"/>
        <v>65602.679999999935</v>
      </c>
      <c r="BQ52" s="150">
        <f t="shared" si="20"/>
        <v>95834.589999999967</v>
      </c>
      <c r="BR52" s="169">
        <f t="shared" si="20"/>
        <v>64084.530000000144</v>
      </c>
    </row>
    <row r="53" spans="1:70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8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552">
        <v>274967.26999999996</v>
      </c>
      <c r="AK53" s="280">
        <v>594710.76</v>
      </c>
      <c r="AL53" s="280">
        <v>1326095.8799999999</v>
      </c>
      <c r="AM53" s="280">
        <v>1771708.7</v>
      </c>
      <c r="AN53" s="280">
        <v>2566228.58</v>
      </c>
      <c r="AO53" s="280">
        <v>2157430.58</v>
      </c>
      <c r="AP53" s="280">
        <v>1493308.0499999998</v>
      </c>
      <c r="AQ53" s="279">
        <v>990938.60999999987</v>
      </c>
      <c r="AR53" s="280">
        <v>497965.58999999991</v>
      </c>
      <c r="AS53" s="280">
        <v>395493.10000000003</v>
      </c>
      <c r="AT53" s="280">
        <v>329606.37</v>
      </c>
      <c r="AU53" s="280">
        <v>332204.96000000008</v>
      </c>
      <c r="AV53" s="280">
        <v>518482.08</v>
      </c>
      <c r="AW53" s="630">
        <v>741642.44</v>
      </c>
      <c r="AX53" s="403">
        <v>1900923.63</v>
      </c>
      <c r="AY53" s="403"/>
      <c r="AZ53" s="403"/>
      <c r="BA53" s="403"/>
      <c r="BB53" s="403"/>
      <c r="BC53" s="403"/>
      <c r="BD53" s="403"/>
      <c r="BE53" s="403"/>
      <c r="BF53" s="403"/>
      <c r="BG53" s="403"/>
      <c r="BH53" s="403"/>
      <c r="BI53" s="327">
        <f t="shared" si="20"/>
        <v>74563.879999999888</v>
      </c>
      <c r="BJ53" s="150">
        <f t="shared" si="20"/>
        <v>137572.37000000034</v>
      </c>
      <c r="BK53" s="150">
        <f t="shared" si="20"/>
        <v>-210128.6399999999</v>
      </c>
      <c r="BL53" s="150">
        <f t="shared" si="20"/>
        <v>96772.40000000014</v>
      </c>
      <c r="BM53" s="150">
        <f t="shared" si="20"/>
        <v>298535.5</v>
      </c>
      <c r="BN53" s="150">
        <f t="shared" si="20"/>
        <v>-30425.01999999996</v>
      </c>
      <c r="BO53" s="150">
        <f t="shared" si="20"/>
        <v>-23289.909999999974</v>
      </c>
      <c r="BP53" s="150">
        <f t="shared" si="20"/>
        <v>9018.7000000000698</v>
      </c>
      <c r="BQ53" s="150">
        <f t="shared" si="20"/>
        <v>-17163.989999999991</v>
      </c>
      <c r="BR53" s="169">
        <f t="shared" si="20"/>
        <v>19579.390000000014</v>
      </c>
    </row>
    <row r="54" spans="1:70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8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552">
        <v>125078.23</v>
      </c>
      <c r="AK54" s="280">
        <v>574835.28</v>
      </c>
      <c r="AL54" s="280">
        <v>938272.52999999991</v>
      </c>
      <c r="AM54" s="280">
        <v>1132394.17</v>
      </c>
      <c r="AN54" s="280">
        <v>1598859.8000000003</v>
      </c>
      <c r="AO54" s="280">
        <v>991350.6399999999</v>
      </c>
      <c r="AP54" s="280">
        <v>982107.64999999991</v>
      </c>
      <c r="AQ54" s="279">
        <v>571542.3899999999</v>
      </c>
      <c r="AR54" s="280">
        <v>326098.45999999996</v>
      </c>
      <c r="AS54" s="280">
        <v>352441.2900000001</v>
      </c>
      <c r="AT54" s="280">
        <v>357819.07999999996</v>
      </c>
      <c r="AU54" s="280">
        <v>228670.16000000003</v>
      </c>
      <c r="AV54" s="280">
        <v>293216.13</v>
      </c>
      <c r="AW54" s="630">
        <v>437729.74000000005</v>
      </c>
      <c r="AX54" s="403">
        <v>792837.41999999993</v>
      </c>
      <c r="AY54" s="403"/>
      <c r="AZ54" s="403"/>
      <c r="BA54" s="403"/>
      <c r="BB54" s="403"/>
      <c r="BC54" s="403"/>
      <c r="BD54" s="403"/>
      <c r="BE54" s="403"/>
      <c r="BF54" s="403"/>
      <c r="BG54" s="403"/>
      <c r="BH54" s="403"/>
      <c r="BI54" s="327">
        <f t="shared" si="20"/>
        <v>445600.74000000011</v>
      </c>
      <c r="BJ54" s="150">
        <f t="shared" si="20"/>
        <v>1061165.6400000001</v>
      </c>
      <c r="BK54" s="150">
        <f t="shared" si="20"/>
        <v>1078228.7400000007</v>
      </c>
      <c r="BL54" s="150">
        <f t="shared" si="20"/>
        <v>941923.05999999982</v>
      </c>
      <c r="BM54" s="150">
        <f t="shared" si="20"/>
        <v>441999.32000000007</v>
      </c>
      <c r="BN54" s="150">
        <f t="shared" si="20"/>
        <v>134607.41999999993</v>
      </c>
      <c r="BO54" s="150">
        <f t="shared" si="20"/>
        <v>87587.629999999976</v>
      </c>
      <c r="BP54" s="150">
        <f t="shared" si="20"/>
        <v>38727.270000000019</v>
      </c>
      <c r="BQ54" s="150">
        <f t="shared" si="20"/>
        <v>32028.079999999987</v>
      </c>
      <c r="BR54" s="169">
        <f t="shared" si="20"/>
        <v>63250.949999999983</v>
      </c>
    </row>
    <row r="55" spans="1:70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8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552"/>
      <c r="AK55" s="280"/>
      <c r="AL55" s="280"/>
      <c r="AM55" s="280"/>
      <c r="AN55" s="280"/>
      <c r="AO55" s="280"/>
      <c r="AP55" s="280"/>
      <c r="AQ55" s="279"/>
      <c r="AR55" s="280"/>
      <c r="AS55" s="280"/>
      <c r="AT55" s="280"/>
      <c r="AU55" s="280"/>
      <c r="AV55" s="280"/>
      <c r="AW55" s="630"/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20"/>
        <v>0</v>
      </c>
      <c r="BJ55" s="150">
        <f t="shared" si="20"/>
        <v>0</v>
      </c>
      <c r="BK55" s="150">
        <f t="shared" si="20"/>
        <v>0</v>
      </c>
      <c r="BL55" s="150">
        <f t="shared" si="20"/>
        <v>0</v>
      </c>
      <c r="BM55" s="150">
        <f t="shared" si="20"/>
        <v>0</v>
      </c>
      <c r="BN55" s="150">
        <f t="shared" si="20"/>
        <v>0</v>
      </c>
      <c r="BO55" s="150">
        <f t="shared" si="20"/>
        <v>0</v>
      </c>
      <c r="BP55" s="150">
        <f t="shared" si="20"/>
        <v>0</v>
      </c>
      <c r="BQ55" s="150">
        <f t="shared" si="20"/>
        <v>0</v>
      </c>
      <c r="BR55" s="169">
        <f t="shared" si="20"/>
        <v>0</v>
      </c>
    </row>
    <row r="56" spans="1:70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8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552"/>
      <c r="AK56" s="280"/>
      <c r="AL56" s="280"/>
      <c r="AM56" s="280"/>
      <c r="AN56" s="280"/>
      <c r="AO56" s="280"/>
      <c r="AP56" s="280"/>
      <c r="AQ56" s="279"/>
      <c r="AR56" s="280"/>
      <c r="AS56" s="280"/>
      <c r="AT56" s="280"/>
      <c r="AU56" s="280"/>
      <c r="AV56" s="280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20"/>
        <v>0</v>
      </c>
      <c r="BJ56" s="150">
        <f t="shared" si="20"/>
        <v>0</v>
      </c>
      <c r="BK56" s="150">
        <f t="shared" si="20"/>
        <v>0</v>
      </c>
      <c r="BL56" s="150">
        <f t="shared" si="20"/>
        <v>0</v>
      </c>
      <c r="BM56" s="150">
        <f t="shared" si="20"/>
        <v>0</v>
      </c>
      <c r="BN56" s="150">
        <f t="shared" si="20"/>
        <v>0</v>
      </c>
      <c r="BO56" s="150">
        <f t="shared" si="20"/>
        <v>0</v>
      </c>
      <c r="BP56" s="150">
        <f t="shared" si="20"/>
        <v>0</v>
      </c>
      <c r="BQ56" s="150">
        <f t="shared" si="20"/>
        <v>0</v>
      </c>
      <c r="BR56" s="169">
        <f t="shared" si="20"/>
        <v>0</v>
      </c>
    </row>
    <row r="57" spans="1:70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8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21">SUM(AI52:AI56)</f>
        <v>1144707.96</v>
      </c>
      <c r="AJ57" s="552">
        <v>1140976.2399999998</v>
      </c>
      <c r="AK57" s="280">
        <v>2844176.71</v>
      </c>
      <c r="AL57" s="280">
        <v>5778906.4800000004</v>
      </c>
      <c r="AM57" s="280">
        <v>7742185.1100000003</v>
      </c>
      <c r="AN57" s="280">
        <v>10822095.41</v>
      </c>
      <c r="AO57" s="280">
        <v>9104887.5999999996</v>
      </c>
      <c r="AP57" s="280">
        <v>6646371.4199999999</v>
      </c>
      <c r="AQ57" s="279">
        <f t="shared" ref="AQ57" si="22">SUM(AQ52:AQ56)</f>
        <v>3938943.0700000003</v>
      </c>
      <c r="AR57" s="280">
        <v>2015022.0899999999</v>
      </c>
      <c r="AS57" s="280">
        <v>1697296.85</v>
      </c>
      <c r="AT57" s="280">
        <v>1475376.5</v>
      </c>
      <c r="AU57" s="280">
        <v>1322517.6400000001</v>
      </c>
      <c r="AV57" s="280">
        <v>1999202.6400000001</v>
      </c>
      <c r="AW57" s="630">
        <v>3003066.21</v>
      </c>
      <c r="AX57" s="403">
        <v>7099065.0499999998</v>
      </c>
      <c r="AY57" s="403"/>
      <c r="AZ57" s="403"/>
      <c r="BA57" s="403"/>
      <c r="BB57" s="403"/>
      <c r="BC57" s="403"/>
      <c r="BD57" s="403"/>
      <c r="BE57" s="403"/>
      <c r="BF57" s="403"/>
      <c r="BG57" s="403"/>
      <c r="BH57" s="403"/>
      <c r="BI57" s="327">
        <f t="shared" si="20"/>
        <v>1256765.6400000006</v>
      </c>
      <c r="BJ57" s="150">
        <f t="shared" si="20"/>
        <v>2034701.9700000016</v>
      </c>
      <c r="BK57" s="150">
        <f t="shared" si="20"/>
        <v>666394.04000000097</v>
      </c>
      <c r="BL57" s="150">
        <f t="shared" si="20"/>
        <v>1539880.2299999995</v>
      </c>
      <c r="BM57" s="150">
        <f t="shared" si="20"/>
        <v>1600926.85</v>
      </c>
      <c r="BN57" s="150">
        <f t="shared" si="20"/>
        <v>148749.1399999999</v>
      </c>
      <c r="BO57" s="150">
        <f t="shared" si="20"/>
        <v>79533.950000000186</v>
      </c>
      <c r="BP57" s="150">
        <f t="shared" si="20"/>
        <v>113348.65000000002</v>
      </c>
      <c r="BQ57" s="150">
        <f t="shared" si="20"/>
        <v>110698.68000000017</v>
      </c>
      <c r="BR57" s="169">
        <f t="shared" si="20"/>
        <v>146914.87000000011</v>
      </c>
    </row>
    <row r="58" spans="1:70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8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552"/>
      <c r="AK58" s="280"/>
      <c r="AL58" s="280"/>
      <c r="AM58" s="280"/>
      <c r="AN58" s="280"/>
      <c r="AO58" s="280"/>
      <c r="AP58" s="280"/>
      <c r="AQ58" s="279"/>
      <c r="AR58" s="280"/>
      <c r="AS58" s="280"/>
      <c r="AT58" s="280"/>
      <c r="AU58" s="280"/>
      <c r="AV58" s="280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8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552">
        <v>17215040.129999999</v>
      </c>
      <c r="AK59" s="280">
        <v>16317605.199999996</v>
      </c>
      <c r="AL59" s="280">
        <v>16484928.959999999</v>
      </c>
      <c r="AM59" s="280">
        <v>18011366.880000003</v>
      </c>
      <c r="AN59" s="280">
        <v>19920265.329999994</v>
      </c>
      <c r="AO59" s="280">
        <v>23155739.649999999</v>
      </c>
      <c r="AP59" s="280">
        <v>25089961.490000002</v>
      </c>
      <c r="AQ59" s="279">
        <v>23689763.499999996</v>
      </c>
      <c r="AR59" s="280">
        <v>22310451.760000002</v>
      </c>
      <c r="AS59" s="280">
        <v>20658035.490000002</v>
      </c>
      <c r="AT59" s="280">
        <v>18949739.91</v>
      </c>
      <c r="AU59" s="280">
        <v>17482911.68</v>
      </c>
      <c r="AV59" s="280">
        <v>16774382.740000002</v>
      </c>
      <c r="AW59" s="630">
        <v>16675912.76</v>
      </c>
      <c r="AX59" s="403">
        <v>17165857.830000002</v>
      </c>
      <c r="AY59" s="403"/>
      <c r="AZ59" s="403"/>
      <c r="BA59" s="403"/>
      <c r="BB59" s="403"/>
      <c r="BC59" s="403"/>
      <c r="BD59" s="403"/>
      <c r="BE59" s="403"/>
      <c r="BF59" s="403"/>
      <c r="BG59" s="403"/>
      <c r="BH59" s="403"/>
      <c r="BI59" s="327">
        <f t="shared" ref="BI59:BR64" si="23">O59-C59</f>
        <v>714226.03000000492</v>
      </c>
      <c r="BJ59" s="150">
        <f t="shared" si="23"/>
        <v>1637815.290000001</v>
      </c>
      <c r="BK59" s="150">
        <f t="shared" si="23"/>
        <v>2482184.9300000016</v>
      </c>
      <c r="BL59" s="150">
        <f t="shared" si="23"/>
        <v>2613379.5399999991</v>
      </c>
      <c r="BM59" s="150">
        <f t="shared" si="23"/>
        <v>3661679.0299999993</v>
      </c>
      <c r="BN59" s="150">
        <f t="shared" si="23"/>
        <v>5070807.0599999987</v>
      </c>
      <c r="BO59" s="150">
        <f t="shared" si="23"/>
        <v>5673733.3699999992</v>
      </c>
      <c r="BP59" s="150">
        <f t="shared" si="23"/>
        <v>6382495.900000006</v>
      </c>
      <c r="BQ59" s="150">
        <f t="shared" si="23"/>
        <v>6574185.929999996</v>
      </c>
      <c r="BR59" s="169">
        <f t="shared" si="23"/>
        <v>6495903.9800000023</v>
      </c>
    </row>
    <row r="60" spans="1:70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8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552">
        <v>9245056.7800000012</v>
      </c>
      <c r="AK60" s="280">
        <v>8785596.6399999987</v>
      </c>
      <c r="AL60" s="280">
        <v>8908726.3900000006</v>
      </c>
      <c r="AM60" s="280">
        <v>9486790.129999999</v>
      </c>
      <c r="AN60" s="280">
        <v>10473702.899999999</v>
      </c>
      <c r="AO60" s="280">
        <v>12060808</v>
      </c>
      <c r="AP60" s="280">
        <v>12579016.68</v>
      </c>
      <c r="AQ60" s="279">
        <v>12474174.68</v>
      </c>
      <c r="AR60" s="280">
        <v>12232010.669999998</v>
      </c>
      <c r="AS60" s="280">
        <v>11350387.959999997</v>
      </c>
      <c r="AT60" s="280">
        <v>10383529.079999998</v>
      </c>
      <c r="AU60" s="280">
        <v>9899783.5600000005</v>
      </c>
      <c r="AV60" s="280">
        <v>9651492.0199999996</v>
      </c>
      <c r="AW60" s="630">
        <v>9507422.9500000011</v>
      </c>
      <c r="AX60" s="403">
        <v>9762202.0800000001</v>
      </c>
      <c r="AY60" s="403"/>
      <c r="AZ60" s="403"/>
      <c r="BA60" s="403"/>
      <c r="BB60" s="403"/>
      <c r="BC60" s="403"/>
      <c r="BD60" s="403"/>
      <c r="BE60" s="403"/>
      <c r="BF60" s="403"/>
      <c r="BG60" s="403"/>
      <c r="BH60" s="403"/>
      <c r="BI60" s="327">
        <f t="shared" si="23"/>
        <v>97386.189999999478</v>
      </c>
      <c r="BJ60" s="150">
        <f t="shared" si="23"/>
        <v>371407.79999999981</v>
      </c>
      <c r="BK60" s="150">
        <f t="shared" si="23"/>
        <v>208341.50999999791</v>
      </c>
      <c r="BL60" s="150">
        <f t="shared" si="23"/>
        <v>452980.58000000007</v>
      </c>
      <c r="BM60" s="150">
        <f t="shared" si="23"/>
        <v>947248.0700000003</v>
      </c>
      <c r="BN60" s="150">
        <f t="shared" si="23"/>
        <v>1290298.2399999984</v>
      </c>
      <c r="BO60" s="150">
        <f t="shared" si="23"/>
        <v>1592341.0499999989</v>
      </c>
      <c r="BP60" s="150">
        <f t="shared" si="23"/>
        <v>1771299.83</v>
      </c>
      <c r="BQ60" s="150">
        <f t="shared" si="23"/>
        <v>1699558.1200000029</v>
      </c>
      <c r="BR60" s="169">
        <f t="shared" si="23"/>
        <v>1947219.1299999962</v>
      </c>
    </row>
    <row r="61" spans="1:70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8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552">
        <v>1799029.1100000006</v>
      </c>
      <c r="AK61" s="280">
        <v>1951763.51</v>
      </c>
      <c r="AL61" s="280">
        <v>1883599.0199999996</v>
      </c>
      <c r="AM61" s="280">
        <v>2133478.6100000003</v>
      </c>
      <c r="AN61" s="280">
        <v>2396209.1499999994</v>
      </c>
      <c r="AO61" s="280">
        <v>2633744.4099999992</v>
      </c>
      <c r="AP61" s="280">
        <v>2802995.7100000004</v>
      </c>
      <c r="AQ61" s="279">
        <v>3073180.1100000008</v>
      </c>
      <c r="AR61" s="280">
        <v>2866786.6599999997</v>
      </c>
      <c r="AS61" s="280">
        <v>2699237.0399999996</v>
      </c>
      <c r="AT61" s="280">
        <v>2557580.06</v>
      </c>
      <c r="AU61" s="280">
        <v>2526925.54</v>
      </c>
      <c r="AV61" s="280">
        <v>2407805.6299999994</v>
      </c>
      <c r="AW61" s="630">
        <v>2210400.3599999975</v>
      </c>
      <c r="AX61" s="403">
        <v>2308433.4100000011</v>
      </c>
      <c r="AY61" s="403"/>
      <c r="AZ61" s="403"/>
      <c r="BA61" s="403"/>
      <c r="BB61" s="403"/>
      <c r="BC61" s="403"/>
      <c r="BD61" s="403"/>
      <c r="BE61" s="403"/>
      <c r="BF61" s="403"/>
      <c r="BG61" s="403"/>
      <c r="BH61" s="403"/>
      <c r="BI61" s="327">
        <f t="shared" si="23"/>
        <v>374418.46999999962</v>
      </c>
      <c r="BJ61" s="150">
        <f t="shared" si="23"/>
        <v>506717.28999999899</v>
      </c>
      <c r="BK61" s="150">
        <f t="shared" si="23"/>
        <v>1362444.4</v>
      </c>
      <c r="BL61" s="150">
        <f t="shared" si="23"/>
        <v>1848898.7200000009</v>
      </c>
      <c r="BM61" s="150">
        <f t="shared" si="23"/>
        <v>2182834.1500000004</v>
      </c>
      <c r="BN61" s="150">
        <f t="shared" si="23"/>
        <v>2275549.3499999996</v>
      </c>
      <c r="BO61" s="150">
        <f t="shared" si="23"/>
        <v>1918288.2999999996</v>
      </c>
      <c r="BP61" s="150">
        <f t="shared" si="23"/>
        <v>1674297.6800000004</v>
      </c>
      <c r="BQ61" s="150">
        <f t="shared" si="23"/>
        <v>1509236.12</v>
      </c>
      <c r="BR61" s="169">
        <f t="shared" si="23"/>
        <v>916116.24999999895</v>
      </c>
    </row>
    <row r="62" spans="1:70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8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552"/>
      <c r="AK62" s="280"/>
      <c r="AL62" s="280"/>
      <c r="AM62" s="280"/>
      <c r="AN62" s="280"/>
      <c r="AO62" s="280"/>
      <c r="AP62" s="280"/>
      <c r="AQ62" s="279"/>
      <c r="AR62" s="280"/>
      <c r="AS62" s="280"/>
      <c r="AT62" s="280"/>
      <c r="AU62" s="280"/>
      <c r="AV62" s="280"/>
      <c r="AW62" s="630"/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23"/>
        <v>0</v>
      </c>
      <c r="BJ62" s="150">
        <f t="shared" si="23"/>
        <v>0</v>
      </c>
      <c r="BK62" s="150">
        <f t="shared" si="23"/>
        <v>0</v>
      </c>
      <c r="BL62" s="150">
        <f t="shared" si="23"/>
        <v>0</v>
      </c>
      <c r="BM62" s="150">
        <f t="shared" si="23"/>
        <v>0</v>
      </c>
      <c r="BN62" s="150">
        <f t="shared" si="23"/>
        <v>0</v>
      </c>
      <c r="BO62" s="150">
        <f t="shared" si="23"/>
        <v>0</v>
      </c>
      <c r="BP62" s="150">
        <f t="shared" si="23"/>
        <v>0</v>
      </c>
      <c r="BQ62" s="150">
        <f t="shared" si="23"/>
        <v>0</v>
      </c>
      <c r="BR62" s="169">
        <f t="shared" si="23"/>
        <v>0</v>
      </c>
    </row>
    <row r="63" spans="1:70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8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552"/>
      <c r="AK63" s="280"/>
      <c r="AL63" s="280"/>
      <c r="AM63" s="280"/>
      <c r="AN63" s="280"/>
      <c r="AO63" s="280"/>
      <c r="AP63" s="280"/>
      <c r="AQ63" s="279"/>
      <c r="AR63" s="280"/>
      <c r="AS63" s="280"/>
      <c r="AT63" s="280"/>
      <c r="AU63" s="280"/>
      <c r="AV63" s="280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23"/>
        <v>0</v>
      </c>
      <c r="BJ63" s="150">
        <f t="shared" si="23"/>
        <v>0</v>
      </c>
      <c r="BK63" s="150">
        <f t="shared" si="23"/>
        <v>0</v>
      </c>
      <c r="BL63" s="150">
        <f t="shared" si="23"/>
        <v>0</v>
      </c>
      <c r="BM63" s="150">
        <f t="shared" si="23"/>
        <v>0</v>
      </c>
      <c r="BN63" s="150">
        <f t="shared" si="23"/>
        <v>0</v>
      </c>
      <c r="BO63" s="150">
        <f t="shared" si="23"/>
        <v>0</v>
      </c>
      <c r="BP63" s="150">
        <f t="shared" si="23"/>
        <v>0</v>
      </c>
      <c r="BQ63" s="150">
        <f t="shared" si="23"/>
        <v>0</v>
      </c>
      <c r="BR63" s="169">
        <f t="shared" si="23"/>
        <v>0</v>
      </c>
    </row>
    <row r="64" spans="1:70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8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24">SUM(AI59:AI63)</f>
        <v>29911588.410000004</v>
      </c>
      <c r="AJ64" s="552">
        <v>28259126.02</v>
      </c>
      <c r="AK64" s="280">
        <v>27054965.349999998</v>
      </c>
      <c r="AL64" s="280">
        <v>27277254.370000001</v>
      </c>
      <c r="AM64" s="280">
        <v>29631635.620000001</v>
      </c>
      <c r="AN64" s="280">
        <v>32790177.379999992</v>
      </c>
      <c r="AO64" s="280">
        <v>37850292.059999995</v>
      </c>
      <c r="AP64" s="280">
        <v>40471973.880000003</v>
      </c>
      <c r="AQ64" s="279">
        <f t="shared" ref="AQ64" si="25">SUM(AQ59:AQ63)</f>
        <v>39237118.289999992</v>
      </c>
      <c r="AR64" s="280">
        <v>37409249.089999996</v>
      </c>
      <c r="AS64" s="280">
        <v>34707660.490000002</v>
      </c>
      <c r="AT64" s="280">
        <v>31890849.049999997</v>
      </c>
      <c r="AU64" s="280">
        <v>29909620.780000001</v>
      </c>
      <c r="AV64" s="280">
        <v>28833680.390000001</v>
      </c>
      <c r="AW64" s="630">
        <v>28393736.07</v>
      </c>
      <c r="AX64" s="403">
        <v>29236493.320000004</v>
      </c>
      <c r="AY64" s="403"/>
      <c r="AZ64" s="403"/>
      <c r="BA64" s="403"/>
      <c r="BB64" s="403"/>
      <c r="BC64" s="403"/>
      <c r="BD64" s="403"/>
      <c r="BE64" s="403"/>
      <c r="BF64" s="403"/>
      <c r="BG64" s="403"/>
      <c r="BH64" s="403"/>
      <c r="BI64" s="327">
        <f t="shared" si="23"/>
        <v>1186030.6900000088</v>
      </c>
      <c r="BJ64" s="150">
        <f t="shared" si="23"/>
        <v>2515940.379999999</v>
      </c>
      <c r="BK64" s="150">
        <f t="shared" si="23"/>
        <v>4052970.8399999961</v>
      </c>
      <c r="BL64" s="150">
        <f t="shared" si="23"/>
        <v>4915258.84</v>
      </c>
      <c r="BM64" s="150">
        <f t="shared" si="23"/>
        <v>6791761.25</v>
      </c>
      <c r="BN64" s="150">
        <f t="shared" si="23"/>
        <v>8636654.6499999948</v>
      </c>
      <c r="BO64" s="150">
        <f t="shared" si="23"/>
        <v>9184362.7199999914</v>
      </c>
      <c r="BP64" s="150">
        <f t="shared" si="23"/>
        <v>9828093.4100000076</v>
      </c>
      <c r="BQ64" s="150">
        <f t="shared" si="23"/>
        <v>9782980.1699999981</v>
      </c>
      <c r="BR64" s="169">
        <f t="shared" si="23"/>
        <v>9359239.3599999994</v>
      </c>
    </row>
    <row r="65" spans="1:70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8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552"/>
      <c r="AK65" s="280"/>
      <c r="AL65" s="280"/>
      <c r="AM65" s="280"/>
      <c r="AN65" s="280"/>
      <c r="AO65" s="280"/>
      <c r="AP65" s="280"/>
      <c r="AQ65" s="279"/>
      <c r="AR65" s="280"/>
      <c r="AS65" s="280"/>
      <c r="AT65" s="280"/>
      <c r="AU65" s="280"/>
      <c r="AV65" s="280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8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26">+AI45+AI52+AI59</f>
        <v>20129477.300000001</v>
      </c>
      <c r="AJ66" s="552">
        <v>20831913.299999997</v>
      </c>
      <c r="AK66" s="280">
        <v>23711849.019999996</v>
      </c>
      <c r="AL66" s="280">
        <v>28056017.07</v>
      </c>
      <c r="AM66" s="280">
        <v>33241555.900000002</v>
      </c>
      <c r="AN66" s="280">
        <v>35073325.129999995</v>
      </c>
      <c r="AO66" s="280">
        <v>35114799.899999999</v>
      </c>
      <c r="AP66" s="280">
        <v>33134525.310000002</v>
      </c>
      <c r="AQ66" s="280">
        <f t="shared" ref="AQ66:AQ70" si="27">+AQ45+AQ52+AQ59</f>
        <v>27866662.829999998</v>
      </c>
      <c r="AR66" s="280">
        <v>24936653.060000002</v>
      </c>
      <c r="AS66" s="280">
        <v>22839931.220000003</v>
      </c>
      <c r="AT66" s="280">
        <v>21004863.899999999</v>
      </c>
      <c r="AU66" s="280">
        <v>20129490.07</v>
      </c>
      <c r="AV66" s="280">
        <v>20898098.110000003</v>
      </c>
      <c r="AW66" s="630">
        <v>25433285.699999999</v>
      </c>
      <c r="AX66" s="403">
        <v>32128056.039999999</v>
      </c>
      <c r="AY66" s="403"/>
      <c r="AZ66" s="403"/>
      <c r="BA66" s="403"/>
      <c r="BB66" s="403"/>
      <c r="BC66" s="403"/>
      <c r="BD66" s="403"/>
      <c r="BE66" s="403"/>
      <c r="BF66" s="403"/>
      <c r="BG66" s="403"/>
      <c r="BH66" s="403"/>
      <c r="BI66" s="327">
        <f t="shared" ref="BI66:BR71" si="28">O66-C66</f>
        <v>1982790.0000000037</v>
      </c>
      <c r="BJ66" s="150">
        <f t="shared" si="28"/>
        <v>1524653.9100000001</v>
      </c>
      <c r="BK66" s="150">
        <f t="shared" si="28"/>
        <v>2534763.5800000019</v>
      </c>
      <c r="BL66" s="150">
        <f t="shared" si="28"/>
        <v>4032400.2499999963</v>
      </c>
      <c r="BM66" s="150">
        <f t="shared" si="28"/>
        <v>4438067.7199999988</v>
      </c>
      <c r="BN66" s="150">
        <f t="shared" si="28"/>
        <v>5049556.1099999975</v>
      </c>
      <c r="BO66" s="150">
        <f t="shared" si="28"/>
        <v>5702771.4000000004</v>
      </c>
      <c r="BP66" s="150">
        <f t="shared" si="28"/>
        <v>6460930.3400000036</v>
      </c>
      <c r="BQ66" s="150">
        <f t="shared" si="28"/>
        <v>6697650.4199999943</v>
      </c>
      <c r="BR66" s="169">
        <f t="shared" si="28"/>
        <v>6061670.6100000013</v>
      </c>
    </row>
    <row r="67" spans="1:70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8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26"/>
        <v>10206359.100000003</v>
      </c>
      <c r="AJ67" s="552">
        <v>10233711.550000001</v>
      </c>
      <c r="AK67" s="280">
        <v>10903016.749999998</v>
      </c>
      <c r="AL67" s="280">
        <v>12453268.92</v>
      </c>
      <c r="AM67" s="280">
        <v>14250771.16</v>
      </c>
      <c r="AN67" s="280">
        <v>15554991.799999999</v>
      </c>
      <c r="AO67" s="280">
        <v>16054162.58</v>
      </c>
      <c r="AP67" s="280">
        <v>15232959.549999999</v>
      </c>
      <c r="AQ67" s="280">
        <f t="shared" si="27"/>
        <v>14047797.059999999</v>
      </c>
      <c r="AR67" s="280">
        <v>13182917.729999999</v>
      </c>
      <c r="AS67" s="280">
        <v>12138173.129999997</v>
      </c>
      <c r="AT67" s="280">
        <v>11105364.139999999</v>
      </c>
      <c r="AU67" s="280">
        <v>10841665.640000001</v>
      </c>
      <c r="AV67" s="280">
        <v>11065940</v>
      </c>
      <c r="AW67" s="630">
        <v>12457459.640000001</v>
      </c>
      <c r="AX67" s="403">
        <v>15177454.83</v>
      </c>
      <c r="AY67" s="403"/>
      <c r="AZ67" s="403"/>
      <c r="BA67" s="403"/>
      <c r="BB67" s="403"/>
      <c r="BC67" s="403"/>
      <c r="BD67" s="403"/>
      <c r="BE67" s="403"/>
      <c r="BF67" s="403"/>
      <c r="BG67" s="403"/>
      <c r="BH67" s="403"/>
      <c r="BI67" s="327">
        <f t="shared" si="28"/>
        <v>277780.03999999911</v>
      </c>
      <c r="BJ67" s="150">
        <f t="shared" si="28"/>
        <v>394761.69999999925</v>
      </c>
      <c r="BK67" s="150">
        <f t="shared" si="28"/>
        <v>-22771.170000001788</v>
      </c>
      <c r="BL67" s="150">
        <f t="shared" si="28"/>
        <v>839963.78000000119</v>
      </c>
      <c r="BM67" s="150">
        <f t="shared" si="28"/>
        <v>1206566.9000000004</v>
      </c>
      <c r="BN67" s="150">
        <f t="shared" si="28"/>
        <v>1226081.0899999999</v>
      </c>
      <c r="BO67" s="150">
        <f t="shared" si="28"/>
        <v>1576550.58</v>
      </c>
      <c r="BP67" s="150">
        <f t="shared" si="28"/>
        <v>1763872.8200000003</v>
      </c>
      <c r="BQ67" s="150">
        <f t="shared" si="28"/>
        <v>1699362.8800000027</v>
      </c>
      <c r="BR67" s="169">
        <f t="shared" si="28"/>
        <v>1855082.7799999956</v>
      </c>
    </row>
    <row r="68" spans="1:70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8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26"/>
        <v>3295121.7499999991</v>
      </c>
      <c r="AJ68" s="552">
        <v>4743897.1900000004</v>
      </c>
      <c r="AK68" s="280">
        <v>7223881.9899999993</v>
      </c>
      <c r="AL68" s="280">
        <v>8205466.1499999994</v>
      </c>
      <c r="AM68" s="280">
        <v>8807240.4800000004</v>
      </c>
      <c r="AN68" s="280">
        <v>6890454.46</v>
      </c>
      <c r="AO68" s="280">
        <v>6401443.4799999995</v>
      </c>
      <c r="AP68" s="280">
        <v>5165325.5</v>
      </c>
      <c r="AQ68" s="280">
        <f t="shared" si="27"/>
        <v>4650969.1300000008</v>
      </c>
      <c r="AR68" s="280">
        <v>4098112.6799999997</v>
      </c>
      <c r="AS68" s="280">
        <v>4008054.5699999994</v>
      </c>
      <c r="AT68" s="280">
        <v>3780810.5300000003</v>
      </c>
      <c r="AU68" s="280">
        <v>3980953.12</v>
      </c>
      <c r="AV68" s="280">
        <v>4355380.6099999994</v>
      </c>
      <c r="AW68" s="630">
        <v>5623520.3799999971</v>
      </c>
      <c r="AX68" s="403">
        <v>7470613.5000000009</v>
      </c>
      <c r="AY68" s="403"/>
      <c r="AZ68" s="403"/>
      <c r="BA68" s="403"/>
      <c r="BB68" s="403"/>
      <c r="BC68" s="403"/>
      <c r="BD68" s="403"/>
      <c r="BE68" s="403"/>
      <c r="BF68" s="403"/>
      <c r="BG68" s="403"/>
      <c r="BH68" s="403"/>
      <c r="BI68" s="327">
        <f t="shared" si="28"/>
        <v>2021299.1499999994</v>
      </c>
      <c r="BJ68" s="150">
        <f t="shared" si="28"/>
        <v>2762392.9199999981</v>
      </c>
      <c r="BK68" s="150">
        <f t="shared" si="28"/>
        <v>3347815.09</v>
      </c>
      <c r="BL68" s="150">
        <f t="shared" si="28"/>
        <v>3246955.9300000006</v>
      </c>
      <c r="BM68" s="150">
        <f t="shared" si="28"/>
        <v>2613000.5300000007</v>
      </c>
      <c r="BN68" s="150">
        <f t="shared" si="28"/>
        <v>2433836.4300000002</v>
      </c>
      <c r="BO68" s="150">
        <f t="shared" si="28"/>
        <v>2138606.8099999996</v>
      </c>
      <c r="BP68" s="150">
        <f t="shared" si="28"/>
        <v>1810570.0900000003</v>
      </c>
      <c r="BQ68" s="150">
        <f t="shared" si="28"/>
        <v>1531409.66</v>
      </c>
      <c r="BR68" s="169">
        <f t="shared" si="28"/>
        <v>674359.54999999888</v>
      </c>
    </row>
    <row r="69" spans="1:70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8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26"/>
        <v>0</v>
      </c>
      <c r="AJ69" s="552">
        <v>0</v>
      </c>
      <c r="AK69" s="280">
        <v>0</v>
      </c>
      <c r="AL69" s="280">
        <v>0</v>
      </c>
      <c r="AM69" s="280">
        <v>0</v>
      </c>
      <c r="AN69" s="280">
        <v>0</v>
      </c>
      <c r="AO69" s="280">
        <v>0</v>
      </c>
      <c r="AP69" s="280">
        <v>0</v>
      </c>
      <c r="AQ69" s="280">
        <f t="shared" si="27"/>
        <v>0</v>
      </c>
      <c r="AR69" s="280">
        <v>0</v>
      </c>
      <c r="AS69" s="280">
        <v>0</v>
      </c>
      <c r="AT69" s="280">
        <v>0</v>
      </c>
      <c r="AU69" s="280">
        <v>0</v>
      </c>
      <c r="AV69" s="280">
        <v>0</v>
      </c>
      <c r="AW69" s="630">
        <v>0</v>
      </c>
      <c r="AX69" s="403">
        <v>0</v>
      </c>
      <c r="AY69" s="403"/>
      <c r="AZ69" s="403"/>
      <c r="BA69" s="403"/>
      <c r="BB69" s="403"/>
      <c r="BC69" s="403"/>
      <c r="BD69" s="403"/>
      <c r="BE69" s="403"/>
      <c r="BF69" s="403"/>
      <c r="BG69" s="403"/>
      <c r="BH69" s="403"/>
      <c r="BI69" s="327">
        <f t="shared" si="28"/>
        <v>0</v>
      </c>
      <c r="BJ69" s="150">
        <f t="shared" si="28"/>
        <v>0</v>
      </c>
      <c r="BK69" s="150">
        <f t="shared" si="28"/>
        <v>0</v>
      </c>
      <c r="BL69" s="150">
        <f t="shared" si="28"/>
        <v>0</v>
      </c>
      <c r="BM69" s="150">
        <f t="shared" si="28"/>
        <v>0</v>
      </c>
      <c r="BN69" s="150">
        <f t="shared" si="28"/>
        <v>0</v>
      </c>
      <c r="BO69" s="150">
        <f t="shared" si="28"/>
        <v>0</v>
      </c>
      <c r="BP69" s="150">
        <f t="shared" si="28"/>
        <v>0</v>
      </c>
      <c r="BQ69" s="150">
        <f t="shared" si="28"/>
        <v>0</v>
      </c>
      <c r="BR69" s="169">
        <f t="shared" si="28"/>
        <v>0</v>
      </c>
    </row>
    <row r="70" spans="1:70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8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26"/>
        <v>0</v>
      </c>
      <c r="AJ70" s="552">
        <v>0</v>
      </c>
      <c r="AK70" s="280">
        <v>0</v>
      </c>
      <c r="AL70" s="280">
        <v>0</v>
      </c>
      <c r="AM70" s="280">
        <v>0</v>
      </c>
      <c r="AN70" s="280">
        <v>0</v>
      </c>
      <c r="AO70" s="280">
        <v>0</v>
      </c>
      <c r="AP70" s="280">
        <v>0</v>
      </c>
      <c r="AQ70" s="280">
        <f t="shared" si="27"/>
        <v>0</v>
      </c>
      <c r="AR70" s="280">
        <v>0</v>
      </c>
      <c r="AS70" s="280">
        <v>0</v>
      </c>
      <c r="AT70" s="280">
        <v>0</v>
      </c>
      <c r="AU70" s="280">
        <v>0</v>
      </c>
      <c r="AV70" s="280">
        <v>0</v>
      </c>
      <c r="AW70" s="630">
        <v>0</v>
      </c>
      <c r="AX70" s="403">
        <v>0</v>
      </c>
      <c r="AY70" s="403"/>
      <c r="AZ70" s="403"/>
      <c r="BA70" s="403"/>
      <c r="BB70" s="403"/>
      <c r="BC70" s="403"/>
      <c r="BD70" s="403"/>
      <c r="BE70" s="403"/>
      <c r="BF70" s="403"/>
      <c r="BG70" s="403"/>
      <c r="BH70" s="403"/>
      <c r="BI70" s="327">
        <f t="shared" si="28"/>
        <v>0</v>
      </c>
      <c r="BJ70" s="150">
        <f t="shared" si="28"/>
        <v>0</v>
      </c>
      <c r="BK70" s="150">
        <f t="shared" si="28"/>
        <v>0</v>
      </c>
      <c r="BL70" s="150">
        <f t="shared" si="28"/>
        <v>0</v>
      </c>
      <c r="BM70" s="150">
        <f t="shared" si="28"/>
        <v>0</v>
      </c>
      <c r="BN70" s="150">
        <f t="shared" si="28"/>
        <v>0</v>
      </c>
      <c r="BO70" s="150">
        <f t="shared" si="28"/>
        <v>0</v>
      </c>
      <c r="BP70" s="150">
        <f t="shared" si="28"/>
        <v>0</v>
      </c>
      <c r="BQ70" s="150">
        <f t="shared" si="28"/>
        <v>0</v>
      </c>
      <c r="BR70" s="169">
        <f t="shared" si="28"/>
        <v>0</v>
      </c>
    </row>
    <row r="71" spans="1:70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29">SUM(AI66:AI70)</f>
        <v>33630958.150000006</v>
      </c>
      <c r="AJ71" s="553">
        <v>35809522.039999999</v>
      </c>
      <c r="AK71" s="398">
        <v>41838747.759999998</v>
      </c>
      <c r="AL71" s="398">
        <v>48714752.140000001</v>
      </c>
      <c r="AM71" s="398">
        <v>56299567.540000007</v>
      </c>
      <c r="AN71" s="398">
        <v>57518771.389999993</v>
      </c>
      <c r="AO71" s="398">
        <v>57570405.959999993</v>
      </c>
      <c r="AP71" s="398">
        <v>53532810.359999999</v>
      </c>
      <c r="AQ71" s="281">
        <f t="shared" ref="AQ71" si="30">SUM(AQ66:AQ70)</f>
        <v>46565429.020000003</v>
      </c>
      <c r="AR71" s="398">
        <v>42217683.469999999</v>
      </c>
      <c r="AS71" s="398">
        <v>38986158.920000002</v>
      </c>
      <c r="AT71" s="398">
        <v>35891038.57</v>
      </c>
      <c r="AU71" s="398">
        <v>34952108.829999998</v>
      </c>
      <c r="AV71" s="398">
        <v>36319418.719999999</v>
      </c>
      <c r="AW71" s="631">
        <v>43514265.719999999</v>
      </c>
      <c r="AX71" s="404">
        <v>54776124.369999997</v>
      </c>
      <c r="AY71" s="404"/>
      <c r="AZ71" s="404"/>
      <c r="BA71" s="404"/>
      <c r="BB71" s="404"/>
      <c r="BC71" s="404"/>
      <c r="BD71" s="404"/>
      <c r="BE71" s="404"/>
      <c r="BF71" s="404"/>
      <c r="BG71" s="404"/>
      <c r="BH71" s="404"/>
      <c r="BI71" s="328">
        <f t="shared" si="28"/>
        <v>4281869.1900000051</v>
      </c>
      <c r="BJ71" s="158">
        <f t="shared" si="28"/>
        <v>4681808.5300000012</v>
      </c>
      <c r="BK71" s="158">
        <f t="shared" si="28"/>
        <v>5859807.5000000075</v>
      </c>
      <c r="BL71" s="158">
        <f t="shared" si="28"/>
        <v>8119319.9599999934</v>
      </c>
      <c r="BM71" s="158">
        <f t="shared" si="28"/>
        <v>8257635.1499999985</v>
      </c>
      <c r="BN71" s="158">
        <f t="shared" si="28"/>
        <v>8709473.6299999952</v>
      </c>
      <c r="BO71" s="158">
        <f t="shared" si="28"/>
        <v>9417928.7900000066</v>
      </c>
      <c r="BP71" s="158">
        <f t="shared" si="28"/>
        <v>10035373.250000004</v>
      </c>
      <c r="BQ71" s="158">
        <f t="shared" si="28"/>
        <v>9928422.9599999972</v>
      </c>
      <c r="BR71" s="171">
        <f t="shared" si="28"/>
        <v>8591112.9399999976</v>
      </c>
    </row>
    <row r="72" spans="1:70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09"/>
      <c r="AB72" s="509"/>
      <c r="AC72" s="509"/>
      <c r="AD72" s="509"/>
      <c r="AE72" s="509"/>
      <c r="AF72" s="509"/>
      <c r="AG72" s="509"/>
      <c r="AH72" s="509"/>
      <c r="AI72" s="505"/>
      <c r="AJ72" s="548"/>
      <c r="AK72" s="505"/>
      <c r="AL72" s="505"/>
      <c r="AM72" s="505"/>
      <c r="AN72" s="505"/>
      <c r="AO72" s="505"/>
      <c r="AP72" s="505"/>
      <c r="AQ72" s="509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89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7">
        <v>12778175</v>
      </c>
      <c r="AJ73" s="550">
        <v>24136216</v>
      </c>
      <c r="AK73" s="507">
        <v>31366548</v>
      </c>
      <c r="AL73" s="507">
        <v>38353584</v>
      </c>
      <c r="AM73" s="507">
        <v>28839252</v>
      </c>
      <c r="AN73" s="507">
        <v>19123230</v>
      </c>
      <c r="AO73" s="507">
        <v>11614084</v>
      </c>
      <c r="AP73" s="507">
        <v>5139273</v>
      </c>
      <c r="AQ73" s="278">
        <v>3857185</v>
      </c>
      <c r="AR73" s="507">
        <v>3146690</v>
      </c>
      <c r="AS73" s="507">
        <v>3453658</v>
      </c>
      <c r="AT73" s="507">
        <v>6230372</v>
      </c>
      <c r="AU73" s="507">
        <v>10189226</v>
      </c>
      <c r="AV73" s="507">
        <v>22632862</v>
      </c>
      <c r="AW73" s="632">
        <v>31327184</v>
      </c>
      <c r="AX73" s="406">
        <v>28122714</v>
      </c>
      <c r="AY73" s="406"/>
      <c r="AZ73" s="406"/>
      <c r="BA73" s="406"/>
      <c r="BB73" s="406"/>
      <c r="BC73" s="406"/>
      <c r="BD73" s="406"/>
      <c r="BE73" s="406"/>
      <c r="BF73" s="406"/>
      <c r="BG73" s="406"/>
      <c r="BH73" s="406"/>
      <c r="BI73" s="325">
        <f t="shared" ref="BI73:BR78" si="31">O73-C73</f>
        <v>-7833055</v>
      </c>
      <c r="BJ73" s="142">
        <f t="shared" si="31"/>
        <v>-49419</v>
      </c>
      <c r="BK73" s="142">
        <f t="shared" si="31"/>
        <v>4076614</v>
      </c>
      <c r="BL73" s="142">
        <f t="shared" si="31"/>
        <v>184697</v>
      </c>
      <c r="BM73" s="142">
        <f t="shared" si="31"/>
        <v>-85427</v>
      </c>
      <c r="BN73" s="142">
        <f t="shared" si="31"/>
        <v>201167</v>
      </c>
      <c r="BO73" s="142">
        <f t="shared" si="31"/>
        <v>151118</v>
      </c>
      <c r="BP73" s="142">
        <f t="shared" si="31"/>
        <v>-267710</v>
      </c>
      <c r="BQ73" s="142">
        <f t="shared" si="31"/>
        <v>-2542437</v>
      </c>
      <c r="BR73" s="166">
        <f t="shared" si="31"/>
        <v>-4735292</v>
      </c>
    </row>
    <row r="74" spans="1:70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89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7">
        <v>1576397</v>
      </c>
      <c r="AJ74" s="550">
        <v>3043037</v>
      </c>
      <c r="AK74" s="507">
        <v>3820905</v>
      </c>
      <c r="AL74" s="507">
        <v>4851887</v>
      </c>
      <c r="AM74" s="507">
        <v>3824470</v>
      </c>
      <c r="AN74" s="507">
        <v>2603767</v>
      </c>
      <c r="AO74" s="507">
        <v>1693272</v>
      </c>
      <c r="AP74" s="507">
        <v>746914</v>
      </c>
      <c r="AQ74" s="278">
        <v>575392</v>
      </c>
      <c r="AR74" s="507">
        <v>480306</v>
      </c>
      <c r="AS74" s="507">
        <v>504954</v>
      </c>
      <c r="AT74" s="507">
        <v>859137</v>
      </c>
      <c r="AU74" s="507">
        <v>1288850</v>
      </c>
      <c r="AV74" s="507">
        <v>3006281</v>
      </c>
      <c r="AW74" s="632">
        <v>4215334</v>
      </c>
      <c r="AX74" s="406">
        <v>3865411</v>
      </c>
      <c r="AY74" s="406"/>
      <c r="AZ74" s="406"/>
      <c r="BA74" s="406"/>
      <c r="BB74" s="406"/>
      <c r="BC74" s="406"/>
      <c r="BD74" s="406"/>
      <c r="BE74" s="406"/>
      <c r="BF74" s="406"/>
      <c r="BG74" s="406"/>
      <c r="BH74" s="406"/>
      <c r="BI74" s="325">
        <f t="shared" si="31"/>
        <v>-1164200</v>
      </c>
      <c r="BJ74" s="142">
        <f t="shared" si="31"/>
        <v>-106977</v>
      </c>
      <c r="BK74" s="142">
        <f t="shared" si="31"/>
        <v>539561</v>
      </c>
      <c r="BL74" s="142">
        <f t="shared" si="31"/>
        <v>10701</v>
      </c>
      <c r="BM74" s="142">
        <f t="shared" si="31"/>
        <v>-41425</v>
      </c>
      <c r="BN74" s="142">
        <f t="shared" si="31"/>
        <v>33642</v>
      </c>
      <c r="BO74" s="142">
        <f t="shared" si="31"/>
        <v>3631</v>
      </c>
      <c r="BP74" s="142">
        <f t="shared" si="31"/>
        <v>14886</v>
      </c>
      <c r="BQ74" s="142">
        <f t="shared" si="31"/>
        <v>-321789</v>
      </c>
      <c r="BR74" s="166">
        <f t="shared" si="31"/>
        <v>-497086</v>
      </c>
    </row>
    <row r="75" spans="1:70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89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7">
        <v>3509555</v>
      </c>
      <c r="AJ75" s="550">
        <v>6667910</v>
      </c>
      <c r="AK75" s="507">
        <v>9185189</v>
      </c>
      <c r="AL75" s="507">
        <v>11199601</v>
      </c>
      <c r="AM75" s="507">
        <v>8604434</v>
      </c>
      <c r="AN75" s="507">
        <v>5506556</v>
      </c>
      <c r="AO75" s="507">
        <v>3454220</v>
      </c>
      <c r="AP75" s="507">
        <v>-1080746</v>
      </c>
      <c r="AQ75" s="278">
        <v>3945069</v>
      </c>
      <c r="AR75" s="507">
        <v>1110985</v>
      </c>
      <c r="AS75" s="507">
        <v>1248193</v>
      </c>
      <c r="AT75" s="507">
        <v>1766476</v>
      </c>
      <c r="AU75" s="507">
        <v>3000755</v>
      </c>
      <c r="AV75" s="507">
        <v>6535515</v>
      </c>
      <c r="AW75" s="632">
        <v>9382680</v>
      </c>
      <c r="AX75" s="406">
        <v>8501085</v>
      </c>
      <c r="AY75" s="406"/>
      <c r="AZ75" s="406"/>
      <c r="BA75" s="406"/>
      <c r="BB75" s="406"/>
      <c r="BC75" s="406"/>
      <c r="BD75" s="406"/>
      <c r="BE75" s="406"/>
      <c r="BF75" s="406"/>
      <c r="BG75" s="406"/>
      <c r="BH75" s="406"/>
      <c r="BI75" s="325">
        <f t="shared" si="31"/>
        <v>-2691164</v>
      </c>
      <c r="BJ75" s="142">
        <f t="shared" si="31"/>
        <v>-620716</v>
      </c>
      <c r="BK75" s="142">
        <f t="shared" si="31"/>
        <v>492032</v>
      </c>
      <c r="BL75" s="142">
        <f t="shared" si="31"/>
        <v>-333314</v>
      </c>
      <c r="BM75" s="142">
        <f t="shared" si="31"/>
        <v>-297659</v>
      </c>
      <c r="BN75" s="142">
        <f t="shared" si="31"/>
        <v>-89165</v>
      </c>
      <c r="BO75" s="142">
        <f t="shared" si="31"/>
        <v>-150761</v>
      </c>
      <c r="BP75" s="142">
        <f t="shared" si="31"/>
        <v>-245950</v>
      </c>
      <c r="BQ75" s="142">
        <f t="shared" si="31"/>
        <v>-855473</v>
      </c>
      <c r="BR75" s="166">
        <f t="shared" si="31"/>
        <v>-1550057</v>
      </c>
    </row>
    <row r="76" spans="1:70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89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7">
        <v>7622866</v>
      </c>
      <c r="AJ76" s="550">
        <v>12325461</v>
      </c>
      <c r="AK76" s="507">
        <v>15500864</v>
      </c>
      <c r="AL76" s="507">
        <v>18351569</v>
      </c>
      <c r="AM76" s="507">
        <v>14429192</v>
      </c>
      <c r="AN76" s="507">
        <v>10440064</v>
      </c>
      <c r="AO76" s="507">
        <v>6821889</v>
      </c>
      <c r="AP76" s="507">
        <v>3870494</v>
      </c>
      <c r="AQ76" s="278">
        <v>703739</v>
      </c>
      <c r="AR76" s="507">
        <v>5937477</v>
      </c>
      <c r="AS76" s="507">
        <v>3731773</v>
      </c>
      <c r="AT76" s="507">
        <v>5187097</v>
      </c>
      <c r="AU76" s="507">
        <v>7548156</v>
      </c>
      <c r="AV76" s="507">
        <v>12506216</v>
      </c>
      <c r="AW76" s="632">
        <v>16032933</v>
      </c>
      <c r="AX76" s="406">
        <v>14604547</v>
      </c>
      <c r="AY76" s="406"/>
      <c r="AZ76" s="406"/>
      <c r="BA76" s="406"/>
      <c r="BB76" s="406"/>
      <c r="BC76" s="406"/>
      <c r="BD76" s="406"/>
      <c r="BE76" s="406"/>
      <c r="BF76" s="406"/>
      <c r="BG76" s="406"/>
      <c r="BH76" s="406"/>
      <c r="BI76" s="325">
        <f t="shared" si="31"/>
        <v>-3631067</v>
      </c>
      <c r="BJ76" s="142">
        <f t="shared" si="31"/>
        <v>-899118</v>
      </c>
      <c r="BK76" s="142">
        <f t="shared" si="31"/>
        <v>-41565</v>
      </c>
      <c r="BL76" s="142">
        <f t="shared" si="31"/>
        <v>-969154</v>
      </c>
      <c r="BM76" s="142">
        <f t="shared" si="31"/>
        <v>-368613</v>
      </c>
      <c r="BN76" s="142">
        <f t="shared" si="31"/>
        <v>-164979</v>
      </c>
      <c r="BO76" s="142">
        <f t="shared" si="31"/>
        <v>-226613</v>
      </c>
      <c r="BP76" s="142">
        <f t="shared" si="31"/>
        <v>-295647</v>
      </c>
      <c r="BQ76" s="142">
        <f t="shared" si="31"/>
        <v>-1525633</v>
      </c>
      <c r="BR76" s="166">
        <f t="shared" si="31"/>
        <v>-1535234</v>
      </c>
    </row>
    <row r="77" spans="1:70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89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7">
        <v>9199502</v>
      </c>
      <c r="AJ77" s="550">
        <v>14382443</v>
      </c>
      <c r="AK77" s="507">
        <v>14930029</v>
      </c>
      <c r="AL77" s="507">
        <v>18651509</v>
      </c>
      <c r="AM77" s="507">
        <v>15321208</v>
      </c>
      <c r="AN77" s="507">
        <v>14029257</v>
      </c>
      <c r="AO77" s="507">
        <v>11486359</v>
      </c>
      <c r="AP77" s="507">
        <v>12381060</v>
      </c>
      <c r="AQ77" s="278">
        <v>9364284</v>
      </c>
      <c r="AR77" s="507">
        <v>6259985</v>
      </c>
      <c r="AS77" s="507">
        <v>9269215</v>
      </c>
      <c r="AT77" s="507">
        <v>9333081</v>
      </c>
      <c r="AU77" s="507">
        <v>10025780</v>
      </c>
      <c r="AV77" s="507">
        <v>12242525</v>
      </c>
      <c r="AW77" s="632">
        <v>15531657</v>
      </c>
      <c r="AX77" s="406">
        <v>15626335</v>
      </c>
      <c r="AY77" s="406"/>
      <c r="AZ77" s="406"/>
      <c r="BA77" s="406"/>
      <c r="BB77" s="406"/>
      <c r="BC77" s="406"/>
      <c r="BD77" s="406"/>
      <c r="BE77" s="406"/>
      <c r="BF77" s="406"/>
      <c r="BG77" s="406"/>
      <c r="BH77" s="406"/>
      <c r="BI77" s="325">
        <f t="shared" si="31"/>
        <v>-572103</v>
      </c>
      <c r="BJ77" s="142">
        <f t="shared" si="31"/>
        <v>-296977</v>
      </c>
      <c r="BK77" s="142">
        <f t="shared" si="31"/>
        <v>-1338759</v>
      </c>
      <c r="BL77" s="142">
        <f t="shared" si="31"/>
        <v>-5521817</v>
      </c>
      <c r="BM77" s="142">
        <f t="shared" si="31"/>
        <v>2986505</v>
      </c>
      <c r="BN77" s="142">
        <f t="shared" si="31"/>
        <v>-2324097</v>
      </c>
      <c r="BO77" s="142">
        <f t="shared" si="31"/>
        <v>-1363424</v>
      </c>
      <c r="BP77" s="142">
        <f t="shared" si="31"/>
        <v>-49718</v>
      </c>
      <c r="BQ77" s="142">
        <f t="shared" si="31"/>
        <v>-9361849</v>
      </c>
      <c r="BR77" s="166">
        <f t="shared" si="31"/>
        <v>7540731</v>
      </c>
    </row>
    <row r="78" spans="1:70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89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7">
        <f t="shared" ref="AI78" si="32">SUM(AI73:AI77)</f>
        <v>34686495</v>
      </c>
      <c r="AJ78" s="550">
        <v>60555067</v>
      </c>
      <c r="AK78" s="507">
        <v>74803535</v>
      </c>
      <c r="AL78" s="507">
        <v>91408150</v>
      </c>
      <c r="AM78" s="507">
        <v>71018556</v>
      </c>
      <c r="AN78" s="507">
        <v>51702874</v>
      </c>
      <c r="AO78" s="507">
        <v>35069824</v>
      </c>
      <c r="AP78" s="507">
        <v>21056995</v>
      </c>
      <c r="AQ78" s="278">
        <f t="shared" ref="AQ78" si="33">SUM(AQ73:AQ77)</f>
        <v>18445669</v>
      </c>
      <c r="AR78" s="507">
        <v>16935443</v>
      </c>
      <c r="AS78" s="507">
        <v>18207793</v>
      </c>
      <c r="AT78" s="507">
        <v>23376163</v>
      </c>
      <c r="AU78" s="507">
        <v>32052767</v>
      </c>
      <c r="AV78" s="507">
        <v>56923399</v>
      </c>
      <c r="AW78" s="632">
        <v>76489788</v>
      </c>
      <c r="AX78" s="406">
        <v>70720092</v>
      </c>
      <c r="AY78" s="406"/>
      <c r="AZ78" s="406"/>
      <c r="BA78" s="406"/>
      <c r="BB78" s="406"/>
      <c r="BC78" s="406"/>
      <c r="BD78" s="406"/>
      <c r="BE78" s="406"/>
      <c r="BF78" s="406"/>
      <c r="BG78" s="406"/>
      <c r="BH78" s="406"/>
      <c r="BI78" s="325">
        <f t="shared" si="31"/>
        <v>-15891589</v>
      </c>
      <c r="BJ78" s="142">
        <f t="shared" si="31"/>
        <v>-1973207</v>
      </c>
      <c r="BK78" s="142">
        <f t="shared" si="31"/>
        <v>3727883</v>
      </c>
      <c r="BL78" s="142">
        <f t="shared" si="31"/>
        <v>-6628887</v>
      </c>
      <c r="BM78" s="142">
        <f t="shared" si="31"/>
        <v>2193381</v>
      </c>
      <c r="BN78" s="142">
        <f t="shared" si="31"/>
        <v>-2343432</v>
      </c>
      <c r="BO78" s="142">
        <f t="shared" si="31"/>
        <v>-1586049</v>
      </c>
      <c r="BP78" s="142">
        <f t="shared" si="31"/>
        <v>-844139</v>
      </c>
      <c r="BQ78" s="142">
        <f t="shared" si="31"/>
        <v>-14607181</v>
      </c>
      <c r="BR78" s="166">
        <f t="shared" si="31"/>
        <v>-776938</v>
      </c>
    </row>
    <row r="79" spans="1:70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0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552"/>
      <c r="AK79" s="280"/>
      <c r="AL79" s="280"/>
      <c r="AM79" s="280"/>
      <c r="AN79" s="280"/>
      <c r="AO79" s="280"/>
      <c r="AP79" s="280"/>
      <c r="AQ79" s="279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554">
        <v>43890121.200000003</v>
      </c>
      <c r="AK80" s="283">
        <v>56306074.18999999</v>
      </c>
      <c r="AL80" s="283">
        <v>68267137.930000007</v>
      </c>
      <c r="AM80" s="283">
        <v>51921769.630000003</v>
      </c>
      <c r="AN80" s="283">
        <v>35257349.649999999</v>
      </c>
      <c r="AO80" s="283">
        <v>22382779.530000001</v>
      </c>
      <c r="AP80" s="283">
        <v>11271035.9</v>
      </c>
      <c r="AQ80" s="282">
        <v>9064912.25</v>
      </c>
      <c r="AR80" s="283">
        <v>7687688.3999999994</v>
      </c>
      <c r="AS80" s="283">
        <v>8363851.120000001</v>
      </c>
      <c r="AT80" s="283">
        <v>14070823.040000001</v>
      </c>
      <c r="AU80" s="283">
        <v>23348372.109999999</v>
      </c>
      <c r="AV80" s="283">
        <v>52791454.529999994</v>
      </c>
      <c r="AW80" s="586">
        <v>70583942.019999981</v>
      </c>
      <c r="AX80" s="408">
        <v>60186927.560000002</v>
      </c>
      <c r="AY80" s="408"/>
      <c r="AZ80" s="408"/>
      <c r="BA80" s="408"/>
      <c r="BB80" s="408"/>
      <c r="BC80" s="408"/>
      <c r="BD80" s="408"/>
      <c r="BE80" s="408"/>
      <c r="BF80" s="408"/>
      <c r="BG80" s="408"/>
      <c r="BH80" s="408"/>
      <c r="BI80" s="327">
        <f t="shared" ref="BI80:BR85" si="34">O80-C80</f>
        <v>-5328246.7800000086</v>
      </c>
      <c r="BJ80" s="150">
        <f t="shared" si="34"/>
        <v>3097871.8699999936</v>
      </c>
      <c r="BK80" s="150">
        <f t="shared" si="34"/>
        <v>6052112.3200000003</v>
      </c>
      <c r="BL80" s="150">
        <f t="shared" si="34"/>
        <v>179787.14999999944</v>
      </c>
      <c r="BM80" s="150">
        <f t="shared" si="34"/>
        <v>58530.699999999255</v>
      </c>
      <c r="BN80" s="150">
        <f t="shared" si="34"/>
        <v>352998.20000000112</v>
      </c>
      <c r="BO80" s="150">
        <f t="shared" si="34"/>
        <v>368140.12999999989</v>
      </c>
      <c r="BP80" s="150">
        <f t="shared" si="34"/>
        <v>-36871.280000000261</v>
      </c>
      <c r="BQ80" s="150">
        <f t="shared" si="34"/>
        <v>-2987927.5200000014</v>
      </c>
      <c r="BR80" s="169">
        <f t="shared" si="34"/>
        <v>-2754425.7200000063</v>
      </c>
    </row>
    <row r="81" spans="1:70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554">
        <v>4116047.06</v>
      </c>
      <c r="AK81" s="283">
        <v>5114213.7799999993</v>
      </c>
      <c r="AL81" s="283">
        <v>6424128.7499999991</v>
      </c>
      <c r="AM81" s="283">
        <v>5119973.8199999994</v>
      </c>
      <c r="AN81" s="283">
        <v>3567068.93</v>
      </c>
      <c r="AO81" s="283">
        <v>2411275.08</v>
      </c>
      <c r="AP81" s="283">
        <v>1204605.23</v>
      </c>
      <c r="AQ81" s="282">
        <v>986058.71000000008</v>
      </c>
      <c r="AR81" s="283">
        <v>847346.44000000006</v>
      </c>
      <c r="AS81" s="283">
        <v>892569.52</v>
      </c>
      <c r="AT81" s="283">
        <v>1438248.8</v>
      </c>
      <c r="AU81" s="283">
        <v>2199150.7799999998</v>
      </c>
      <c r="AV81" s="283">
        <v>5232676.6000000006</v>
      </c>
      <c r="AW81" s="586">
        <v>7074915.4999999991</v>
      </c>
      <c r="AX81" s="408">
        <v>6182450.5200000005</v>
      </c>
      <c r="AY81" s="408"/>
      <c r="AZ81" s="408"/>
      <c r="BA81" s="408"/>
      <c r="BB81" s="408"/>
      <c r="BC81" s="408"/>
      <c r="BD81" s="408"/>
      <c r="BE81" s="408"/>
      <c r="BF81" s="408"/>
      <c r="BG81" s="408"/>
      <c r="BH81" s="408"/>
      <c r="BI81" s="327">
        <f t="shared" si="34"/>
        <v>-579389.7200000002</v>
      </c>
      <c r="BJ81" s="150">
        <f t="shared" si="34"/>
        <v>236633.80999999959</v>
      </c>
      <c r="BK81" s="150">
        <f t="shared" si="34"/>
        <v>598145.57000000007</v>
      </c>
      <c r="BL81" s="150">
        <f t="shared" si="34"/>
        <v>20958.969999999972</v>
      </c>
      <c r="BM81" s="150">
        <f t="shared" si="34"/>
        <v>-8536.1199999999953</v>
      </c>
      <c r="BN81" s="150">
        <f t="shared" si="34"/>
        <v>49555.389999999956</v>
      </c>
      <c r="BO81" s="150">
        <f t="shared" si="34"/>
        <v>33219.260000000068</v>
      </c>
      <c r="BP81" s="150">
        <f t="shared" si="34"/>
        <v>44130.399999999907</v>
      </c>
      <c r="BQ81" s="150">
        <f t="shared" si="34"/>
        <v>-225870.78000000026</v>
      </c>
      <c r="BR81" s="169">
        <f t="shared" si="34"/>
        <v>-73845.25</v>
      </c>
    </row>
    <row r="82" spans="1:70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554">
        <v>8438442.9700000007</v>
      </c>
      <c r="AK82" s="283">
        <v>11512196.689999999</v>
      </c>
      <c r="AL82" s="283">
        <v>13975797.810000001</v>
      </c>
      <c r="AM82" s="283">
        <v>10791182.82</v>
      </c>
      <c r="AN82" s="283">
        <v>7027317.8200000003</v>
      </c>
      <c r="AO82" s="283">
        <v>4518274.55</v>
      </c>
      <c r="AP82" s="283">
        <v>1203294.05</v>
      </c>
      <c r="AQ82" s="282">
        <v>2959444.93</v>
      </c>
      <c r="AR82" s="283">
        <v>1688532.22</v>
      </c>
      <c r="AS82" s="283">
        <v>1905606.82</v>
      </c>
      <c r="AT82" s="283">
        <v>2657677.6800000002</v>
      </c>
      <c r="AU82" s="283">
        <v>4773089.88</v>
      </c>
      <c r="AV82" s="283">
        <v>10813262.190000001</v>
      </c>
      <c r="AW82" s="586">
        <v>14964594.24</v>
      </c>
      <c r="AX82" s="408">
        <v>12734441.390000001</v>
      </c>
      <c r="AY82" s="408"/>
      <c r="AZ82" s="408"/>
      <c r="BA82" s="408"/>
      <c r="BB82" s="408"/>
      <c r="BC82" s="408"/>
      <c r="BD82" s="408"/>
      <c r="BE82" s="408"/>
      <c r="BF82" s="408"/>
      <c r="BG82" s="408"/>
      <c r="BH82" s="408"/>
      <c r="BI82" s="327">
        <f t="shared" si="34"/>
        <v>-1442105.7799999993</v>
      </c>
      <c r="BJ82" s="150">
        <f t="shared" si="34"/>
        <v>82943.400000000373</v>
      </c>
      <c r="BK82" s="150">
        <f t="shared" si="34"/>
        <v>692039.5700000003</v>
      </c>
      <c r="BL82" s="150">
        <f t="shared" si="34"/>
        <v>-225817.4700000002</v>
      </c>
      <c r="BM82" s="150">
        <f t="shared" si="34"/>
        <v>-172974.4299999997</v>
      </c>
      <c r="BN82" s="150">
        <f t="shared" si="34"/>
        <v>-26203.639999999898</v>
      </c>
      <c r="BO82" s="150">
        <f t="shared" si="34"/>
        <v>-31675.469999999972</v>
      </c>
      <c r="BP82" s="150">
        <f t="shared" si="34"/>
        <v>-106126.29000000004</v>
      </c>
      <c r="BQ82" s="150">
        <f t="shared" si="34"/>
        <v>-879986.56</v>
      </c>
      <c r="BR82" s="169">
        <f t="shared" si="34"/>
        <v>-1379707.5</v>
      </c>
    </row>
    <row r="83" spans="1:70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554">
        <v>10546772.840000002</v>
      </c>
      <c r="AK83" s="283">
        <v>13537454.25</v>
      </c>
      <c r="AL83" s="283">
        <v>15535680.74</v>
      </c>
      <c r="AM83" s="283">
        <v>12375145.639999999</v>
      </c>
      <c r="AN83" s="283">
        <v>9063204.3300000001</v>
      </c>
      <c r="AO83" s="283">
        <v>5612890.2500000009</v>
      </c>
      <c r="AP83" s="283">
        <v>1716729.21</v>
      </c>
      <c r="AQ83" s="282">
        <v>1426630.57</v>
      </c>
      <c r="AR83" s="283">
        <v>4505476.42</v>
      </c>
      <c r="AS83" s="283">
        <v>2730017.88</v>
      </c>
      <c r="AT83" s="283">
        <v>4250176.92</v>
      </c>
      <c r="AU83" s="283">
        <v>7736052.79</v>
      </c>
      <c r="AV83" s="283">
        <v>14087928.630000001</v>
      </c>
      <c r="AW83" s="586">
        <v>18095348.379999995</v>
      </c>
      <c r="AX83" s="408">
        <v>15534529.279999999</v>
      </c>
      <c r="AY83" s="408"/>
      <c r="AZ83" s="408"/>
      <c r="BA83" s="408"/>
      <c r="BB83" s="408"/>
      <c r="BC83" s="408"/>
      <c r="BD83" s="408"/>
      <c r="BE83" s="408"/>
      <c r="BF83" s="408"/>
      <c r="BG83" s="408"/>
      <c r="BH83" s="408"/>
      <c r="BI83" s="327">
        <f t="shared" si="34"/>
        <v>-1124371.6500000004</v>
      </c>
      <c r="BJ83" s="150">
        <f t="shared" si="34"/>
        <v>320523.77999999933</v>
      </c>
      <c r="BK83" s="150">
        <f t="shared" si="34"/>
        <v>347069.33000000007</v>
      </c>
      <c r="BL83" s="150">
        <f t="shared" si="34"/>
        <v>-457118.25</v>
      </c>
      <c r="BM83" s="150">
        <f t="shared" si="34"/>
        <v>-91623.34999999986</v>
      </c>
      <c r="BN83" s="150">
        <f t="shared" si="34"/>
        <v>-19366.290000000037</v>
      </c>
      <c r="BO83" s="150">
        <f t="shared" si="34"/>
        <v>-8521.339999999851</v>
      </c>
      <c r="BP83" s="150">
        <f t="shared" si="34"/>
        <v>15850.35999999987</v>
      </c>
      <c r="BQ83" s="150">
        <f t="shared" si="34"/>
        <v>-979199.43000000017</v>
      </c>
      <c r="BR83" s="169">
        <f t="shared" si="34"/>
        <v>-679757.0700000003</v>
      </c>
    </row>
    <row r="84" spans="1:70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554">
        <v>7939244.7299999995</v>
      </c>
      <c r="AK84" s="283">
        <v>9503921.3300000001</v>
      </c>
      <c r="AL84" s="283">
        <v>11607684.029999999</v>
      </c>
      <c r="AM84" s="283">
        <v>9226159.5999999996</v>
      </c>
      <c r="AN84" s="283">
        <v>7995670.4400000004</v>
      </c>
      <c r="AO84" s="283">
        <v>6408000.25</v>
      </c>
      <c r="AP84" s="283">
        <v>6534965.79</v>
      </c>
      <c r="AQ84" s="282">
        <v>4431064.79</v>
      </c>
      <c r="AR84" s="283">
        <v>2330197.61</v>
      </c>
      <c r="AS84" s="283">
        <v>4470467.5299999993</v>
      </c>
      <c r="AT84" s="283">
        <v>5634119.3099999996</v>
      </c>
      <c r="AU84" s="283">
        <v>44232360.479999997</v>
      </c>
      <c r="AV84" s="283">
        <v>10846331.819999998</v>
      </c>
      <c r="AW84" s="586">
        <v>13497461.810000001</v>
      </c>
      <c r="AX84" s="408">
        <v>12834449.799999999</v>
      </c>
      <c r="AY84" s="408"/>
      <c r="AZ84" s="408"/>
      <c r="BA84" s="408"/>
      <c r="BB84" s="408"/>
      <c r="BC84" s="408"/>
      <c r="BD84" s="408"/>
      <c r="BE84" s="408"/>
      <c r="BF84" s="408"/>
      <c r="BG84" s="408"/>
      <c r="BH84" s="408"/>
      <c r="BI84" s="327">
        <f t="shared" si="34"/>
        <v>-25291.060000000522</v>
      </c>
      <c r="BJ84" s="150">
        <f t="shared" si="34"/>
        <v>835215.63000000175</v>
      </c>
      <c r="BK84" s="150">
        <f t="shared" si="34"/>
        <v>493862.37000000104</v>
      </c>
      <c r="BL84" s="150">
        <f t="shared" si="34"/>
        <v>-1108424.43</v>
      </c>
      <c r="BM84" s="150">
        <f t="shared" si="34"/>
        <v>316761.40999999968</v>
      </c>
      <c r="BN84" s="150">
        <f t="shared" si="34"/>
        <v>220053.63000000035</v>
      </c>
      <c r="BO84" s="150">
        <f t="shared" si="34"/>
        <v>501583.91000000038</v>
      </c>
      <c r="BP84" s="150">
        <f t="shared" si="34"/>
        <v>312314.80999999982</v>
      </c>
      <c r="BQ84" s="150">
        <f t="shared" si="34"/>
        <v>-2793338.6300000008</v>
      </c>
      <c r="BR84" s="169">
        <f t="shared" si="34"/>
        <v>2114915.2400000002</v>
      </c>
    </row>
    <row r="85" spans="1:70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35">SUM(AI80:AI84)</f>
        <v>37847690.129999995</v>
      </c>
      <c r="AJ85" s="554">
        <v>74930628.800000012</v>
      </c>
      <c r="AK85" s="283">
        <v>95973860.239999995</v>
      </c>
      <c r="AL85" s="283">
        <v>115810429.26000001</v>
      </c>
      <c r="AM85" s="283">
        <v>89434231.510000005</v>
      </c>
      <c r="AN85" s="283">
        <v>62910611.169999994</v>
      </c>
      <c r="AO85" s="283">
        <v>41333219.660000004</v>
      </c>
      <c r="AP85" s="283">
        <v>21930630.18</v>
      </c>
      <c r="AQ85" s="282">
        <f t="shared" ref="AQ85" si="36">SUM(AQ80:AQ84)</f>
        <v>18868111.25</v>
      </c>
      <c r="AR85" s="283">
        <v>17059241.09</v>
      </c>
      <c r="AS85" s="283">
        <v>18362512.869999997</v>
      </c>
      <c r="AT85" s="283">
        <v>28051045.750000004</v>
      </c>
      <c r="AU85" s="283">
        <v>82289026.039999992</v>
      </c>
      <c r="AV85" s="283">
        <v>93771653.769999981</v>
      </c>
      <c r="AW85" s="586">
        <v>124216261.94999997</v>
      </c>
      <c r="AX85" s="408">
        <v>107472798.55</v>
      </c>
      <c r="AY85" s="408"/>
      <c r="AZ85" s="408"/>
      <c r="BA85" s="408"/>
      <c r="BB85" s="408"/>
      <c r="BC85" s="408"/>
      <c r="BD85" s="408"/>
      <c r="BE85" s="408"/>
      <c r="BF85" s="408"/>
      <c r="BG85" s="408"/>
      <c r="BH85" s="408"/>
      <c r="BI85" s="329">
        <f t="shared" si="34"/>
        <v>-8499404.990000017</v>
      </c>
      <c r="BJ85" s="159">
        <f t="shared" si="34"/>
        <v>4573188.4899999946</v>
      </c>
      <c r="BK85" s="159">
        <f t="shared" si="34"/>
        <v>8183229.1600000039</v>
      </c>
      <c r="BL85" s="159">
        <f t="shared" si="34"/>
        <v>-1590614.0300000012</v>
      </c>
      <c r="BM85" s="159">
        <f t="shared" si="34"/>
        <v>102158.20999999903</v>
      </c>
      <c r="BN85" s="159">
        <f t="shared" si="34"/>
        <v>577037.29000000283</v>
      </c>
      <c r="BO85" s="159">
        <f t="shared" si="34"/>
        <v>862746.49000000022</v>
      </c>
      <c r="BP85" s="159">
        <f t="shared" si="34"/>
        <v>229298</v>
      </c>
      <c r="BQ85" s="159">
        <f t="shared" si="34"/>
        <v>-7866322.9199999981</v>
      </c>
      <c r="BR85" s="173">
        <f t="shared" si="34"/>
        <v>-2772820.3000000119</v>
      </c>
    </row>
    <row r="86" spans="1:70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1"/>
      <c r="AB86" s="511"/>
      <c r="AC86" s="511"/>
      <c r="AD86" s="511"/>
      <c r="AE86" s="511"/>
      <c r="AF86" s="511"/>
      <c r="AG86" s="511"/>
      <c r="AH86" s="511"/>
      <c r="AI86" s="543"/>
      <c r="AJ86" s="555"/>
      <c r="AK86" s="543"/>
      <c r="AL86" s="543"/>
      <c r="AM86" s="543"/>
      <c r="AN86" s="543"/>
      <c r="AO86" s="543"/>
      <c r="AP86" s="543"/>
      <c r="AQ86" s="511"/>
      <c r="AR86" s="543"/>
      <c r="AS86" s="543"/>
      <c r="AT86" s="543"/>
      <c r="AU86" s="543"/>
      <c r="AV86" s="543"/>
      <c r="AW86" s="643"/>
      <c r="AX86" s="543"/>
      <c r="AY86" s="543"/>
      <c r="AZ86" s="543"/>
      <c r="BA86" s="543"/>
      <c r="BB86" s="543"/>
      <c r="BC86" s="511"/>
      <c r="BD86" s="543"/>
      <c r="BE86" s="543"/>
      <c r="BF86" s="543"/>
      <c r="BG86" s="543"/>
      <c r="BH86" s="543"/>
      <c r="BI86" s="370"/>
      <c r="BJ86" s="175"/>
      <c r="BK86" s="175"/>
      <c r="BL86" s="175"/>
      <c r="BM86" s="175"/>
      <c r="BN86" s="175"/>
      <c r="BO86" s="175"/>
      <c r="BP86" s="175"/>
      <c r="BQ86" s="175"/>
      <c r="BR86" s="381"/>
    </row>
    <row r="87" spans="1:70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1"/>
      <c r="AB87" s="511"/>
      <c r="AC87" s="511"/>
      <c r="AD87" s="511"/>
      <c r="AE87" s="511"/>
      <c r="AF87" s="511"/>
      <c r="AG87" s="511"/>
      <c r="AH87" s="511"/>
      <c r="AI87" s="543"/>
      <c r="AJ87" s="555"/>
      <c r="AK87" s="543"/>
      <c r="AL87" s="543"/>
      <c r="AM87" s="543"/>
      <c r="AN87" s="543"/>
      <c r="AO87" s="543"/>
      <c r="AP87" s="543"/>
      <c r="AQ87" s="511"/>
      <c r="AR87" s="543"/>
      <c r="AS87" s="543"/>
      <c r="AT87" s="543"/>
      <c r="AU87" s="543"/>
      <c r="AV87" s="543"/>
      <c r="AW87" s="643"/>
      <c r="AX87" s="543"/>
      <c r="AY87" s="543"/>
      <c r="AZ87" s="543"/>
      <c r="BA87" s="543"/>
      <c r="BB87" s="543"/>
      <c r="BC87" s="511"/>
      <c r="BD87" s="543"/>
      <c r="BE87" s="543"/>
      <c r="BF87" s="543"/>
      <c r="BG87" s="543"/>
      <c r="BH87" s="543"/>
      <c r="BI87" s="382">
        <f t="shared" ref="BI87:BR92" si="37">O87-C87</f>
        <v>0</v>
      </c>
      <c r="BJ87" s="383">
        <f t="shared" si="37"/>
        <v>0</v>
      </c>
      <c r="BK87" s="383">
        <f t="shared" si="37"/>
        <v>0</v>
      </c>
      <c r="BL87" s="383">
        <f t="shared" si="37"/>
        <v>0</v>
      </c>
      <c r="BM87" s="383">
        <f t="shared" si="37"/>
        <v>0</v>
      </c>
      <c r="BN87" s="383">
        <f t="shared" si="37"/>
        <v>0</v>
      </c>
      <c r="BO87" s="383">
        <f t="shared" si="37"/>
        <v>0</v>
      </c>
      <c r="BP87" s="383">
        <f t="shared" si="37"/>
        <v>0</v>
      </c>
      <c r="BQ87" s="383">
        <f t="shared" si="37"/>
        <v>0</v>
      </c>
      <c r="BR87" s="384">
        <f t="shared" si="37"/>
        <v>0</v>
      </c>
    </row>
    <row r="88" spans="1:70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1"/>
      <c r="AB88" s="511"/>
      <c r="AC88" s="511"/>
      <c r="AD88" s="511"/>
      <c r="AE88" s="511"/>
      <c r="AF88" s="511"/>
      <c r="AG88" s="511"/>
      <c r="AH88" s="511"/>
      <c r="AI88" s="543"/>
      <c r="AJ88" s="555"/>
      <c r="AK88" s="543"/>
      <c r="AL88" s="543"/>
      <c r="AM88" s="543"/>
      <c r="AN88" s="543"/>
      <c r="AO88" s="543"/>
      <c r="AP88" s="543"/>
      <c r="AQ88" s="511"/>
      <c r="AR88" s="543"/>
      <c r="AS88" s="543"/>
      <c r="AT88" s="543"/>
      <c r="AU88" s="543"/>
      <c r="AV88" s="543"/>
      <c r="AW88" s="643"/>
      <c r="AX88" s="543"/>
      <c r="AY88" s="543"/>
      <c r="AZ88" s="543"/>
      <c r="BA88" s="543"/>
      <c r="BB88" s="543"/>
      <c r="BC88" s="511"/>
      <c r="BD88" s="543"/>
      <c r="BE88" s="543"/>
      <c r="BF88" s="543"/>
      <c r="BG88" s="543"/>
      <c r="BH88" s="543"/>
      <c r="BI88" s="382">
        <f t="shared" si="37"/>
        <v>0</v>
      </c>
      <c r="BJ88" s="383">
        <f t="shared" si="37"/>
        <v>0</v>
      </c>
      <c r="BK88" s="383">
        <f t="shared" si="37"/>
        <v>0</v>
      </c>
      <c r="BL88" s="383">
        <f t="shared" si="37"/>
        <v>0</v>
      </c>
      <c r="BM88" s="383">
        <f t="shared" si="37"/>
        <v>0</v>
      </c>
      <c r="BN88" s="383">
        <f t="shared" si="37"/>
        <v>0</v>
      </c>
      <c r="BO88" s="383">
        <f t="shared" si="37"/>
        <v>0</v>
      </c>
      <c r="BP88" s="383">
        <f t="shared" si="37"/>
        <v>0</v>
      </c>
      <c r="BQ88" s="383">
        <f t="shared" si="37"/>
        <v>0</v>
      </c>
      <c r="BR88" s="384">
        <f t="shared" si="37"/>
        <v>0</v>
      </c>
    </row>
    <row r="89" spans="1:70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1"/>
      <c r="AB89" s="511"/>
      <c r="AC89" s="511"/>
      <c r="AD89" s="511"/>
      <c r="AE89" s="511"/>
      <c r="AF89" s="511"/>
      <c r="AG89" s="511"/>
      <c r="AH89" s="511"/>
      <c r="AI89" s="543"/>
      <c r="AJ89" s="555"/>
      <c r="AK89" s="543"/>
      <c r="AL89" s="543"/>
      <c r="AM89" s="543"/>
      <c r="AN89" s="543"/>
      <c r="AO89" s="543"/>
      <c r="AP89" s="543"/>
      <c r="AQ89" s="511"/>
      <c r="AR89" s="543"/>
      <c r="AS89" s="543"/>
      <c r="AT89" s="543"/>
      <c r="AU89" s="543"/>
      <c r="AV89" s="543"/>
      <c r="AW89" s="643"/>
      <c r="AX89" s="543"/>
      <c r="AY89" s="543"/>
      <c r="AZ89" s="543"/>
      <c r="BA89" s="543"/>
      <c r="BB89" s="543"/>
      <c r="BC89" s="511"/>
      <c r="BD89" s="543"/>
      <c r="BE89" s="543"/>
      <c r="BF89" s="543"/>
      <c r="BG89" s="543"/>
      <c r="BH89" s="543"/>
      <c r="BI89" s="382">
        <f t="shared" si="37"/>
        <v>0</v>
      </c>
      <c r="BJ89" s="383">
        <f t="shared" si="37"/>
        <v>0</v>
      </c>
      <c r="BK89" s="383">
        <f t="shared" si="37"/>
        <v>0</v>
      </c>
      <c r="BL89" s="383">
        <f t="shared" si="37"/>
        <v>0</v>
      </c>
      <c r="BM89" s="383">
        <f t="shared" si="37"/>
        <v>0</v>
      </c>
      <c r="BN89" s="383">
        <f t="shared" si="37"/>
        <v>0</v>
      </c>
      <c r="BO89" s="383">
        <f t="shared" si="37"/>
        <v>0</v>
      </c>
      <c r="BP89" s="383">
        <f t="shared" si="37"/>
        <v>0</v>
      </c>
      <c r="BQ89" s="383">
        <f t="shared" si="37"/>
        <v>0</v>
      </c>
      <c r="BR89" s="384">
        <f t="shared" si="37"/>
        <v>0</v>
      </c>
    </row>
    <row r="90" spans="1:70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1"/>
      <c r="AB90" s="511"/>
      <c r="AC90" s="511"/>
      <c r="AD90" s="511"/>
      <c r="AE90" s="511"/>
      <c r="AF90" s="511"/>
      <c r="AG90" s="511"/>
      <c r="AH90" s="511"/>
      <c r="AI90" s="543"/>
      <c r="AJ90" s="555"/>
      <c r="AK90" s="543"/>
      <c r="AL90" s="543"/>
      <c r="AM90" s="543"/>
      <c r="AN90" s="543"/>
      <c r="AO90" s="543"/>
      <c r="AP90" s="543"/>
      <c r="AQ90" s="511"/>
      <c r="AR90" s="543"/>
      <c r="AS90" s="543"/>
      <c r="AT90" s="543"/>
      <c r="AU90" s="543"/>
      <c r="AV90" s="543"/>
      <c r="AW90" s="643"/>
      <c r="AX90" s="543"/>
      <c r="AY90" s="543"/>
      <c r="AZ90" s="543"/>
      <c r="BA90" s="543"/>
      <c r="BB90" s="543"/>
      <c r="BC90" s="511"/>
      <c r="BD90" s="543"/>
      <c r="BE90" s="543"/>
      <c r="BF90" s="543"/>
      <c r="BG90" s="543"/>
      <c r="BH90" s="543"/>
      <c r="BI90" s="382">
        <f t="shared" si="37"/>
        <v>0</v>
      </c>
      <c r="BJ90" s="383">
        <f t="shared" si="37"/>
        <v>0</v>
      </c>
      <c r="BK90" s="383">
        <f t="shared" si="37"/>
        <v>0</v>
      </c>
      <c r="BL90" s="383">
        <f t="shared" si="37"/>
        <v>0</v>
      </c>
      <c r="BM90" s="383">
        <f t="shared" si="37"/>
        <v>0</v>
      </c>
      <c r="BN90" s="383">
        <f t="shared" si="37"/>
        <v>0</v>
      </c>
      <c r="BO90" s="383">
        <f t="shared" si="37"/>
        <v>0</v>
      </c>
      <c r="BP90" s="383">
        <f t="shared" si="37"/>
        <v>0</v>
      </c>
      <c r="BQ90" s="383">
        <f t="shared" si="37"/>
        <v>0</v>
      </c>
      <c r="BR90" s="384">
        <f t="shared" si="37"/>
        <v>0</v>
      </c>
    </row>
    <row r="91" spans="1:70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1"/>
      <c r="AB91" s="511"/>
      <c r="AC91" s="511"/>
      <c r="AD91" s="511"/>
      <c r="AE91" s="511"/>
      <c r="AF91" s="511"/>
      <c r="AG91" s="511"/>
      <c r="AH91" s="511"/>
      <c r="AI91" s="543"/>
      <c r="AJ91" s="555"/>
      <c r="AK91" s="543"/>
      <c r="AL91" s="543"/>
      <c r="AM91" s="543"/>
      <c r="AN91" s="543"/>
      <c r="AO91" s="543"/>
      <c r="AP91" s="543"/>
      <c r="AQ91" s="511"/>
      <c r="AR91" s="543"/>
      <c r="AS91" s="543"/>
      <c r="AT91" s="543"/>
      <c r="AU91" s="543"/>
      <c r="AV91" s="543"/>
      <c r="AW91" s="643"/>
      <c r="AX91" s="543"/>
      <c r="AY91" s="543"/>
      <c r="AZ91" s="543"/>
      <c r="BA91" s="543"/>
      <c r="BB91" s="543"/>
      <c r="BC91" s="511"/>
      <c r="BD91" s="543"/>
      <c r="BE91" s="543"/>
      <c r="BF91" s="543"/>
      <c r="BG91" s="543"/>
      <c r="BH91" s="543"/>
      <c r="BI91" s="382">
        <f t="shared" si="37"/>
        <v>0</v>
      </c>
      <c r="BJ91" s="383">
        <f t="shared" si="37"/>
        <v>0</v>
      </c>
      <c r="BK91" s="383">
        <f t="shared" si="37"/>
        <v>0</v>
      </c>
      <c r="BL91" s="383">
        <f t="shared" si="37"/>
        <v>0</v>
      </c>
      <c r="BM91" s="383">
        <f t="shared" si="37"/>
        <v>0</v>
      </c>
      <c r="BN91" s="383">
        <f t="shared" si="37"/>
        <v>0</v>
      </c>
      <c r="BO91" s="383">
        <f t="shared" si="37"/>
        <v>0</v>
      </c>
      <c r="BP91" s="383">
        <f t="shared" si="37"/>
        <v>0</v>
      </c>
      <c r="BQ91" s="383">
        <f t="shared" si="37"/>
        <v>0</v>
      </c>
      <c r="BR91" s="384">
        <f t="shared" si="37"/>
        <v>0</v>
      </c>
    </row>
    <row r="92" spans="1:70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1">
        <f>SUM(AA87:AA91)</f>
        <v>0</v>
      </c>
      <c r="AB92" s="511">
        <v>0</v>
      </c>
      <c r="AC92" s="511">
        <v>0</v>
      </c>
      <c r="AD92" s="511">
        <f>SUM(AD87:AD91)</f>
        <v>0</v>
      </c>
      <c r="AE92" s="511">
        <v>0</v>
      </c>
      <c r="AF92" s="511">
        <f>SUM(AF87:AF91)</f>
        <v>0</v>
      </c>
      <c r="AG92" s="511">
        <v>0</v>
      </c>
      <c r="AH92" s="511">
        <v>0</v>
      </c>
      <c r="AI92" s="543">
        <f t="shared" ref="AI92" si="38">SUM(AI87:AI91)</f>
        <v>0</v>
      </c>
      <c r="AJ92" s="555">
        <v>0</v>
      </c>
      <c r="AK92" s="543">
        <v>0</v>
      </c>
      <c r="AL92" s="543">
        <v>0</v>
      </c>
      <c r="AM92" s="543">
        <v>0</v>
      </c>
      <c r="AN92" s="543">
        <v>0</v>
      </c>
      <c r="AO92" s="543">
        <v>0</v>
      </c>
      <c r="AP92" s="543">
        <v>0</v>
      </c>
      <c r="AQ92" s="511">
        <f t="shared" ref="AQ92" si="39">SUM(AQ87:AQ91)</f>
        <v>0</v>
      </c>
      <c r="AR92" s="543">
        <v>0</v>
      </c>
      <c r="AS92" s="543">
        <v>0</v>
      </c>
      <c r="AT92" s="543">
        <v>0</v>
      </c>
      <c r="AU92" s="543">
        <v>0</v>
      </c>
      <c r="AV92" s="543">
        <v>0</v>
      </c>
      <c r="AW92" s="644">
        <v>0</v>
      </c>
      <c r="AX92" s="543">
        <v>0</v>
      </c>
      <c r="AY92" s="543">
        <v>0</v>
      </c>
      <c r="AZ92" s="543">
        <v>0</v>
      </c>
      <c r="BA92" s="543">
        <v>0</v>
      </c>
      <c r="BB92" s="543">
        <v>0</v>
      </c>
      <c r="BC92" s="511">
        <f t="shared" ref="BC92" si="40">SUM(BC87:BC91)</f>
        <v>0</v>
      </c>
      <c r="BD92" s="543">
        <v>0</v>
      </c>
      <c r="BE92" s="543">
        <v>0</v>
      </c>
      <c r="BF92" s="543">
        <v>0</v>
      </c>
      <c r="BG92" s="543">
        <v>0</v>
      </c>
      <c r="BH92" s="543">
        <v>0</v>
      </c>
      <c r="BI92" s="370">
        <f t="shared" si="37"/>
        <v>0</v>
      </c>
      <c r="BJ92" s="175">
        <f t="shared" si="37"/>
        <v>0</v>
      </c>
      <c r="BK92" s="175">
        <f t="shared" si="37"/>
        <v>0</v>
      </c>
      <c r="BL92" s="175">
        <f t="shared" si="37"/>
        <v>0</v>
      </c>
      <c r="BM92" s="175">
        <f t="shared" si="37"/>
        <v>0</v>
      </c>
      <c r="BN92" s="175">
        <f t="shared" si="37"/>
        <v>0</v>
      </c>
      <c r="BO92" s="175">
        <f t="shared" si="37"/>
        <v>0</v>
      </c>
      <c r="BP92" s="175">
        <f t="shared" si="37"/>
        <v>0</v>
      </c>
      <c r="BQ92" s="175">
        <f t="shared" si="37"/>
        <v>0</v>
      </c>
      <c r="BR92" s="381">
        <f t="shared" si="37"/>
        <v>0</v>
      </c>
    </row>
    <row r="93" spans="1:70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1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554"/>
      <c r="AK93" s="283"/>
      <c r="AL93" s="283"/>
      <c r="AM93" s="283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41">AF80+AF87</f>
        <v>6479548.0099999988</v>
      </c>
      <c r="AG94" s="283">
        <v>6816766.7699999996</v>
      </c>
      <c r="AH94" s="283">
        <v>7966330.1600000001</v>
      </c>
      <c r="AI94" s="283">
        <f t="shared" ref="AI94:AI98" si="42">AI80+AI87</f>
        <v>21714508.009999998</v>
      </c>
      <c r="AJ94" s="554">
        <v>43890121.200000003</v>
      </c>
      <c r="AK94" s="283">
        <v>56306074.18999999</v>
      </c>
      <c r="AL94" s="283">
        <v>68267137.930000007</v>
      </c>
      <c r="AM94" s="283">
        <v>51921769.630000003</v>
      </c>
      <c r="AN94" s="283">
        <v>35257349.649999999</v>
      </c>
      <c r="AO94" s="283">
        <v>22382779.530000001</v>
      </c>
      <c r="AP94" s="283">
        <v>11271035.9</v>
      </c>
      <c r="AQ94" s="283">
        <f t="shared" ref="AQ94:AQ98" si="43">AQ80+AQ87</f>
        <v>9064912.25</v>
      </c>
      <c r="AR94" s="283">
        <v>7687688.3999999994</v>
      </c>
      <c r="AS94" s="283">
        <v>8363851.120000001</v>
      </c>
      <c r="AT94" s="283">
        <v>14070823.040000001</v>
      </c>
      <c r="AU94" s="283">
        <v>23348372.109999999</v>
      </c>
      <c r="AV94" s="283">
        <v>52791454.529999994</v>
      </c>
      <c r="AW94" s="587">
        <v>70583942.019999981</v>
      </c>
      <c r="AX94" s="411">
        <v>60186927.560000002</v>
      </c>
      <c r="AY94" s="411"/>
      <c r="AZ94" s="411"/>
      <c r="BA94" s="411"/>
      <c r="BB94" s="411"/>
      <c r="BC94" s="411"/>
      <c r="BD94" s="411"/>
      <c r="BE94" s="411"/>
      <c r="BF94" s="411"/>
      <c r="BG94" s="411"/>
      <c r="BH94" s="411"/>
      <c r="BI94" s="329">
        <f t="shared" ref="BI94:BR99" si="44">O94-C94</f>
        <v>-5328246.7800000086</v>
      </c>
      <c r="BJ94" s="159">
        <f t="shared" si="44"/>
        <v>3097871.8699999936</v>
      </c>
      <c r="BK94" s="159">
        <f t="shared" si="44"/>
        <v>6052112.3200000003</v>
      </c>
      <c r="BL94" s="159">
        <f t="shared" si="44"/>
        <v>179787.14999999944</v>
      </c>
      <c r="BM94" s="159">
        <f t="shared" si="44"/>
        <v>58530.699999999255</v>
      </c>
      <c r="BN94" s="159">
        <f t="shared" si="44"/>
        <v>352998.20000000112</v>
      </c>
      <c r="BO94" s="159">
        <f t="shared" si="44"/>
        <v>368140.12999999989</v>
      </c>
      <c r="BP94" s="159">
        <f t="shared" si="44"/>
        <v>-36871.280000000261</v>
      </c>
      <c r="BQ94" s="159">
        <f t="shared" si="44"/>
        <v>-2987927.5200000014</v>
      </c>
      <c r="BR94" s="173">
        <f t="shared" si="44"/>
        <v>-2754425.7200000063</v>
      </c>
    </row>
    <row r="95" spans="1:70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41"/>
        <v>679604.6399999999</v>
      </c>
      <c r="AG95" s="283">
        <v>708139.05</v>
      </c>
      <c r="AH95" s="283">
        <v>781986.11</v>
      </c>
      <c r="AI95" s="283">
        <f t="shared" si="42"/>
        <v>1974854.92</v>
      </c>
      <c r="AJ95" s="554">
        <v>4116047.06</v>
      </c>
      <c r="AK95" s="283">
        <v>5114213.7799999993</v>
      </c>
      <c r="AL95" s="283">
        <v>6424128.7499999991</v>
      </c>
      <c r="AM95" s="283">
        <v>5119973.8199999994</v>
      </c>
      <c r="AN95" s="283">
        <v>3567068.93</v>
      </c>
      <c r="AO95" s="283">
        <v>2411275.08</v>
      </c>
      <c r="AP95" s="283">
        <v>1204605.23</v>
      </c>
      <c r="AQ95" s="283">
        <f t="shared" si="43"/>
        <v>986058.71000000008</v>
      </c>
      <c r="AR95" s="283">
        <v>847346.44000000006</v>
      </c>
      <c r="AS95" s="283">
        <v>892569.52</v>
      </c>
      <c r="AT95" s="283">
        <v>1438248.8</v>
      </c>
      <c r="AU95" s="283">
        <v>2199150.7799999998</v>
      </c>
      <c r="AV95" s="283">
        <v>5232676.6000000006</v>
      </c>
      <c r="AW95" s="587">
        <v>7074915.4999999991</v>
      </c>
      <c r="AX95" s="411">
        <v>6182450.5200000005</v>
      </c>
      <c r="AY95" s="411"/>
      <c r="AZ95" s="411"/>
      <c r="BA95" s="411"/>
      <c r="BB95" s="411"/>
      <c r="BC95" s="411"/>
      <c r="BD95" s="411"/>
      <c r="BE95" s="411"/>
      <c r="BF95" s="411"/>
      <c r="BG95" s="411"/>
      <c r="BH95" s="411"/>
      <c r="BI95" s="329">
        <f t="shared" si="44"/>
        <v>-579389.7200000002</v>
      </c>
      <c r="BJ95" s="159">
        <f t="shared" si="44"/>
        <v>236633.80999999959</v>
      </c>
      <c r="BK95" s="159">
        <f t="shared" si="44"/>
        <v>598145.57000000007</v>
      </c>
      <c r="BL95" s="159">
        <f t="shared" si="44"/>
        <v>20958.969999999972</v>
      </c>
      <c r="BM95" s="159">
        <f t="shared" si="44"/>
        <v>-8536.1199999999953</v>
      </c>
      <c r="BN95" s="159">
        <f t="shared" si="44"/>
        <v>49555.389999999956</v>
      </c>
      <c r="BO95" s="159">
        <f t="shared" si="44"/>
        <v>33219.260000000068</v>
      </c>
      <c r="BP95" s="159">
        <f t="shared" si="44"/>
        <v>44130.399999999907</v>
      </c>
      <c r="BQ95" s="159">
        <f t="shared" si="44"/>
        <v>-225870.78000000026</v>
      </c>
      <c r="BR95" s="173">
        <f t="shared" si="44"/>
        <v>-73845.25</v>
      </c>
    </row>
    <row r="96" spans="1:70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41"/>
        <v>1276789.07</v>
      </c>
      <c r="AG96" s="283">
        <v>1362218.85</v>
      </c>
      <c r="AH96" s="283">
        <v>1609908.8499999999</v>
      </c>
      <c r="AI96" s="283">
        <f t="shared" si="42"/>
        <v>4044798.2</v>
      </c>
      <c r="AJ96" s="554">
        <v>8438442.9700000007</v>
      </c>
      <c r="AK96" s="283">
        <v>11512196.689999999</v>
      </c>
      <c r="AL96" s="283">
        <v>13975797.810000001</v>
      </c>
      <c r="AM96" s="283">
        <v>10791182.82</v>
      </c>
      <c r="AN96" s="283">
        <v>7027317.8200000003</v>
      </c>
      <c r="AO96" s="283">
        <v>4518274.55</v>
      </c>
      <c r="AP96" s="283">
        <v>1203294.05</v>
      </c>
      <c r="AQ96" s="283">
        <f t="shared" si="43"/>
        <v>2959444.93</v>
      </c>
      <c r="AR96" s="283">
        <v>1688532.22</v>
      </c>
      <c r="AS96" s="283">
        <v>1905606.82</v>
      </c>
      <c r="AT96" s="283">
        <v>2657677.6800000002</v>
      </c>
      <c r="AU96" s="283">
        <v>4773089.88</v>
      </c>
      <c r="AV96" s="283">
        <v>10813262.190000001</v>
      </c>
      <c r="AW96" s="587">
        <v>14964594.24</v>
      </c>
      <c r="AX96" s="411">
        <v>12734441.390000001</v>
      </c>
      <c r="AY96" s="411"/>
      <c r="AZ96" s="411"/>
      <c r="BA96" s="411"/>
      <c r="BB96" s="411"/>
      <c r="BC96" s="411"/>
      <c r="BD96" s="411"/>
      <c r="BE96" s="411"/>
      <c r="BF96" s="411"/>
      <c r="BG96" s="411"/>
      <c r="BH96" s="411"/>
      <c r="BI96" s="329">
        <f t="shared" si="44"/>
        <v>-1442105.7799999993</v>
      </c>
      <c r="BJ96" s="159">
        <f t="shared" si="44"/>
        <v>82943.400000000373</v>
      </c>
      <c r="BK96" s="159">
        <f t="shared" si="44"/>
        <v>692039.5700000003</v>
      </c>
      <c r="BL96" s="159">
        <f t="shared" si="44"/>
        <v>-225817.4700000002</v>
      </c>
      <c r="BM96" s="159">
        <f t="shared" si="44"/>
        <v>-172974.4299999997</v>
      </c>
      <c r="BN96" s="159">
        <f t="shared" si="44"/>
        <v>-26203.639999999898</v>
      </c>
      <c r="BO96" s="159">
        <f t="shared" si="44"/>
        <v>-31675.469999999972</v>
      </c>
      <c r="BP96" s="159">
        <f t="shared" si="44"/>
        <v>-106126.29000000004</v>
      </c>
      <c r="BQ96" s="159">
        <f t="shared" si="44"/>
        <v>-879986.56</v>
      </c>
      <c r="BR96" s="173">
        <f t="shared" si="44"/>
        <v>-1379707.5</v>
      </c>
    </row>
    <row r="97" spans="1:70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41"/>
        <v>1509772.91</v>
      </c>
      <c r="AG97" s="283">
        <v>1600529.31</v>
      </c>
      <c r="AH97" s="283">
        <v>2118356.86</v>
      </c>
      <c r="AI97" s="283">
        <f t="shared" si="42"/>
        <v>5646312.1100000003</v>
      </c>
      <c r="AJ97" s="554">
        <v>10546772.840000002</v>
      </c>
      <c r="AK97" s="283">
        <v>13537454.25</v>
      </c>
      <c r="AL97" s="283">
        <v>15535680.74</v>
      </c>
      <c r="AM97" s="283">
        <v>12375145.639999999</v>
      </c>
      <c r="AN97" s="283">
        <v>9063204.3300000001</v>
      </c>
      <c r="AO97" s="283">
        <v>5612890.2500000009</v>
      </c>
      <c r="AP97" s="283">
        <v>1716729.21</v>
      </c>
      <c r="AQ97" s="283">
        <f t="shared" si="43"/>
        <v>1426630.57</v>
      </c>
      <c r="AR97" s="283">
        <v>4505476.42</v>
      </c>
      <c r="AS97" s="283">
        <v>2730017.88</v>
      </c>
      <c r="AT97" s="283">
        <v>4250176.92</v>
      </c>
      <c r="AU97" s="283">
        <v>7736052.79</v>
      </c>
      <c r="AV97" s="283">
        <v>14087928.630000001</v>
      </c>
      <c r="AW97" s="587">
        <v>18095348.379999995</v>
      </c>
      <c r="AX97" s="411">
        <v>15534529.279999999</v>
      </c>
      <c r="AY97" s="411"/>
      <c r="AZ97" s="411"/>
      <c r="BA97" s="411"/>
      <c r="BB97" s="411"/>
      <c r="BC97" s="411"/>
      <c r="BD97" s="411"/>
      <c r="BE97" s="411"/>
      <c r="BF97" s="411"/>
      <c r="BG97" s="411"/>
      <c r="BH97" s="411"/>
      <c r="BI97" s="329">
        <f t="shared" si="44"/>
        <v>-1124371.6500000004</v>
      </c>
      <c r="BJ97" s="159">
        <f t="shared" si="44"/>
        <v>320523.77999999933</v>
      </c>
      <c r="BK97" s="159">
        <f t="shared" si="44"/>
        <v>347069.33000000007</v>
      </c>
      <c r="BL97" s="159">
        <f t="shared" si="44"/>
        <v>-457118.25</v>
      </c>
      <c r="BM97" s="159">
        <f t="shared" si="44"/>
        <v>-91623.34999999986</v>
      </c>
      <c r="BN97" s="159">
        <f t="shared" si="44"/>
        <v>-19366.290000000037</v>
      </c>
      <c r="BO97" s="159">
        <f t="shared" si="44"/>
        <v>-8521.339999999851</v>
      </c>
      <c r="BP97" s="159">
        <f t="shared" si="44"/>
        <v>15850.35999999987</v>
      </c>
      <c r="BQ97" s="159">
        <f t="shared" si="44"/>
        <v>-979199.43000000017</v>
      </c>
      <c r="BR97" s="173">
        <f t="shared" si="44"/>
        <v>-679757.0700000003</v>
      </c>
    </row>
    <row r="98" spans="1:70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41"/>
        <v>2845293.5199999996</v>
      </c>
      <c r="AG98" s="283">
        <v>3131927.08</v>
      </c>
      <c r="AH98" s="283">
        <v>3133550.95</v>
      </c>
      <c r="AI98" s="283">
        <f t="shared" si="42"/>
        <v>4467216.8900000006</v>
      </c>
      <c r="AJ98" s="554">
        <v>7939244.7299999995</v>
      </c>
      <c r="AK98" s="283">
        <v>9503921.3300000001</v>
      </c>
      <c r="AL98" s="283">
        <v>11607684.029999999</v>
      </c>
      <c r="AM98" s="283">
        <v>9226159.5999999996</v>
      </c>
      <c r="AN98" s="283">
        <v>7995670.4400000004</v>
      </c>
      <c r="AO98" s="283">
        <v>6408000.25</v>
      </c>
      <c r="AP98" s="283">
        <v>6534965.79</v>
      </c>
      <c r="AQ98" s="283">
        <f t="shared" si="43"/>
        <v>4431064.79</v>
      </c>
      <c r="AR98" s="283">
        <v>2330197.61</v>
      </c>
      <c r="AS98" s="283">
        <v>4470467.5299999993</v>
      </c>
      <c r="AT98" s="283">
        <v>5634119.3099999996</v>
      </c>
      <c r="AU98" s="283">
        <v>44232360.479999997</v>
      </c>
      <c r="AV98" s="283">
        <v>10846331.819999998</v>
      </c>
      <c r="AW98" s="587">
        <v>13497461.810000001</v>
      </c>
      <c r="AX98" s="411">
        <v>12834449.799999999</v>
      </c>
      <c r="AY98" s="411"/>
      <c r="AZ98" s="411"/>
      <c r="BA98" s="411"/>
      <c r="BB98" s="411"/>
      <c r="BC98" s="411"/>
      <c r="BD98" s="411"/>
      <c r="BE98" s="411"/>
      <c r="BF98" s="411"/>
      <c r="BG98" s="411"/>
      <c r="BH98" s="411"/>
      <c r="BI98" s="329">
        <f t="shared" si="44"/>
        <v>-25291.060000000522</v>
      </c>
      <c r="BJ98" s="159">
        <f t="shared" si="44"/>
        <v>835215.63000000175</v>
      </c>
      <c r="BK98" s="159">
        <f t="shared" si="44"/>
        <v>493862.37000000104</v>
      </c>
      <c r="BL98" s="159">
        <f t="shared" si="44"/>
        <v>-1108424.43</v>
      </c>
      <c r="BM98" s="159">
        <f t="shared" si="44"/>
        <v>316761.40999999968</v>
      </c>
      <c r="BN98" s="159">
        <f t="shared" si="44"/>
        <v>220053.63000000035</v>
      </c>
      <c r="BO98" s="159">
        <f t="shared" si="44"/>
        <v>501583.91000000038</v>
      </c>
      <c r="BP98" s="159">
        <f t="shared" si="44"/>
        <v>312314.80999999982</v>
      </c>
      <c r="BQ98" s="159">
        <f t="shared" si="44"/>
        <v>-2793338.6300000008</v>
      </c>
      <c r="BR98" s="173">
        <f t="shared" si="44"/>
        <v>2114915.2400000002</v>
      </c>
    </row>
    <row r="99" spans="1:70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4">
        <f t="shared" ref="AI99" si="45">SUM(AI94:AI98)</f>
        <v>37847690.129999995</v>
      </c>
      <c r="AJ99" s="554">
        <v>74930628.800000012</v>
      </c>
      <c r="AK99" s="283">
        <v>95973860.239999995</v>
      </c>
      <c r="AL99" s="283">
        <v>115810429.26000001</v>
      </c>
      <c r="AM99" s="283">
        <v>89434231.510000005</v>
      </c>
      <c r="AN99" s="283">
        <v>62910611.169999994</v>
      </c>
      <c r="AO99" s="283">
        <v>41333219.660000004</v>
      </c>
      <c r="AP99" s="283">
        <v>21930630.18</v>
      </c>
      <c r="AQ99" s="398">
        <f t="shared" ref="AQ99" si="46">SUM(AQ94:AQ98)</f>
        <v>18868111.25</v>
      </c>
      <c r="AR99" s="283">
        <v>17059241.09</v>
      </c>
      <c r="AS99" s="283">
        <v>18362512.869999997</v>
      </c>
      <c r="AT99" s="283">
        <v>28051045.750000004</v>
      </c>
      <c r="AU99" s="283">
        <v>82289026.039999992</v>
      </c>
      <c r="AV99" s="283">
        <v>93771653.769999981</v>
      </c>
      <c r="AW99" s="588">
        <v>124216261.94999997</v>
      </c>
      <c r="AX99" s="516">
        <v>107472798.55</v>
      </c>
      <c r="AY99" s="516"/>
      <c r="AZ99" s="516"/>
      <c r="BA99" s="516"/>
      <c r="BB99" s="516"/>
      <c r="BC99" s="516"/>
      <c r="BD99" s="516"/>
      <c r="BE99" s="516"/>
      <c r="BF99" s="516"/>
      <c r="BG99" s="516"/>
      <c r="BH99" s="516"/>
      <c r="BI99" s="328">
        <f t="shared" si="44"/>
        <v>-8499404.990000017</v>
      </c>
      <c r="BJ99" s="158">
        <f t="shared" si="44"/>
        <v>4573188.4899999946</v>
      </c>
      <c r="BK99" s="158">
        <f t="shared" si="44"/>
        <v>8183229.1600000039</v>
      </c>
      <c r="BL99" s="158">
        <f t="shared" si="44"/>
        <v>-1590614.0300000012</v>
      </c>
      <c r="BM99" s="158">
        <f t="shared" si="44"/>
        <v>102158.20999999903</v>
      </c>
      <c r="BN99" s="158">
        <f t="shared" si="44"/>
        <v>577037.29000000283</v>
      </c>
      <c r="BO99" s="158">
        <f t="shared" si="44"/>
        <v>862746.49000000022</v>
      </c>
      <c r="BP99" s="158">
        <f t="shared" si="44"/>
        <v>229298</v>
      </c>
      <c r="BQ99" s="158">
        <f t="shared" si="44"/>
        <v>-7866322.9199999981</v>
      </c>
      <c r="BR99" s="171">
        <f t="shared" si="44"/>
        <v>-2772820.3000000119</v>
      </c>
    </row>
    <row r="100" spans="1:70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106">
        <v>33578047.5</v>
      </c>
      <c r="AK101" s="71">
        <v>48033936.629999995</v>
      </c>
      <c r="AL101" s="71">
        <v>52980876.380000003</v>
      </c>
      <c r="AM101" s="71">
        <v>63367781.439999998</v>
      </c>
      <c r="AN101" s="71">
        <v>46853810.25</v>
      </c>
      <c r="AO101" s="71">
        <v>35490782.840000004</v>
      </c>
      <c r="AP101" s="71">
        <v>26801709.609999999</v>
      </c>
      <c r="AQ101" s="71">
        <v>19724070</v>
      </c>
      <c r="AR101" s="71">
        <v>17140295.239999998</v>
      </c>
      <c r="AS101" s="71">
        <v>13727518.390000001</v>
      </c>
      <c r="AT101" s="71">
        <v>16646366.98</v>
      </c>
      <c r="AU101" s="71">
        <v>20820170.399999999</v>
      </c>
      <c r="AV101" s="71">
        <v>35505886.409999996</v>
      </c>
      <c r="AW101" s="586">
        <v>58168656.539999999</v>
      </c>
      <c r="AX101" s="408">
        <v>57659077.649999999</v>
      </c>
      <c r="AY101" s="408"/>
      <c r="AZ101" s="408"/>
      <c r="BA101" s="408"/>
      <c r="BB101" s="408"/>
      <c r="BC101" s="408"/>
      <c r="BD101" s="408"/>
      <c r="BE101" s="408"/>
      <c r="BF101" s="408"/>
      <c r="BG101" s="408"/>
      <c r="BH101" s="408"/>
      <c r="BI101" s="261">
        <f t="shared" ref="BI101:BR106" si="47">O101-C101</f>
        <v>-1165623.4300000072</v>
      </c>
      <c r="BJ101" s="66">
        <f t="shared" si="47"/>
        <v>-4322138.2699999884</v>
      </c>
      <c r="BK101" s="66">
        <f t="shared" si="47"/>
        <v>1280738.3899999931</v>
      </c>
      <c r="BL101" s="66">
        <f t="shared" si="47"/>
        <v>3262961.8200000003</v>
      </c>
      <c r="BM101" s="66">
        <f t="shared" si="47"/>
        <v>-1820651.0299999975</v>
      </c>
      <c r="BN101" s="66">
        <f t="shared" si="47"/>
        <v>-779979.38000000268</v>
      </c>
      <c r="BO101" s="66">
        <f t="shared" si="47"/>
        <v>-191920.75999999791</v>
      </c>
      <c r="BP101" s="66">
        <f t="shared" si="47"/>
        <v>-984401.24000000209</v>
      </c>
      <c r="BQ101" s="66">
        <f t="shared" si="47"/>
        <v>-1557458.3800000027</v>
      </c>
      <c r="BR101" s="106">
        <f t="shared" si="47"/>
        <v>-4395239.0400000028</v>
      </c>
    </row>
    <row r="102" spans="1:70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47"/>
        <v>0</v>
      </c>
      <c r="BJ102" s="66">
        <f t="shared" si="47"/>
        <v>0</v>
      </c>
      <c r="BK102" s="66">
        <f t="shared" si="47"/>
        <v>0</v>
      </c>
      <c r="BL102" s="66">
        <f t="shared" si="47"/>
        <v>0</v>
      </c>
      <c r="BM102" s="66">
        <f t="shared" si="47"/>
        <v>0</v>
      </c>
      <c r="BN102" s="66">
        <f t="shared" si="47"/>
        <v>0</v>
      </c>
      <c r="BO102" s="66">
        <f t="shared" si="47"/>
        <v>0</v>
      </c>
      <c r="BP102" s="66">
        <f t="shared" si="47"/>
        <v>0</v>
      </c>
      <c r="BQ102" s="66">
        <f t="shared" si="47"/>
        <v>0</v>
      </c>
      <c r="BR102" s="106">
        <f t="shared" si="47"/>
        <v>0</v>
      </c>
    </row>
    <row r="103" spans="1:70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106">
        <v>17032370.860000003</v>
      </c>
      <c r="AK103" s="71">
        <v>20192217.27</v>
      </c>
      <c r="AL103" s="71">
        <v>30655655.300000001</v>
      </c>
      <c r="AM103" s="71">
        <v>40174271.340000004</v>
      </c>
      <c r="AN103" s="71">
        <v>31601317.329999998</v>
      </c>
      <c r="AO103" s="71">
        <v>22259767.350000001</v>
      </c>
      <c r="AP103" s="71">
        <v>14896831.619999999</v>
      </c>
      <c r="AQ103" s="71">
        <v>8893098</v>
      </c>
      <c r="AR103" s="71">
        <v>8158275.71</v>
      </c>
      <c r="AS103" s="71">
        <v>6381888.9500000002</v>
      </c>
      <c r="AT103" s="71">
        <v>7178986.8600000003</v>
      </c>
      <c r="AU103" s="71">
        <v>10788676.710000001</v>
      </c>
      <c r="AV103" s="71">
        <v>21895313.449999999</v>
      </c>
      <c r="AW103" s="586">
        <v>35747513.289999999</v>
      </c>
      <c r="AX103" s="408">
        <v>37451533.75</v>
      </c>
      <c r="AY103" s="408"/>
      <c r="AZ103" s="408"/>
      <c r="BA103" s="408"/>
      <c r="BB103" s="408"/>
      <c r="BC103" s="408"/>
      <c r="BD103" s="408"/>
      <c r="BE103" s="408"/>
      <c r="BF103" s="408"/>
      <c r="BG103" s="408"/>
      <c r="BH103" s="408"/>
      <c r="BI103" s="261">
        <f t="shared" si="47"/>
        <v>-2937218.609999992</v>
      </c>
      <c r="BJ103" s="66">
        <f t="shared" si="47"/>
        <v>-3310425.7299999967</v>
      </c>
      <c r="BK103" s="66">
        <f t="shared" si="47"/>
        <v>-318986.56000000052</v>
      </c>
      <c r="BL103" s="66">
        <f t="shared" si="47"/>
        <v>2740156.4499999993</v>
      </c>
      <c r="BM103" s="66">
        <f t="shared" si="47"/>
        <v>410315.24999999907</v>
      </c>
      <c r="BN103" s="66">
        <f t="shared" si="47"/>
        <v>-180332.43999999948</v>
      </c>
      <c r="BO103" s="66">
        <f t="shared" si="47"/>
        <v>609842.33000000101</v>
      </c>
      <c r="BP103" s="66">
        <f t="shared" si="47"/>
        <v>391077.40999999922</v>
      </c>
      <c r="BQ103" s="66">
        <f t="shared" si="47"/>
        <v>310011.89999999944</v>
      </c>
      <c r="BR103" s="106">
        <f t="shared" si="47"/>
        <v>-2963895.700000003</v>
      </c>
    </row>
    <row r="104" spans="1:70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47"/>
        <v>0</v>
      </c>
      <c r="BJ104" s="66">
        <f t="shared" si="47"/>
        <v>0</v>
      </c>
      <c r="BK104" s="66">
        <f t="shared" si="47"/>
        <v>0</v>
      </c>
      <c r="BL104" s="66">
        <f t="shared" si="47"/>
        <v>0</v>
      </c>
      <c r="BM104" s="66">
        <f t="shared" si="47"/>
        <v>0</v>
      </c>
      <c r="BN104" s="66">
        <f t="shared" si="47"/>
        <v>0</v>
      </c>
      <c r="BO104" s="66">
        <f t="shared" si="47"/>
        <v>0</v>
      </c>
      <c r="BP104" s="66">
        <f t="shared" si="47"/>
        <v>0</v>
      </c>
      <c r="BQ104" s="66">
        <f t="shared" si="47"/>
        <v>0</v>
      </c>
      <c r="BR104" s="106">
        <f t="shared" si="47"/>
        <v>0</v>
      </c>
    </row>
    <row r="105" spans="1:70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106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586"/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47"/>
        <v>0</v>
      </c>
      <c r="BJ105" s="66">
        <f t="shared" si="47"/>
        <v>0</v>
      </c>
      <c r="BK105" s="66">
        <f t="shared" si="47"/>
        <v>0</v>
      </c>
      <c r="BL105" s="66">
        <f t="shared" si="47"/>
        <v>0</v>
      </c>
      <c r="BM105" s="66">
        <f t="shared" si="47"/>
        <v>0</v>
      </c>
      <c r="BN105" s="66">
        <f t="shared" si="47"/>
        <v>0</v>
      </c>
      <c r="BO105" s="66">
        <f t="shared" si="47"/>
        <v>0</v>
      </c>
      <c r="BP105" s="66">
        <f t="shared" si="47"/>
        <v>0</v>
      </c>
      <c r="BQ105" s="66">
        <f t="shared" si="47"/>
        <v>0</v>
      </c>
      <c r="BR105" s="106">
        <f t="shared" si="47"/>
        <v>0</v>
      </c>
    </row>
    <row r="106" spans="1:70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V106" si="48">SUM(U101:U105)</f>
        <v>13389369</v>
      </c>
      <c r="V106" s="71">
        <f t="shared" si="48"/>
        <v>14287455</v>
      </c>
      <c r="W106" s="71">
        <f t="shared" si="48"/>
        <v>16227846</v>
      </c>
      <c r="X106" s="106">
        <f t="shared" si="48"/>
        <v>37225835</v>
      </c>
      <c r="Y106" s="298">
        <f t="shared" si="48"/>
        <v>62755447</v>
      </c>
      <c r="Z106" s="78">
        <f t="shared" si="48"/>
        <v>74034074</v>
      </c>
      <c r="AA106" s="78">
        <f t="shared" si="48"/>
        <v>94408791</v>
      </c>
      <c r="AB106" s="78">
        <f t="shared" si="48"/>
        <v>70793022</v>
      </c>
      <c r="AC106" s="78">
        <f t="shared" si="48"/>
        <v>52491341</v>
      </c>
      <c r="AD106" s="78">
        <f t="shared" si="48"/>
        <v>35501519</v>
      </c>
      <c r="AE106" s="78">
        <f t="shared" si="48"/>
        <v>22491995.670000002</v>
      </c>
      <c r="AF106" s="78">
        <f t="shared" si="48"/>
        <v>19448730.949999999</v>
      </c>
      <c r="AG106" s="78">
        <f t="shared" si="48"/>
        <v>17473493.580000002</v>
      </c>
      <c r="AH106" s="78">
        <f t="shared" si="48"/>
        <v>18510384.670000002</v>
      </c>
      <c r="AI106" s="78">
        <f t="shared" si="48"/>
        <v>27289497.260000002</v>
      </c>
      <c r="AJ106" s="488">
        <f t="shared" si="48"/>
        <v>50610418.359999999</v>
      </c>
      <c r="AK106" s="78">
        <f t="shared" si="48"/>
        <v>68226153.899999991</v>
      </c>
      <c r="AL106" s="78">
        <f t="shared" si="48"/>
        <v>83636531.680000007</v>
      </c>
      <c r="AM106" s="78">
        <f t="shared" si="48"/>
        <v>103542052.78</v>
      </c>
      <c r="AN106" s="78">
        <f t="shared" si="48"/>
        <v>78455127.579999998</v>
      </c>
      <c r="AO106" s="78">
        <f t="shared" si="48"/>
        <v>57750550.190000005</v>
      </c>
      <c r="AP106" s="78">
        <f t="shared" si="48"/>
        <v>41698541.229999997</v>
      </c>
      <c r="AQ106" s="78">
        <f t="shared" si="48"/>
        <v>28617168</v>
      </c>
      <c r="AR106" s="78">
        <f t="shared" si="48"/>
        <v>25298570.949999999</v>
      </c>
      <c r="AS106" s="78">
        <f t="shared" si="48"/>
        <v>20109407.34</v>
      </c>
      <c r="AT106" s="78">
        <f t="shared" si="48"/>
        <v>23825353.84</v>
      </c>
      <c r="AU106" s="78">
        <f t="shared" si="48"/>
        <v>31608847.109999999</v>
      </c>
      <c r="AV106" s="78">
        <f t="shared" si="48"/>
        <v>57401199.859999999</v>
      </c>
      <c r="AW106" s="587">
        <v>93916169.829999998</v>
      </c>
      <c r="AX106" s="411">
        <v>95110611.400000006</v>
      </c>
      <c r="AY106" s="411"/>
      <c r="AZ106" s="411"/>
      <c r="BA106" s="411"/>
      <c r="BB106" s="411"/>
      <c r="BC106" s="411"/>
      <c r="BD106" s="411"/>
      <c r="BE106" s="411"/>
      <c r="BF106" s="411"/>
      <c r="BG106" s="411"/>
      <c r="BH106" s="411"/>
      <c r="BI106" s="298">
        <f t="shared" si="47"/>
        <v>-4102842.0400000066</v>
      </c>
      <c r="BJ106" s="60">
        <f t="shared" si="47"/>
        <v>-7632563.9999999851</v>
      </c>
      <c r="BK106" s="59">
        <f t="shared" si="47"/>
        <v>961751.82999999076</v>
      </c>
      <c r="BL106" s="59">
        <f t="shared" si="47"/>
        <v>6003118.2699999996</v>
      </c>
      <c r="BM106" s="59">
        <f t="shared" si="47"/>
        <v>-1410335.7799999975</v>
      </c>
      <c r="BN106" s="59">
        <f t="shared" si="47"/>
        <v>-960311.8200000003</v>
      </c>
      <c r="BO106" s="59">
        <f t="shared" si="47"/>
        <v>417921.57000000402</v>
      </c>
      <c r="BP106" s="59">
        <f t="shared" si="47"/>
        <v>-593323.83000000194</v>
      </c>
      <c r="BQ106" s="59">
        <f t="shared" si="47"/>
        <v>-1247446.4800000042</v>
      </c>
      <c r="BR106" s="107">
        <f t="shared" si="47"/>
        <v>-7359134.7400000095</v>
      </c>
    </row>
    <row r="107" spans="1:70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32">
        <v>216637</v>
      </c>
      <c r="AK108" s="361">
        <v>217392</v>
      </c>
      <c r="AL108" s="361">
        <v>204320</v>
      </c>
      <c r="AM108" s="361">
        <v>226236</v>
      </c>
      <c r="AN108" s="361">
        <v>219488</v>
      </c>
      <c r="AO108" s="361">
        <v>220596</v>
      </c>
      <c r="AP108" s="361">
        <v>220878</v>
      </c>
      <c r="AQ108" s="361">
        <v>209600</v>
      </c>
      <c r="AR108" s="361">
        <v>218503</v>
      </c>
      <c r="AS108" s="361">
        <v>209402</v>
      </c>
      <c r="AT108" s="361">
        <v>211955</v>
      </c>
      <c r="AU108" s="361">
        <v>201967</v>
      </c>
      <c r="AV108" s="361">
        <v>212672</v>
      </c>
      <c r="AW108" s="591">
        <v>222280</v>
      </c>
      <c r="AX108" s="524">
        <v>209218</v>
      </c>
      <c r="AY108" s="524"/>
      <c r="AZ108" s="524"/>
      <c r="BA108" s="524"/>
      <c r="BB108" s="524"/>
      <c r="BC108" s="524"/>
      <c r="BD108" s="524"/>
      <c r="BE108" s="524"/>
      <c r="BF108" s="524"/>
      <c r="BG108" s="524"/>
      <c r="BH108" s="524"/>
      <c r="BI108" s="300">
        <f t="shared" ref="BI108:BR113" si="49">O108-C108</f>
        <v>-310</v>
      </c>
      <c r="BJ108" s="86">
        <f t="shared" si="49"/>
        <v>-563</v>
      </c>
      <c r="BK108" s="86">
        <f t="shared" si="49"/>
        <v>-4149</v>
      </c>
      <c r="BL108" s="86">
        <f t="shared" si="49"/>
        <v>16396</v>
      </c>
      <c r="BM108" s="86">
        <f t="shared" si="49"/>
        <v>550</v>
      </c>
      <c r="BN108" s="86">
        <f t="shared" si="49"/>
        <v>1705</v>
      </c>
      <c r="BO108" s="86">
        <f t="shared" si="49"/>
        <v>8682</v>
      </c>
      <c r="BP108" s="86">
        <f t="shared" si="49"/>
        <v>-2247</v>
      </c>
      <c r="BQ108" s="86">
        <f t="shared" si="49"/>
        <v>-7215</v>
      </c>
      <c r="BR108" s="332">
        <f t="shared" si="49"/>
        <v>-1183</v>
      </c>
    </row>
    <row r="109" spans="1:70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49"/>
        <v>0</v>
      </c>
      <c r="BJ109" s="86">
        <f t="shared" si="49"/>
        <v>0</v>
      </c>
      <c r="BK109" s="86">
        <f t="shared" si="49"/>
        <v>0</v>
      </c>
      <c r="BL109" s="86">
        <f t="shared" si="49"/>
        <v>0</v>
      </c>
      <c r="BM109" s="86">
        <f t="shared" si="49"/>
        <v>0</v>
      </c>
      <c r="BN109" s="86">
        <f t="shared" si="49"/>
        <v>0</v>
      </c>
      <c r="BO109" s="86">
        <f t="shared" si="49"/>
        <v>0</v>
      </c>
      <c r="BP109" s="86">
        <f t="shared" si="49"/>
        <v>0</v>
      </c>
      <c r="BQ109" s="86">
        <f t="shared" si="49"/>
        <v>0</v>
      </c>
      <c r="BR109" s="332">
        <f t="shared" si="49"/>
        <v>0</v>
      </c>
    </row>
    <row r="110" spans="1:70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32">
        <v>26123</v>
      </c>
      <c r="AK110" s="361">
        <v>25422</v>
      </c>
      <c r="AL110" s="361">
        <v>25823</v>
      </c>
      <c r="AM110" s="361">
        <v>26480</v>
      </c>
      <c r="AN110" s="361">
        <v>26278</v>
      </c>
      <c r="AO110" s="361">
        <v>25854</v>
      </c>
      <c r="AP110" s="361">
        <v>25550</v>
      </c>
      <c r="AQ110" s="361">
        <v>24360</v>
      </c>
      <c r="AR110" s="361">
        <v>25152</v>
      </c>
      <c r="AS110" s="361">
        <v>24622</v>
      </c>
      <c r="AT110" s="361">
        <v>24751</v>
      </c>
      <c r="AU110" s="361">
        <v>25274</v>
      </c>
      <c r="AV110" s="361">
        <v>25911</v>
      </c>
      <c r="AW110" s="591">
        <v>26159</v>
      </c>
      <c r="AX110" s="524">
        <v>25647</v>
      </c>
      <c r="AY110" s="524"/>
      <c r="AZ110" s="524"/>
      <c r="BA110" s="524"/>
      <c r="BB110" s="524"/>
      <c r="BC110" s="524"/>
      <c r="BD110" s="524"/>
      <c r="BE110" s="524"/>
      <c r="BF110" s="524"/>
      <c r="BG110" s="524"/>
      <c r="BH110" s="524"/>
      <c r="BI110" s="300">
        <f t="shared" si="49"/>
        <v>-757</v>
      </c>
      <c r="BJ110" s="86">
        <f t="shared" si="49"/>
        <v>-1127</v>
      </c>
      <c r="BK110" s="86">
        <f t="shared" si="49"/>
        <v>-1377</v>
      </c>
      <c r="BL110" s="86">
        <f t="shared" si="49"/>
        <v>-689</v>
      </c>
      <c r="BM110" s="86">
        <f t="shared" si="49"/>
        <v>-1760</v>
      </c>
      <c r="BN110" s="86">
        <f t="shared" si="49"/>
        <v>-2080</v>
      </c>
      <c r="BO110" s="86">
        <f t="shared" si="49"/>
        <v>-980</v>
      </c>
      <c r="BP110" s="86">
        <f t="shared" si="49"/>
        <v>-1469</v>
      </c>
      <c r="BQ110" s="86">
        <f t="shared" si="49"/>
        <v>-852</v>
      </c>
      <c r="BR110" s="332">
        <f t="shared" si="49"/>
        <v>-780</v>
      </c>
    </row>
    <row r="111" spans="1:70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49"/>
        <v>0</v>
      </c>
      <c r="BJ111" s="86">
        <f t="shared" si="49"/>
        <v>0</v>
      </c>
      <c r="BK111" s="86">
        <f t="shared" si="49"/>
        <v>0</v>
      </c>
      <c r="BL111" s="86">
        <f t="shared" si="49"/>
        <v>0</v>
      </c>
      <c r="BM111" s="86">
        <f t="shared" si="49"/>
        <v>0</v>
      </c>
      <c r="BN111" s="86">
        <f t="shared" si="49"/>
        <v>0</v>
      </c>
      <c r="BO111" s="86">
        <f t="shared" si="49"/>
        <v>0</v>
      </c>
      <c r="BP111" s="86">
        <f t="shared" si="49"/>
        <v>0</v>
      </c>
      <c r="BQ111" s="86">
        <f t="shared" si="49"/>
        <v>0</v>
      </c>
      <c r="BR111" s="332">
        <f t="shared" si="49"/>
        <v>0</v>
      </c>
    </row>
    <row r="112" spans="1:70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32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591"/>
      <c r="AX112" s="524"/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49"/>
        <v>0</v>
      </c>
      <c r="BJ112" s="86">
        <f t="shared" si="49"/>
        <v>0</v>
      </c>
      <c r="BK112" s="86">
        <f t="shared" si="49"/>
        <v>0</v>
      </c>
      <c r="BL112" s="86">
        <f t="shared" si="49"/>
        <v>0</v>
      </c>
      <c r="BM112" s="86">
        <f t="shared" si="49"/>
        <v>0</v>
      </c>
      <c r="BN112" s="86">
        <f t="shared" si="49"/>
        <v>0</v>
      </c>
      <c r="BO112" s="86">
        <f t="shared" si="49"/>
        <v>0</v>
      </c>
      <c r="BP112" s="86">
        <f t="shared" si="49"/>
        <v>0</v>
      </c>
      <c r="BQ112" s="86">
        <f t="shared" si="49"/>
        <v>0</v>
      </c>
      <c r="BR112" s="332">
        <f t="shared" si="49"/>
        <v>0</v>
      </c>
    </row>
    <row r="113" spans="1:70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V113" si="50">SUM(U108:U110)</f>
        <v>225812</v>
      </c>
      <c r="V113" s="316">
        <f t="shared" si="50"/>
        <v>228599</v>
      </c>
      <c r="W113" s="316">
        <f t="shared" si="50"/>
        <v>210745</v>
      </c>
      <c r="X113" s="492">
        <f t="shared" si="50"/>
        <v>233537</v>
      </c>
      <c r="Y113" s="481">
        <f t="shared" si="50"/>
        <v>238366</v>
      </c>
      <c r="Z113" s="295">
        <f t="shared" si="50"/>
        <v>233289</v>
      </c>
      <c r="AA113" s="295">
        <f t="shared" si="50"/>
        <v>255039</v>
      </c>
      <c r="AB113" s="295">
        <f t="shared" si="50"/>
        <v>244980</v>
      </c>
      <c r="AC113" s="316">
        <f t="shared" si="50"/>
        <v>233196</v>
      </c>
      <c r="AD113" s="316">
        <f t="shared" si="50"/>
        <v>243022</v>
      </c>
      <c r="AE113" s="316">
        <f t="shared" si="50"/>
        <v>240029</v>
      </c>
      <c r="AF113" s="316">
        <f t="shared" si="50"/>
        <v>236345</v>
      </c>
      <c r="AG113" s="316">
        <f t="shared" si="50"/>
        <v>232415</v>
      </c>
      <c r="AH113" s="316">
        <f t="shared" si="50"/>
        <v>232568</v>
      </c>
      <c r="AI113" s="316">
        <f t="shared" si="50"/>
        <v>240707</v>
      </c>
      <c r="AJ113" s="492">
        <f t="shared" si="50"/>
        <v>242760</v>
      </c>
      <c r="AK113" s="481">
        <f t="shared" si="50"/>
        <v>242814</v>
      </c>
      <c r="AL113" s="295">
        <f t="shared" si="50"/>
        <v>230143</v>
      </c>
      <c r="AM113" s="295">
        <f t="shared" si="50"/>
        <v>252716</v>
      </c>
      <c r="AN113" s="295">
        <f t="shared" si="50"/>
        <v>245766</v>
      </c>
      <c r="AO113" s="295">
        <f t="shared" si="50"/>
        <v>246450</v>
      </c>
      <c r="AP113" s="295">
        <f t="shared" si="50"/>
        <v>246428</v>
      </c>
      <c r="AQ113" s="295">
        <f t="shared" si="50"/>
        <v>233960</v>
      </c>
      <c r="AR113" s="295">
        <f t="shared" si="50"/>
        <v>243655</v>
      </c>
      <c r="AS113" s="295">
        <f t="shared" si="50"/>
        <v>234024</v>
      </c>
      <c r="AT113" s="295">
        <f t="shared" si="50"/>
        <v>236706</v>
      </c>
      <c r="AU113" s="295">
        <f t="shared" si="50"/>
        <v>227241</v>
      </c>
      <c r="AV113" s="295">
        <f t="shared" si="50"/>
        <v>238583</v>
      </c>
      <c r="AW113" s="585">
        <v>248439</v>
      </c>
      <c r="AX113" s="400">
        <v>234865</v>
      </c>
      <c r="AY113" s="400"/>
      <c r="AZ113" s="400"/>
      <c r="BA113" s="400"/>
      <c r="BB113" s="400"/>
      <c r="BC113" s="400"/>
      <c r="BD113" s="400"/>
      <c r="BE113" s="400"/>
      <c r="BF113" s="400"/>
      <c r="BG113" s="400"/>
      <c r="BH113" s="400"/>
      <c r="BI113" s="301">
        <f t="shared" si="49"/>
        <v>-1067</v>
      </c>
      <c r="BJ113" s="49">
        <f t="shared" si="49"/>
        <v>-1690</v>
      </c>
      <c r="BK113" s="49">
        <f t="shared" si="49"/>
        <v>-5526</v>
      </c>
      <c r="BL113" s="49">
        <f t="shared" si="49"/>
        <v>15707</v>
      </c>
      <c r="BM113" s="49">
        <f t="shared" si="49"/>
        <v>-1210</v>
      </c>
      <c r="BN113" s="49">
        <f t="shared" si="49"/>
        <v>-375</v>
      </c>
      <c r="BO113" s="49">
        <f t="shared" si="49"/>
        <v>7702</v>
      </c>
      <c r="BP113" s="49">
        <f t="shared" si="49"/>
        <v>-3716</v>
      </c>
      <c r="BQ113" s="49">
        <f t="shared" si="49"/>
        <v>-8067</v>
      </c>
      <c r="BR113" s="104">
        <f t="shared" si="49"/>
        <v>-1963</v>
      </c>
    </row>
    <row r="114" spans="1:70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4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45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51">Q94-Q101</f>
        <v>-9246534.2699999996</v>
      </c>
      <c r="R115" s="66">
        <f t="shared" si="51"/>
        <v>-12362757.51</v>
      </c>
      <c r="S115" s="66">
        <f t="shared" si="51"/>
        <v>-7227461.9199999999</v>
      </c>
      <c r="T115" s="66">
        <f t="shared" si="51"/>
        <v>-4505622.0299999993</v>
      </c>
      <c r="U115" s="71">
        <f t="shared" si="51"/>
        <v>-3287989.2800000003</v>
      </c>
      <c r="V115" s="71">
        <f t="shared" si="51"/>
        <v>-2675865.71</v>
      </c>
      <c r="W115" s="71">
        <f t="shared" ref="W115:AE115" si="52">W94-W101</f>
        <v>5234054.5499999989</v>
      </c>
      <c r="X115" s="106">
        <f t="shared" si="52"/>
        <v>13523545.469999999</v>
      </c>
      <c r="Y115" s="448">
        <f t="shared" si="52"/>
        <v>10972104.07</v>
      </c>
      <c r="Z115" s="71">
        <f t="shared" si="52"/>
        <v>11576950.519999996</v>
      </c>
      <c r="AA115" s="71">
        <f t="shared" si="52"/>
        <v>-11606321</v>
      </c>
      <c r="AB115" s="71">
        <f t="shared" si="52"/>
        <v>-13068299.5</v>
      </c>
      <c r="AC115" s="71">
        <f t="shared" si="52"/>
        <v>-10520991.789999999</v>
      </c>
      <c r="AD115" s="71">
        <f t="shared" si="52"/>
        <v>-11932173.52</v>
      </c>
      <c r="AE115" s="71">
        <f t="shared" si="52"/>
        <v>-8860764.0500000007</v>
      </c>
      <c r="AF115" s="71">
        <f t="shared" ref="AF115:AG115" si="53">AF94-AF101</f>
        <v>-7181800.6800000006</v>
      </c>
      <c r="AG115" s="71">
        <f t="shared" si="53"/>
        <v>-5701242.6100000013</v>
      </c>
      <c r="AH115" s="71">
        <f t="shared" ref="AH115:AI115" si="54">AH94-AH101</f>
        <v>-4463279.1999999993</v>
      </c>
      <c r="AI115" s="71">
        <f t="shared" si="54"/>
        <v>1065245.3699999973</v>
      </c>
      <c r="AJ115" s="106">
        <f t="shared" ref="AJ115:AK115" si="55">AJ94-AJ101</f>
        <v>10312073.700000003</v>
      </c>
      <c r="AK115" s="71">
        <f t="shared" si="55"/>
        <v>8272137.5599999949</v>
      </c>
      <c r="AL115" s="71">
        <f t="shared" ref="AL115:AM115" si="56">AL94-AL101</f>
        <v>15286261.550000004</v>
      </c>
      <c r="AM115" s="71">
        <f t="shared" si="56"/>
        <v>-11446011.809999995</v>
      </c>
      <c r="AN115" s="71">
        <f t="shared" ref="AN115:AO115" si="57">AN94-AN101</f>
        <v>-11596460.600000001</v>
      </c>
      <c r="AO115" s="71">
        <f t="shared" si="57"/>
        <v>-13108003.310000002</v>
      </c>
      <c r="AP115" s="71">
        <f t="shared" ref="AP115:AQ115" si="58">AP94-AP101</f>
        <v>-15530673.709999999</v>
      </c>
      <c r="AQ115" s="71">
        <f t="shared" si="58"/>
        <v>-10659157.75</v>
      </c>
      <c r="AR115" s="71">
        <f t="shared" ref="AR115:AS115" si="59">AR94-AR101</f>
        <v>-9452606.8399999999</v>
      </c>
      <c r="AS115" s="71">
        <f t="shared" si="59"/>
        <v>-5363667.2699999996</v>
      </c>
      <c r="AT115" s="71">
        <f t="shared" ref="AT115:AU115" si="60">AT94-AT101</f>
        <v>-2575543.9399999995</v>
      </c>
      <c r="AU115" s="71">
        <f t="shared" si="60"/>
        <v>2528201.7100000009</v>
      </c>
      <c r="AV115" s="71">
        <f t="shared" ref="AV115:AW115" si="61">AV94-AV101</f>
        <v>17285568.119999997</v>
      </c>
      <c r="AW115" s="586">
        <f t="shared" si="61"/>
        <v>12415285.479999982</v>
      </c>
      <c r="AX115" s="408">
        <f t="shared" ref="AX115" si="62">AX94-AX101</f>
        <v>2527849.9100000039</v>
      </c>
      <c r="AY115" s="408"/>
      <c r="AZ115" s="408"/>
      <c r="BA115" s="408"/>
      <c r="BB115" s="408"/>
      <c r="BC115" s="408"/>
      <c r="BD115" s="408"/>
      <c r="BE115" s="408"/>
      <c r="BF115" s="408"/>
      <c r="BG115" s="408"/>
      <c r="BH115" s="408"/>
      <c r="BI115" s="261">
        <f t="shared" ref="BI115:BR120" si="63">O115-C115</f>
        <v>-4162623.3500000015</v>
      </c>
      <c r="BJ115" s="66">
        <f t="shared" si="63"/>
        <v>7420010.1399999848</v>
      </c>
      <c r="BK115" s="66">
        <f t="shared" si="63"/>
        <v>4771373.9300000072</v>
      </c>
      <c r="BL115" s="66">
        <f t="shared" si="63"/>
        <v>-3083174.67</v>
      </c>
      <c r="BM115" s="66">
        <f t="shared" si="63"/>
        <v>1879181.7299999967</v>
      </c>
      <c r="BN115" s="66">
        <f t="shared" si="63"/>
        <v>1132977.5800000038</v>
      </c>
      <c r="BO115" s="66">
        <f t="shared" si="63"/>
        <v>560060.8899999978</v>
      </c>
      <c r="BP115" s="66">
        <f t="shared" si="63"/>
        <v>947529.96000000183</v>
      </c>
      <c r="BQ115" s="66">
        <f t="shared" si="63"/>
        <v>-1430469.1399999987</v>
      </c>
      <c r="BR115" s="106">
        <f t="shared" si="63"/>
        <v>1640813.3199999966</v>
      </c>
    </row>
    <row r="116" spans="1:70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64">Q95-Q102</f>
        <v>2005101.99</v>
      </c>
      <c r="R116" s="66">
        <f t="shared" si="64"/>
        <v>817863.76</v>
      </c>
      <c r="S116" s="66">
        <f t="shared" ref="S116:V120" si="65">S95-S102</f>
        <v>543878.47</v>
      </c>
      <c r="T116" s="66">
        <f t="shared" si="65"/>
        <v>507358.35</v>
      </c>
      <c r="U116" s="71">
        <f t="shared" si="65"/>
        <v>514881.67000000004</v>
      </c>
      <c r="V116" s="399">
        <f t="shared" si="65"/>
        <v>679127.25</v>
      </c>
      <c r="W116" s="399">
        <f t="shared" ref="W116:AE116" si="66">W95-W102</f>
        <v>1371103.8399999999</v>
      </c>
      <c r="X116" s="493">
        <f t="shared" si="66"/>
        <v>3395548.8400000003</v>
      </c>
      <c r="Y116" s="448">
        <f t="shared" si="66"/>
        <v>4727667.8499999996</v>
      </c>
      <c r="Z116" s="71">
        <f t="shared" si="66"/>
        <v>5240194.99</v>
      </c>
      <c r="AA116" s="71">
        <f t="shared" si="66"/>
        <v>4537764</v>
      </c>
      <c r="AB116" s="71">
        <f t="shared" si="66"/>
        <v>3043243.33</v>
      </c>
      <c r="AC116" s="71">
        <f t="shared" si="66"/>
        <v>1941427.59</v>
      </c>
      <c r="AD116" s="71">
        <f t="shared" si="66"/>
        <v>931645.93</v>
      </c>
      <c r="AE116" s="71">
        <f t="shared" si="66"/>
        <v>718775.22</v>
      </c>
      <c r="AF116" s="71">
        <f t="shared" ref="AF116:AG116" si="67">AF95-AF102</f>
        <v>679604.6399999999</v>
      </c>
      <c r="AG116" s="71">
        <f t="shared" si="67"/>
        <v>708139.05</v>
      </c>
      <c r="AH116" s="71">
        <f t="shared" ref="AH116:AI116" si="68">AH95-AH102</f>
        <v>781986.11</v>
      </c>
      <c r="AI116" s="71">
        <f t="shared" si="68"/>
        <v>1974854.92</v>
      </c>
      <c r="AJ116" s="106">
        <f t="shared" ref="AJ116:AK116" si="69">AJ95-AJ102</f>
        <v>4116047.06</v>
      </c>
      <c r="AK116" s="71">
        <f t="shared" si="69"/>
        <v>5114213.7799999993</v>
      </c>
      <c r="AL116" s="71">
        <f t="shared" ref="AL116:AM116" si="70">AL95-AL102</f>
        <v>6424128.7499999991</v>
      </c>
      <c r="AM116" s="71">
        <f t="shared" si="70"/>
        <v>5119973.8199999994</v>
      </c>
      <c r="AN116" s="71">
        <f t="shared" ref="AN116:AO116" si="71">AN95-AN102</f>
        <v>3567068.93</v>
      </c>
      <c r="AO116" s="71">
        <f t="shared" si="71"/>
        <v>2411275.08</v>
      </c>
      <c r="AP116" s="71">
        <f t="shared" ref="AP116:AQ116" si="72">AP95-AP102</f>
        <v>1204605.23</v>
      </c>
      <c r="AQ116" s="71">
        <f t="shared" si="72"/>
        <v>986058.71000000008</v>
      </c>
      <c r="AR116" s="71">
        <f t="shared" ref="AR116:AS116" si="73">AR95-AR102</f>
        <v>847346.44000000006</v>
      </c>
      <c r="AS116" s="71">
        <f t="shared" si="73"/>
        <v>892569.52</v>
      </c>
      <c r="AT116" s="71">
        <f t="shared" ref="AT116:AU116" si="74">AT95-AT102</f>
        <v>1438248.8</v>
      </c>
      <c r="AU116" s="71">
        <f t="shared" si="74"/>
        <v>2199150.7799999998</v>
      </c>
      <c r="AV116" s="71">
        <f t="shared" ref="AV116:AW116" si="75">AV95-AV102</f>
        <v>5232676.6000000006</v>
      </c>
      <c r="AW116" s="586">
        <f t="shared" si="75"/>
        <v>7074915.4999999991</v>
      </c>
      <c r="AX116" s="408">
        <f t="shared" ref="AX116" si="76">AX95-AX102</f>
        <v>6182450.5200000005</v>
      </c>
      <c r="AY116" s="408"/>
      <c r="AZ116" s="408"/>
      <c r="BA116" s="408"/>
      <c r="BB116" s="408"/>
      <c r="BC116" s="408"/>
      <c r="BD116" s="408"/>
      <c r="BE116" s="408"/>
      <c r="BF116" s="408"/>
      <c r="BG116" s="408"/>
      <c r="BH116" s="408"/>
      <c r="BI116" s="261">
        <f t="shared" si="63"/>
        <v>-579389.7200000002</v>
      </c>
      <c r="BJ116" s="66">
        <f t="shared" si="63"/>
        <v>236633.80999999959</v>
      </c>
      <c r="BK116" s="66">
        <f t="shared" si="63"/>
        <v>598145.57000000007</v>
      </c>
      <c r="BL116" s="66">
        <f t="shared" si="63"/>
        <v>20958.969999999972</v>
      </c>
      <c r="BM116" s="66">
        <f t="shared" si="63"/>
        <v>-8536.1199999999953</v>
      </c>
      <c r="BN116" s="66">
        <f t="shared" si="63"/>
        <v>49555.389999999956</v>
      </c>
      <c r="BO116" s="66">
        <f t="shared" si="63"/>
        <v>33219.260000000068</v>
      </c>
      <c r="BP116" s="66">
        <f t="shared" si="63"/>
        <v>44130.399999999907</v>
      </c>
      <c r="BQ116" s="66">
        <f t="shared" si="63"/>
        <v>-225870.78000000026</v>
      </c>
      <c r="BR116" s="106">
        <f t="shared" si="63"/>
        <v>-73845.25</v>
      </c>
    </row>
    <row r="117" spans="1:70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64"/>
        <v>-12746267.15</v>
      </c>
      <c r="R117" s="66">
        <f t="shared" si="64"/>
        <v>-10038307.130000001</v>
      </c>
      <c r="S117" s="66">
        <f t="shared" si="65"/>
        <v>-5318321.05</v>
      </c>
      <c r="T117" s="66">
        <f t="shared" si="65"/>
        <v>-3445902.29</v>
      </c>
      <c r="U117" s="71">
        <f t="shared" si="65"/>
        <v>-3599578.98</v>
      </c>
      <c r="V117" s="71">
        <f t="shared" si="65"/>
        <v>-3407918.7800000003</v>
      </c>
      <c r="W117" s="71">
        <f t="shared" ref="W117:AE117" si="77">W96-W103</f>
        <v>-2324896.2200000002</v>
      </c>
      <c r="X117" s="106">
        <f t="shared" si="77"/>
        <v>-4723970.7300000004</v>
      </c>
      <c r="Y117" s="448">
        <f t="shared" si="77"/>
        <v>-10585804.680000002</v>
      </c>
      <c r="Z117" s="71">
        <f t="shared" si="77"/>
        <v>-15673653.970000001</v>
      </c>
      <c r="AA117" s="71">
        <f t="shared" si="77"/>
        <v>-25283780</v>
      </c>
      <c r="AB117" s="71">
        <f t="shared" si="77"/>
        <v>-20489734.300000001</v>
      </c>
      <c r="AC117" s="71">
        <f t="shared" si="77"/>
        <v>-19606576.600000001</v>
      </c>
      <c r="AD117" s="71">
        <f t="shared" si="77"/>
        <v>-12549767.789999999</v>
      </c>
      <c r="AE117" s="71">
        <f t="shared" si="77"/>
        <v>-5382303.0999999996</v>
      </c>
      <c r="AF117" s="71">
        <f t="shared" ref="AF117:AG117" si="78">AF96-AF103</f>
        <v>-4510593.1900000004</v>
      </c>
      <c r="AG117" s="71">
        <f t="shared" si="78"/>
        <v>-3593265.35</v>
      </c>
      <c r="AH117" s="71">
        <f t="shared" ref="AH117:AI117" si="79">AH96-AH103</f>
        <v>-4470866.4600000009</v>
      </c>
      <c r="AI117" s="71">
        <f t="shared" si="79"/>
        <v>-2595436.42</v>
      </c>
      <c r="AJ117" s="106">
        <f t="shared" ref="AJ117:AK117" si="80">AJ96-AJ103</f>
        <v>-8593927.8900000025</v>
      </c>
      <c r="AK117" s="71">
        <f t="shared" si="80"/>
        <v>-8680020.5800000001</v>
      </c>
      <c r="AL117" s="71">
        <f t="shared" ref="AL117:AM117" si="81">AL96-AL103</f>
        <v>-16679857.49</v>
      </c>
      <c r="AM117" s="71">
        <f t="shared" si="81"/>
        <v>-29383088.520000003</v>
      </c>
      <c r="AN117" s="71">
        <f t="shared" ref="AN117:AO117" si="82">AN96-AN103</f>
        <v>-24573999.509999998</v>
      </c>
      <c r="AO117" s="71">
        <f t="shared" si="82"/>
        <v>-17741492.800000001</v>
      </c>
      <c r="AP117" s="71">
        <f t="shared" ref="AP117:AQ117" si="83">AP96-AP103</f>
        <v>-13693537.569999998</v>
      </c>
      <c r="AQ117" s="71">
        <f t="shared" si="83"/>
        <v>-5933653.0700000003</v>
      </c>
      <c r="AR117" s="71">
        <f t="shared" ref="AR117:AS117" si="84">AR96-AR103</f>
        <v>-6469743.4900000002</v>
      </c>
      <c r="AS117" s="71">
        <f t="shared" si="84"/>
        <v>-4476282.13</v>
      </c>
      <c r="AT117" s="71">
        <f t="shared" ref="AT117:AU117" si="85">AT96-AT103</f>
        <v>-4521309.18</v>
      </c>
      <c r="AU117" s="71">
        <f t="shared" si="85"/>
        <v>-6015586.830000001</v>
      </c>
      <c r="AV117" s="71">
        <f t="shared" ref="AV117:AW117" si="86">AV96-AV103</f>
        <v>-11082051.259999998</v>
      </c>
      <c r="AW117" s="586">
        <f t="shared" si="86"/>
        <v>-20782919.049999997</v>
      </c>
      <c r="AX117" s="408">
        <f t="shared" ref="AX117" si="87">AX96-AX103</f>
        <v>-24717092.359999999</v>
      </c>
      <c r="AY117" s="408"/>
      <c r="AZ117" s="408"/>
      <c r="BA117" s="408"/>
      <c r="BB117" s="408"/>
      <c r="BC117" s="408"/>
      <c r="BD117" s="408"/>
      <c r="BE117" s="408"/>
      <c r="BF117" s="408"/>
      <c r="BG117" s="408"/>
      <c r="BH117" s="408"/>
      <c r="BI117" s="261">
        <f t="shared" si="63"/>
        <v>1495112.8299999926</v>
      </c>
      <c r="BJ117" s="66">
        <f t="shared" si="63"/>
        <v>3393369.1299999971</v>
      </c>
      <c r="BK117" s="66">
        <f t="shared" si="63"/>
        <v>1011026.1300000008</v>
      </c>
      <c r="BL117" s="66">
        <f t="shared" si="63"/>
        <v>-2965973.92</v>
      </c>
      <c r="BM117" s="66">
        <f t="shared" si="63"/>
        <v>-583289.67999999877</v>
      </c>
      <c r="BN117" s="66">
        <f t="shared" si="63"/>
        <v>154128.79999999981</v>
      </c>
      <c r="BO117" s="66">
        <f t="shared" si="63"/>
        <v>-641517.80000000121</v>
      </c>
      <c r="BP117" s="66">
        <f t="shared" si="63"/>
        <v>-497203.69999999925</v>
      </c>
      <c r="BQ117" s="66">
        <f t="shared" si="63"/>
        <v>-1189998.4599999995</v>
      </c>
      <c r="BR117" s="106">
        <f t="shared" si="63"/>
        <v>1584188.200000003</v>
      </c>
    </row>
    <row r="118" spans="1:70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64"/>
        <v>3816220.45</v>
      </c>
      <c r="R118" s="66">
        <f t="shared" si="64"/>
        <v>1530804.79</v>
      </c>
      <c r="S118" s="66">
        <f t="shared" si="65"/>
        <v>1127531.74</v>
      </c>
      <c r="T118" s="66">
        <f t="shared" si="65"/>
        <v>1043290.0800000001</v>
      </c>
      <c r="U118" s="71">
        <f t="shared" si="65"/>
        <v>1092680.25</v>
      </c>
      <c r="V118" s="71">
        <f t="shared" si="65"/>
        <v>1488845.0899999999</v>
      </c>
      <c r="W118" s="71">
        <f t="shared" ref="W118:AE118" si="88">W97-W104</f>
        <v>3881885.98</v>
      </c>
      <c r="X118" s="106">
        <f t="shared" si="88"/>
        <v>8840450.1099999994</v>
      </c>
      <c r="Y118" s="448">
        <f t="shared" si="88"/>
        <v>11871695.379999999</v>
      </c>
      <c r="Z118" s="71">
        <f t="shared" si="88"/>
        <v>12948824.319999998</v>
      </c>
      <c r="AA118" s="71">
        <f t="shared" si="88"/>
        <v>11263367</v>
      </c>
      <c r="AB118" s="71">
        <f t="shared" si="88"/>
        <v>6797667.0200000014</v>
      </c>
      <c r="AC118" s="71">
        <f t="shared" si="88"/>
        <v>4208333.6900000004</v>
      </c>
      <c r="AD118" s="71">
        <f t="shared" si="88"/>
        <v>1806339.9699999997</v>
      </c>
      <c r="AE118" s="71">
        <f t="shared" si="88"/>
        <v>1560608.85</v>
      </c>
      <c r="AF118" s="71">
        <f t="shared" ref="AF118:AG118" si="89">AF97-AF104</f>
        <v>1509772.91</v>
      </c>
      <c r="AG118" s="71">
        <f t="shared" si="89"/>
        <v>1600529.31</v>
      </c>
      <c r="AH118" s="71">
        <f t="shared" ref="AH118:AI118" si="90">AH97-AH104</f>
        <v>2118356.86</v>
      </c>
      <c r="AI118" s="71">
        <f t="shared" si="90"/>
        <v>5646312.1100000003</v>
      </c>
      <c r="AJ118" s="106">
        <f t="shared" ref="AJ118:AK118" si="91">AJ97-AJ104</f>
        <v>10546772.840000002</v>
      </c>
      <c r="AK118" s="71">
        <f t="shared" si="91"/>
        <v>13537454.25</v>
      </c>
      <c r="AL118" s="71">
        <f t="shared" ref="AL118:AM118" si="92">AL97-AL104</f>
        <v>15535680.74</v>
      </c>
      <c r="AM118" s="71">
        <f t="shared" si="92"/>
        <v>12375145.639999999</v>
      </c>
      <c r="AN118" s="71">
        <f t="shared" ref="AN118:AO118" si="93">AN97-AN104</f>
        <v>9063204.3300000001</v>
      </c>
      <c r="AO118" s="71">
        <f t="shared" si="93"/>
        <v>5612890.2500000009</v>
      </c>
      <c r="AP118" s="71">
        <f t="shared" ref="AP118:AQ118" si="94">AP97-AP104</f>
        <v>1716729.21</v>
      </c>
      <c r="AQ118" s="71">
        <f t="shared" si="94"/>
        <v>1426630.57</v>
      </c>
      <c r="AR118" s="71">
        <f t="shared" ref="AR118:AS118" si="95">AR97-AR104</f>
        <v>4505476.42</v>
      </c>
      <c r="AS118" s="71">
        <f t="shared" si="95"/>
        <v>2730017.88</v>
      </c>
      <c r="AT118" s="71">
        <f t="shared" ref="AT118:AU118" si="96">AT97-AT104</f>
        <v>4250176.92</v>
      </c>
      <c r="AU118" s="71">
        <f t="shared" si="96"/>
        <v>7736052.79</v>
      </c>
      <c r="AV118" s="71">
        <f t="shared" ref="AV118:AW118" si="97">AV97-AV104</f>
        <v>14087928.630000001</v>
      </c>
      <c r="AW118" s="586">
        <f t="shared" si="97"/>
        <v>18095348.379999995</v>
      </c>
      <c r="AX118" s="408">
        <f t="shared" ref="AX118" si="98">AX97-AX104</f>
        <v>15534529.279999999</v>
      </c>
      <c r="AY118" s="408"/>
      <c r="AZ118" s="408"/>
      <c r="BA118" s="408"/>
      <c r="BB118" s="408"/>
      <c r="BC118" s="408"/>
      <c r="BD118" s="408"/>
      <c r="BE118" s="408"/>
      <c r="BF118" s="408"/>
      <c r="BG118" s="408"/>
      <c r="BH118" s="408"/>
      <c r="BI118" s="261">
        <f t="shared" si="63"/>
        <v>-1124371.6500000004</v>
      </c>
      <c r="BJ118" s="66">
        <f t="shared" si="63"/>
        <v>320523.77999999933</v>
      </c>
      <c r="BK118" s="66">
        <f t="shared" si="63"/>
        <v>347069.33000000007</v>
      </c>
      <c r="BL118" s="66">
        <f t="shared" si="63"/>
        <v>-457118.25</v>
      </c>
      <c r="BM118" s="66">
        <f t="shared" si="63"/>
        <v>-91623.34999999986</v>
      </c>
      <c r="BN118" s="66">
        <f t="shared" si="63"/>
        <v>-19366.290000000037</v>
      </c>
      <c r="BO118" s="66">
        <f t="shared" si="63"/>
        <v>-8521.339999999851</v>
      </c>
      <c r="BP118" s="66">
        <f t="shared" si="63"/>
        <v>15850.35999999987</v>
      </c>
      <c r="BQ118" s="66">
        <f t="shared" si="63"/>
        <v>-979199.43000000017</v>
      </c>
      <c r="BR118" s="106">
        <f t="shared" si="63"/>
        <v>-679757.0700000003</v>
      </c>
    </row>
    <row r="119" spans="1:70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64"/>
        <v>5294733.4700000007</v>
      </c>
      <c r="R119" s="66">
        <f t="shared" si="64"/>
        <v>1384909.6700000002</v>
      </c>
      <c r="S119" s="66">
        <f t="shared" si="65"/>
        <v>1663024.5699999998</v>
      </c>
      <c r="T119" s="66">
        <f t="shared" si="65"/>
        <v>2275428.62</v>
      </c>
      <c r="U119" s="71">
        <f t="shared" si="65"/>
        <v>2220529.1500000004</v>
      </c>
      <c r="V119" s="71">
        <f t="shared" si="65"/>
        <v>2205324.42</v>
      </c>
      <c r="W119" s="71">
        <f t="shared" ref="W119:AE119" si="99">W98-W105</f>
        <v>2956862.6399999997</v>
      </c>
      <c r="X119" s="106">
        <f t="shared" si="99"/>
        <v>6545726.6600000001</v>
      </c>
      <c r="Y119" s="448">
        <f t="shared" si="99"/>
        <v>6720870.46</v>
      </c>
      <c r="Z119" s="71">
        <f t="shared" si="99"/>
        <v>13071587.629999999</v>
      </c>
      <c r="AA119" s="71">
        <f t="shared" si="99"/>
        <v>4622843</v>
      </c>
      <c r="AB119" s="71">
        <f t="shared" si="99"/>
        <v>6978983.1400000006</v>
      </c>
      <c r="AC119" s="71">
        <f t="shared" si="99"/>
        <v>5279710.08</v>
      </c>
      <c r="AD119" s="71">
        <f t="shared" si="99"/>
        <v>2942169.38</v>
      </c>
      <c r="AE119" s="71">
        <f t="shared" si="99"/>
        <v>2673860.4100000006</v>
      </c>
      <c r="AF119" s="71">
        <f t="shared" ref="AF119:AG119" si="100">AF98-AF105</f>
        <v>2845293.5199999996</v>
      </c>
      <c r="AG119" s="71">
        <f t="shared" si="100"/>
        <v>3131927.08</v>
      </c>
      <c r="AH119" s="71">
        <f t="shared" ref="AH119:AI119" si="101">AH98-AH105</f>
        <v>3133550.95</v>
      </c>
      <c r="AI119" s="71">
        <f t="shared" si="101"/>
        <v>4467216.8900000006</v>
      </c>
      <c r="AJ119" s="106">
        <f t="shared" ref="AJ119:AK119" si="102">AJ98-AJ105</f>
        <v>7939244.7299999995</v>
      </c>
      <c r="AK119" s="71">
        <f t="shared" si="102"/>
        <v>9503921.3300000001</v>
      </c>
      <c r="AL119" s="71">
        <f t="shared" ref="AL119:AM119" si="103">AL98-AL105</f>
        <v>11607684.029999999</v>
      </c>
      <c r="AM119" s="71">
        <f t="shared" si="103"/>
        <v>9226159.5999999996</v>
      </c>
      <c r="AN119" s="71">
        <f t="shared" ref="AN119:AO119" si="104">AN98-AN105</f>
        <v>7995670.4400000004</v>
      </c>
      <c r="AO119" s="71">
        <f t="shared" si="104"/>
        <v>6408000.25</v>
      </c>
      <c r="AP119" s="71">
        <f t="shared" ref="AP119:AQ119" si="105">AP98-AP105</f>
        <v>6534965.79</v>
      </c>
      <c r="AQ119" s="71">
        <f t="shared" si="105"/>
        <v>4431064.79</v>
      </c>
      <c r="AR119" s="71">
        <f t="shared" ref="AR119:AS119" si="106">AR98-AR105</f>
        <v>2330197.61</v>
      </c>
      <c r="AS119" s="71">
        <f t="shared" si="106"/>
        <v>4470467.5299999993</v>
      </c>
      <c r="AT119" s="71">
        <f t="shared" ref="AT119:AU119" si="107">AT98-AT105</f>
        <v>5634119.3099999996</v>
      </c>
      <c r="AU119" s="71">
        <f t="shared" si="107"/>
        <v>44232360.479999997</v>
      </c>
      <c r="AV119" s="71">
        <f t="shared" ref="AV119:AW119" si="108">AV98-AV105</f>
        <v>10846331.819999998</v>
      </c>
      <c r="AW119" s="586">
        <f t="shared" si="108"/>
        <v>13497461.810000001</v>
      </c>
      <c r="AX119" s="408">
        <f t="shared" ref="AX119" si="109">AX98-AX105</f>
        <v>12834449.799999999</v>
      </c>
      <c r="AY119" s="408"/>
      <c r="AZ119" s="408"/>
      <c r="BA119" s="408"/>
      <c r="BB119" s="408"/>
      <c r="BC119" s="408"/>
      <c r="BD119" s="408"/>
      <c r="BE119" s="408"/>
      <c r="BF119" s="408"/>
      <c r="BG119" s="408"/>
      <c r="BH119" s="408"/>
      <c r="BI119" s="261">
        <f t="shared" si="63"/>
        <v>-25291.060000000522</v>
      </c>
      <c r="BJ119" s="66">
        <f t="shared" si="63"/>
        <v>835215.63000000175</v>
      </c>
      <c r="BK119" s="66">
        <f t="shared" si="63"/>
        <v>493862.37000000104</v>
      </c>
      <c r="BL119" s="66">
        <f t="shared" si="63"/>
        <v>-1108424.43</v>
      </c>
      <c r="BM119" s="66">
        <f t="shared" si="63"/>
        <v>316761.40999999968</v>
      </c>
      <c r="BN119" s="66">
        <f t="shared" si="63"/>
        <v>220053.63000000035</v>
      </c>
      <c r="BO119" s="66">
        <f t="shared" si="63"/>
        <v>501583.91000000038</v>
      </c>
      <c r="BP119" s="66">
        <f t="shared" si="63"/>
        <v>312314.80999999982</v>
      </c>
      <c r="BQ119" s="66">
        <f t="shared" si="63"/>
        <v>-2793338.6300000008</v>
      </c>
      <c r="BR119" s="106">
        <f t="shared" si="63"/>
        <v>2114915.2400000002</v>
      </c>
    </row>
    <row r="120" spans="1:70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64"/>
        <v>-10876745.509999998</v>
      </c>
      <c r="R120" s="61">
        <f t="shared" si="64"/>
        <v>-18667486.420000002</v>
      </c>
      <c r="S120" s="61">
        <f t="shared" si="65"/>
        <v>-9211348.1899999995</v>
      </c>
      <c r="T120" s="61">
        <f t="shared" si="65"/>
        <v>-4125447.2699999996</v>
      </c>
      <c r="U120" s="102">
        <f t="shared" si="65"/>
        <v>-3059477.1899999995</v>
      </c>
      <c r="V120" s="102">
        <f t="shared" si="65"/>
        <v>-1710487.7300000004</v>
      </c>
      <c r="W120" s="102">
        <f t="shared" ref="W120:AE120" si="110">W99-W106</f>
        <v>11119010.790000003</v>
      </c>
      <c r="X120" s="105">
        <f t="shared" si="110"/>
        <v>27581300.349999994</v>
      </c>
      <c r="Y120" s="483">
        <f t="shared" si="110"/>
        <v>23706533.079999983</v>
      </c>
      <c r="Z120" s="102">
        <f t="shared" si="110"/>
        <v>27163903.48999998</v>
      </c>
      <c r="AA120" s="102">
        <f t="shared" si="110"/>
        <v>-16466127</v>
      </c>
      <c r="AB120" s="102">
        <f t="shared" si="110"/>
        <v>-16738140.309999995</v>
      </c>
      <c r="AC120" s="102">
        <f t="shared" si="110"/>
        <v>-18698097.030000001</v>
      </c>
      <c r="AD120" s="102">
        <f t="shared" si="110"/>
        <v>-18801786.030000001</v>
      </c>
      <c r="AE120" s="102">
        <f t="shared" si="110"/>
        <v>-9289822.6700000018</v>
      </c>
      <c r="AF120" s="102">
        <f t="shared" ref="AF120:AG120" si="111">AF99-AF106</f>
        <v>-6657722.8000000007</v>
      </c>
      <c r="AG120" s="102">
        <f t="shared" si="111"/>
        <v>-3853912.5200000014</v>
      </c>
      <c r="AH120" s="102">
        <f t="shared" ref="AH120:AI120" si="112">AH99-AH106</f>
        <v>-2900251.7400000021</v>
      </c>
      <c r="AI120" s="102">
        <f t="shared" si="112"/>
        <v>10558192.869999994</v>
      </c>
      <c r="AJ120" s="105">
        <f t="shared" ref="AJ120:AK120" si="113">AJ99-AJ106</f>
        <v>24320210.440000013</v>
      </c>
      <c r="AK120" s="102">
        <f t="shared" si="113"/>
        <v>27747706.340000004</v>
      </c>
      <c r="AL120" s="102">
        <f t="shared" ref="AL120:AM120" si="114">AL99-AL106</f>
        <v>32173897.579999998</v>
      </c>
      <c r="AM120" s="102">
        <f t="shared" si="114"/>
        <v>-14107821.269999996</v>
      </c>
      <c r="AN120" s="102">
        <f t="shared" ref="AN120:AO120" si="115">AN99-AN106</f>
        <v>-15544516.410000004</v>
      </c>
      <c r="AO120" s="102">
        <f t="shared" si="115"/>
        <v>-16417330.530000001</v>
      </c>
      <c r="AP120" s="102">
        <f t="shared" ref="AP120:AQ120" si="116">AP99-AP106</f>
        <v>-19767911.049999997</v>
      </c>
      <c r="AQ120" s="102">
        <f t="shared" si="116"/>
        <v>-9749056.75</v>
      </c>
      <c r="AR120" s="102">
        <f t="shared" ref="AR120:AS120" si="117">AR99-AR106</f>
        <v>-8239329.8599999994</v>
      </c>
      <c r="AS120" s="102">
        <f t="shared" si="117"/>
        <v>-1746894.4700000025</v>
      </c>
      <c r="AT120" s="102">
        <f t="shared" ref="AT120:AU120" si="118">AT99-AT106</f>
        <v>4225691.9100000039</v>
      </c>
      <c r="AU120" s="102">
        <f t="shared" si="118"/>
        <v>50680178.929999992</v>
      </c>
      <c r="AV120" s="102">
        <f t="shared" ref="AV120:AW120" si="119">AV99-AV106</f>
        <v>36370453.909999982</v>
      </c>
      <c r="AW120" s="631">
        <f t="shared" si="119"/>
        <v>30300092.119999975</v>
      </c>
      <c r="AX120" s="404">
        <f t="shared" ref="AX120" si="120">AX99-AX106</f>
        <v>12362187.149999991</v>
      </c>
      <c r="AY120" s="404"/>
      <c r="AZ120" s="404"/>
      <c r="BA120" s="404"/>
      <c r="BB120" s="404"/>
      <c r="BC120" s="404"/>
      <c r="BD120" s="404"/>
      <c r="BE120" s="404"/>
      <c r="BF120" s="404"/>
      <c r="BG120" s="404"/>
      <c r="BH120" s="404"/>
      <c r="BI120" s="262">
        <f t="shared" si="63"/>
        <v>-4396562.9500000104</v>
      </c>
      <c r="BJ120" s="61">
        <f t="shared" si="63"/>
        <v>12205752.489999983</v>
      </c>
      <c r="BK120" s="61">
        <f t="shared" si="63"/>
        <v>7221477.3300000131</v>
      </c>
      <c r="BL120" s="61">
        <f t="shared" si="63"/>
        <v>-7593732.2999999989</v>
      </c>
      <c r="BM120" s="61">
        <f t="shared" si="63"/>
        <v>1512493.9899999984</v>
      </c>
      <c r="BN120" s="61">
        <f t="shared" si="63"/>
        <v>1537349.1100000031</v>
      </c>
      <c r="BO120" s="61">
        <f t="shared" si="63"/>
        <v>444824.91999999713</v>
      </c>
      <c r="BP120" s="61">
        <f t="shared" si="63"/>
        <v>822621.83000000101</v>
      </c>
      <c r="BQ120" s="61">
        <f t="shared" si="63"/>
        <v>-6618876.4399999939</v>
      </c>
      <c r="BR120" s="105">
        <f t="shared" si="63"/>
        <v>4586314.4399999976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7"/>
      <c r="W121" s="497"/>
      <c r="X121" s="498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455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6">
        <v>0</v>
      </c>
      <c r="AK122" s="319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>O122-C122</f>
        <v>0</v>
      </c>
      <c r="BJ122" s="48">
        <f>P122-D122</f>
        <v>0</v>
      </c>
      <c r="BK122" s="48">
        <f>Q122-E122</f>
        <v>0</v>
      </c>
      <c r="BL122" s="48">
        <f>R122-F122</f>
        <v>0</v>
      </c>
      <c r="BM122" s="48">
        <f>S122-G122</f>
        <v>0</v>
      </c>
      <c r="BN122" s="48">
        <f t="shared" ref="BN122:BN127" si="121">T122-H122</f>
        <v>0</v>
      </c>
      <c r="BO122" s="48">
        <f t="shared" ref="BO122:BO127" si="122">U122-I122</f>
        <v>0</v>
      </c>
      <c r="BP122" s="48">
        <f t="shared" ref="BP122:BR127" si="123">V122-J122</f>
        <v>0</v>
      </c>
      <c r="BQ122" s="48">
        <f t="shared" si="123"/>
        <v>0</v>
      </c>
      <c r="BR122" s="116">
        <f t="shared" si="123"/>
        <v>0</v>
      </c>
    </row>
    <row r="123" spans="1:70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6">
        <v>2001</v>
      </c>
      <c r="AK123" s="319">
        <v>4510</v>
      </c>
      <c r="AL123" s="319">
        <v>4233</v>
      </c>
      <c r="AM123" s="319">
        <v>1753</v>
      </c>
      <c r="AN123" s="319">
        <v>1724</v>
      </c>
      <c r="AO123" s="319">
        <v>1610</v>
      </c>
      <c r="AP123" s="319">
        <v>1774</v>
      </c>
      <c r="AQ123" s="319">
        <v>2562</v>
      </c>
      <c r="AR123" s="319">
        <v>2819</v>
      </c>
      <c r="AS123" s="319">
        <v>2699</v>
      </c>
      <c r="AT123" s="319">
        <v>2489</v>
      </c>
      <c r="AU123" s="319">
        <v>2167</v>
      </c>
      <c r="AV123" s="319">
        <v>1594</v>
      </c>
      <c r="AW123" s="531">
        <v>4326</v>
      </c>
      <c r="AX123" s="319">
        <v>5521</v>
      </c>
      <c r="AY123" s="319"/>
      <c r="AZ123" s="319"/>
      <c r="BA123" s="319"/>
      <c r="BB123" s="319"/>
      <c r="BC123" s="319"/>
      <c r="BD123" s="319"/>
      <c r="BE123" s="319"/>
      <c r="BF123" s="319"/>
      <c r="BG123" s="319"/>
      <c r="BH123" s="319"/>
      <c r="BI123" s="115">
        <f>O123-C123</f>
        <v>-144</v>
      </c>
      <c r="BJ123" s="48">
        <f t="shared" ref="BJ123:BM127" si="124">P123-D123</f>
        <v>-179</v>
      </c>
      <c r="BK123" s="48">
        <f t="shared" si="124"/>
        <v>-341</v>
      </c>
      <c r="BL123" s="48">
        <f t="shared" si="124"/>
        <v>-770</v>
      </c>
      <c r="BM123" s="48">
        <f t="shared" si="124"/>
        <v>-896</v>
      </c>
      <c r="BN123" s="48">
        <f t="shared" si="121"/>
        <v>-771</v>
      </c>
      <c r="BO123" s="48">
        <f t="shared" si="122"/>
        <v>-732</v>
      </c>
      <c r="BP123" s="48">
        <f t="shared" si="123"/>
        <v>-722</v>
      </c>
      <c r="BQ123" s="48">
        <f t="shared" si="123"/>
        <v>-726</v>
      </c>
      <c r="BR123" s="116">
        <f t="shared" si="123"/>
        <v>-601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6">
        <v>0</v>
      </c>
      <c r="AK124" s="319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>O124-C124</f>
        <v>0</v>
      </c>
      <c r="BJ124" s="48">
        <f t="shared" si="124"/>
        <v>0</v>
      </c>
      <c r="BK124" s="48">
        <f t="shared" si="124"/>
        <v>0</v>
      </c>
      <c r="BL124" s="48">
        <f t="shared" si="124"/>
        <v>0</v>
      </c>
      <c r="BM124" s="48">
        <f t="shared" si="124"/>
        <v>0</v>
      </c>
      <c r="BN124" s="48">
        <f t="shared" si="121"/>
        <v>0</v>
      </c>
      <c r="BO124" s="48">
        <f t="shared" si="122"/>
        <v>0</v>
      </c>
      <c r="BP124" s="48">
        <f t="shared" si="123"/>
        <v>0</v>
      </c>
      <c r="BQ124" s="48">
        <f t="shared" si="123"/>
        <v>0</v>
      </c>
      <c r="BR124" s="116">
        <f t="shared" si="123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6">
        <v>0</v>
      </c>
      <c r="AK125" s="319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>O125-C125</f>
        <v>0</v>
      </c>
      <c r="BJ125" s="48">
        <f t="shared" si="124"/>
        <v>0</v>
      </c>
      <c r="BK125" s="48">
        <f t="shared" si="124"/>
        <v>0</v>
      </c>
      <c r="BL125" s="48">
        <f t="shared" si="124"/>
        <v>0</v>
      </c>
      <c r="BM125" s="48">
        <f t="shared" si="124"/>
        <v>0</v>
      </c>
      <c r="BN125" s="48">
        <f t="shared" si="121"/>
        <v>0</v>
      </c>
      <c r="BO125" s="48">
        <f t="shared" si="122"/>
        <v>0</v>
      </c>
      <c r="BP125" s="48">
        <f t="shared" si="123"/>
        <v>0</v>
      </c>
      <c r="BQ125" s="48">
        <f t="shared" si="123"/>
        <v>0</v>
      </c>
      <c r="BR125" s="116">
        <f t="shared" si="123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6">
        <v>0</v>
      </c>
      <c r="AK126" s="319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>O126-C126</f>
        <v>0</v>
      </c>
      <c r="BJ126" s="48">
        <f t="shared" si="124"/>
        <v>0</v>
      </c>
      <c r="BK126" s="48">
        <f t="shared" si="124"/>
        <v>0</v>
      </c>
      <c r="BL126" s="48">
        <f t="shared" si="124"/>
        <v>0</v>
      </c>
      <c r="BM126" s="48">
        <f t="shared" si="124"/>
        <v>0</v>
      </c>
      <c r="BN126" s="48">
        <f t="shared" si="121"/>
        <v>0</v>
      </c>
      <c r="BO126" s="48">
        <f t="shared" si="122"/>
        <v>0</v>
      </c>
      <c r="BP126" s="48">
        <f t="shared" si="123"/>
        <v>0</v>
      </c>
      <c r="BQ126" s="48">
        <f t="shared" si="123"/>
        <v>0</v>
      </c>
      <c r="BR126" s="116">
        <f t="shared" si="123"/>
        <v>0</v>
      </c>
    </row>
    <row r="127" spans="1:70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125">SUM(Q122:Q126)</f>
        <v>854</v>
      </c>
      <c r="R127" s="241">
        <f t="shared" si="125"/>
        <v>928</v>
      </c>
      <c r="S127" s="241">
        <f t="shared" si="125"/>
        <v>951</v>
      </c>
      <c r="T127" s="241">
        <f t="shared" si="125"/>
        <v>1048</v>
      </c>
      <c r="U127" s="319">
        <f t="shared" si="125"/>
        <v>1071</v>
      </c>
      <c r="V127" s="319">
        <f t="shared" si="125"/>
        <v>1065</v>
      </c>
      <c r="W127" s="319">
        <f t="shared" si="125"/>
        <v>1065</v>
      </c>
      <c r="X127" s="319">
        <f t="shared" si="125"/>
        <v>946</v>
      </c>
      <c r="Y127" s="529">
        <f t="shared" si="125"/>
        <v>831</v>
      </c>
      <c r="Z127" s="319">
        <f t="shared" si="125"/>
        <v>855</v>
      </c>
      <c r="AA127" s="319">
        <f t="shared" si="125"/>
        <v>972</v>
      </c>
      <c r="AB127" s="319">
        <f t="shared" si="125"/>
        <v>1437</v>
      </c>
      <c r="AC127" s="319">
        <f t="shared" si="125"/>
        <v>2042</v>
      </c>
      <c r="AD127" s="319">
        <f t="shared" si="125"/>
        <v>2681</v>
      </c>
      <c r="AE127" s="319">
        <f t="shared" si="125"/>
        <v>2636</v>
      </c>
      <c r="AF127" s="319">
        <f t="shared" si="125"/>
        <v>2903</v>
      </c>
      <c r="AG127" s="319">
        <f t="shared" si="125"/>
        <v>3157</v>
      </c>
      <c r="AH127" s="319">
        <f t="shared" si="125"/>
        <v>2981</v>
      </c>
      <c r="AI127" s="319">
        <v>2544</v>
      </c>
      <c r="AJ127" s="116">
        <v>2001</v>
      </c>
      <c r="AK127" s="319">
        <v>4510</v>
      </c>
      <c r="AL127" s="319">
        <v>4233</v>
      </c>
      <c r="AM127" s="319">
        <v>1753</v>
      </c>
      <c r="AN127" s="319">
        <v>1724</v>
      </c>
      <c r="AO127" s="319">
        <v>1610</v>
      </c>
      <c r="AP127" s="319">
        <v>1774</v>
      </c>
      <c r="AQ127" s="319">
        <v>2562</v>
      </c>
      <c r="AR127" s="319">
        <v>2819</v>
      </c>
      <c r="AS127" s="319">
        <v>2699</v>
      </c>
      <c r="AT127" s="319">
        <v>2489</v>
      </c>
      <c r="AU127" s="319">
        <v>2167</v>
      </c>
      <c r="AV127" s="319">
        <v>1594</v>
      </c>
      <c r="AW127" s="531">
        <v>4326</v>
      </c>
      <c r="AX127" s="319">
        <v>5521</v>
      </c>
      <c r="AY127" s="319"/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115">
        <f>O127-C127</f>
        <v>-144</v>
      </c>
      <c r="BJ127" s="48">
        <f t="shared" si="124"/>
        <v>-179</v>
      </c>
      <c r="BK127" s="48">
        <f t="shared" si="124"/>
        <v>-341</v>
      </c>
      <c r="BL127" s="48">
        <f t="shared" si="124"/>
        <v>-770</v>
      </c>
      <c r="BM127" s="48">
        <f t="shared" si="124"/>
        <v>-896</v>
      </c>
      <c r="BN127" s="48">
        <f t="shared" si="121"/>
        <v>-771</v>
      </c>
      <c r="BO127" s="48">
        <f t="shared" si="122"/>
        <v>-732</v>
      </c>
      <c r="BP127" s="48">
        <f t="shared" si="123"/>
        <v>-722</v>
      </c>
      <c r="BQ127" s="48">
        <f t="shared" si="123"/>
        <v>-726</v>
      </c>
      <c r="BR127" s="116">
        <f t="shared" si="123"/>
        <v>-601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6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6">
        <v>0</v>
      </c>
      <c r="AK129" s="319">
        <v>0</v>
      </c>
      <c r="AL129" s="319">
        <v>0</v>
      </c>
      <c r="AM129" s="319">
        <v>0</v>
      </c>
      <c r="AN129" s="319">
        <v>1</v>
      </c>
      <c r="AO129" s="319">
        <v>4</v>
      </c>
      <c r="AP129" s="319">
        <v>248</v>
      </c>
      <c r="AQ129" s="319">
        <v>373</v>
      </c>
      <c r="AR129" s="319">
        <v>235</v>
      </c>
      <c r="AS129" s="319">
        <v>360</v>
      </c>
      <c r="AT129" s="319">
        <v>218</v>
      </c>
      <c r="AU129" s="319">
        <v>121</v>
      </c>
      <c r="AV129" s="319">
        <v>0</v>
      </c>
      <c r="AW129" s="593">
        <v>0</v>
      </c>
      <c r="AX129" s="355">
        <v>0</v>
      </c>
      <c r="AY129" s="355"/>
      <c r="AZ129" s="355"/>
      <c r="BA129" s="355"/>
      <c r="BB129" s="355"/>
      <c r="BC129" s="355"/>
      <c r="BD129" s="355"/>
      <c r="BE129" s="355"/>
      <c r="BF129" s="355"/>
      <c r="BG129" s="355"/>
      <c r="BH129" s="355"/>
      <c r="BI129" s="115">
        <f>O129-C129</f>
        <v>-214</v>
      </c>
      <c r="BJ129" s="48">
        <f>P129-D129</f>
        <v>-393</v>
      </c>
      <c r="BK129" s="48">
        <f>Q129-E129</f>
        <v>-298</v>
      </c>
      <c r="BL129" s="48">
        <f>R129-F129</f>
        <v>-145</v>
      </c>
      <c r="BM129" s="48">
        <f>S129-G129</f>
        <v>-219</v>
      </c>
      <c r="BN129" s="48">
        <f t="shared" ref="BN129:BN134" si="126">T129-H129</f>
        <v>-241</v>
      </c>
      <c r="BO129" s="48">
        <f t="shared" ref="BO129:BO134" si="127">U129-I129</f>
        <v>-299</v>
      </c>
      <c r="BP129" s="48">
        <f t="shared" ref="BP129:BR134" si="128">V129-J129</f>
        <v>-238</v>
      </c>
      <c r="BQ129" s="48">
        <f t="shared" si="128"/>
        <v>-32</v>
      </c>
      <c r="BR129" s="116">
        <f t="shared" si="128"/>
        <v>0</v>
      </c>
    </row>
    <row r="130" spans="1:70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6">
        <v>0</v>
      </c>
      <c r="AK130" s="319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>
        <v>0</v>
      </c>
      <c r="AY130" s="355"/>
      <c r="AZ130" s="355"/>
      <c r="BA130" s="355"/>
      <c r="BB130" s="355"/>
      <c r="BC130" s="355"/>
      <c r="BD130" s="355"/>
      <c r="BE130" s="355"/>
      <c r="BF130" s="355"/>
      <c r="BG130" s="355"/>
      <c r="BH130" s="355"/>
      <c r="BI130" s="115">
        <f>O130-C130</f>
        <v>-1</v>
      </c>
      <c r="BJ130" s="48">
        <f t="shared" ref="BJ130:BM134" si="129">P130-D130</f>
        <v>-81</v>
      </c>
      <c r="BK130" s="48">
        <f t="shared" si="129"/>
        <v>-39</v>
      </c>
      <c r="BL130" s="48">
        <f t="shared" si="129"/>
        <v>-263</v>
      </c>
      <c r="BM130" s="48">
        <f t="shared" si="129"/>
        <v>-187</v>
      </c>
      <c r="BN130" s="48">
        <f t="shared" si="126"/>
        <v>-237</v>
      </c>
      <c r="BO130" s="48">
        <f t="shared" si="127"/>
        <v>-235</v>
      </c>
      <c r="BP130" s="48">
        <f t="shared" si="128"/>
        <v>-259</v>
      </c>
      <c r="BQ130" s="48">
        <f t="shared" si="128"/>
        <v>-86</v>
      </c>
      <c r="BR130" s="116">
        <f t="shared" si="128"/>
        <v>0</v>
      </c>
    </row>
    <row r="131" spans="1:70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6">
        <v>9</v>
      </c>
      <c r="AK131" s="319">
        <v>22</v>
      </c>
      <c r="AL131" s="319">
        <v>27</v>
      </c>
      <c r="AM131" s="319">
        <v>27</v>
      </c>
      <c r="AN131" s="319">
        <v>44</v>
      </c>
      <c r="AO131" s="319">
        <v>41</v>
      </c>
      <c r="AP131" s="319">
        <v>57</v>
      </c>
      <c r="AQ131" s="319">
        <v>32</v>
      </c>
      <c r="AR131" s="319">
        <v>12</v>
      </c>
      <c r="AS131" s="319">
        <v>7</v>
      </c>
      <c r="AT131" s="319">
        <v>15</v>
      </c>
      <c r="AU131" s="319">
        <v>10</v>
      </c>
      <c r="AV131" s="319">
        <v>16</v>
      </c>
      <c r="AW131" s="593">
        <v>32</v>
      </c>
      <c r="AX131" s="355">
        <v>35</v>
      </c>
      <c r="AY131" s="355"/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115">
        <f>O131-C131</f>
        <v>-47</v>
      </c>
      <c r="BJ131" s="48">
        <f t="shared" si="129"/>
        <v>-136</v>
      </c>
      <c r="BK131" s="48">
        <f t="shared" si="129"/>
        <v>-100</v>
      </c>
      <c r="BL131" s="48">
        <f t="shared" si="129"/>
        <v>-88</v>
      </c>
      <c r="BM131" s="48">
        <f t="shared" si="129"/>
        <v>-38</v>
      </c>
      <c r="BN131" s="48">
        <f t="shared" si="126"/>
        <v>-43</v>
      </c>
      <c r="BO131" s="48">
        <f t="shared" si="127"/>
        <v>-26</v>
      </c>
      <c r="BP131" s="48">
        <f t="shared" si="128"/>
        <v>-20</v>
      </c>
      <c r="BQ131" s="48">
        <f t="shared" si="128"/>
        <v>-17</v>
      </c>
      <c r="BR131" s="116">
        <f t="shared" si="128"/>
        <v>38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6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>O132-C132</f>
        <v>0</v>
      </c>
      <c r="BJ132" s="48">
        <f t="shared" si="129"/>
        <v>0</v>
      </c>
      <c r="BK132" s="48">
        <f t="shared" si="129"/>
        <v>0</v>
      </c>
      <c r="BL132" s="48">
        <f t="shared" si="129"/>
        <v>0</v>
      </c>
      <c r="BM132" s="48">
        <f t="shared" si="129"/>
        <v>0</v>
      </c>
      <c r="BN132" s="48">
        <f t="shared" si="126"/>
        <v>0</v>
      </c>
      <c r="BO132" s="48">
        <f t="shared" si="127"/>
        <v>0</v>
      </c>
      <c r="BP132" s="48">
        <f t="shared" si="128"/>
        <v>0</v>
      </c>
      <c r="BQ132" s="48">
        <f t="shared" si="128"/>
        <v>0</v>
      </c>
      <c r="BR132" s="116">
        <f t="shared" si="128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6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>O133-C133</f>
        <v>0</v>
      </c>
      <c r="BJ133" s="48">
        <f t="shared" si="129"/>
        <v>0</v>
      </c>
      <c r="BK133" s="48">
        <f t="shared" si="129"/>
        <v>0</v>
      </c>
      <c r="BL133" s="48">
        <f t="shared" si="129"/>
        <v>0</v>
      </c>
      <c r="BM133" s="48">
        <f t="shared" si="129"/>
        <v>0</v>
      </c>
      <c r="BN133" s="48">
        <f t="shared" si="126"/>
        <v>0</v>
      </c>
      <c r="BO133" s="48">
        <f t="shared" si="127"/>
        <v>0</v>
      </c>
      <c r="BP133" s="48">
        <f t="shared" si="128"/>
        <v>0</v>
      </c>
      <c r="BQ133" s="48">
        <f t="shared" si="128"/>
        <v>0</v>
      </c>
      <c r="BR133" s="116">
        <f t="shared" si="128"/>
        <v>0</v>
      </c>
    </row>
    <row r="134" spans="1:70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130">SUM(Y129:Y131)</f>
        <v>50</v>
      </c>
      <c r="Z134" s="319">
        <f t="shared" si="130"/>
        <v>40</v>
      </c>
      <c r="AA134" s="319">
        <f t="shared" si="130"/>
        <v>75</v>
      </c>
      <c r="AB134" s="319">
        <f t="shared" si="130"/>
        <v>93</v>
      </c>
      <c r="AC134" s="319">
        <f t="shared" si="130"/>
        <v>71</v>
      </c>
      <c r="AD134" s="319">
        <f t="shared" si="130"/>
        <v>80</v>
      </c>
      <c r="AE134" s="319">
        <f t="shared" si="130"/>
        <v>320</v>
      </c>
      <c r="AF134" s="319">
        <f t="shared" si="130"/>
        <v>353</v>
      </c>
      <c r="AG134" s="319">
        <f t="shared" si="130"/>
        <v>287</v>
      </c>
      <c r="AH134" s="319">
        <f t="shared" si="130"/>
        <v>138</v>
      </c>
      <c r="AI134" s="319">
        <f t="shared" si="130"/>
        <v>49</v>
      </c>
      <c r="AJ134" s="116">
        <f t="shared" si="130"/>
        <v>9</v>
      </c>
      <c r="AK134" s="319">
        <v>22</v>
      </c>
      <c r="AL134" s="319">
        <v>27</v>
      </c>
      <c r="AM134" s="319">
        <v>27</v>
      </c>
      <c r="AN134" s="319">
        <f>SUM(AN129:AN131)</f>
        <v>45</v>
      </c>
      <c r="AO134" s="319">
        <f>SUM(AO129:AO131)</f>
        <v>45</v>
      </c>
      <c r="AP134" s="319">
        <v>305</v>
      </c>
      <c r="AQ134" s="319">
        <v>405</v>
      </c>
      <c r="AR134" s="319">
        <v>247</v>
      </c>
      <c r="AS134" s="319">
        <v>367</v>
      </c>
      <c r="AT134" s="319">
        <v>233</v>
      </c>
      <c r="AU134" s="319">
        <v>131</v>
      </c>
      <c r="AV134" s="319">
        <v>16</v>
      </c>
      <c r="AW134" s="531">
        <v>32</v>
      </c>
      <c r="AX134" s="319">
        <v>35</v>
      </c>
      <c r="AY134" s="319"/>
      <c r="AZ134" s="319"/>
      <c r="BA134" s="319"/>
      <c r="BB134" s="319"/>
      <c r="BC134" s="319"/>
      <c r="BD134" s="319"/>
      <c r="BE134" s="319"/>
      <c r="BF134" s="319"/>
      <c r="BG134" s="319"/>
      <c r="BH134" s="319"/>
      <c r="BI134" s="115">
        <f>O134-C134</f>
        <v>-262</v>
      </c>
      <c r="BJ134" s="48">
        <f t="shared" si="129"/>
        <v>-610</v>
      </c>
      <c r="BK134" s="48">
        <f t="shared" si="129"/>
        <v>-437</v>
      </c>
      <c r="BL134" s="48">
        <f t="shared" si="129"/>
        <v>-496</v>
      </c>
      <c r="BM134" s="48">
        <f t="shared" si="129"/>
        <v>-444</v>
      </c>
      <c r="BN134" s="48">
        <f t="shared" si="126"/>
        <v>-521</v>
      </c>
      <c r="BO134" s="48">
        <f t="shared" si="127"/>
        <v>-560</v>
      </c>
      <c r="BP134" s="48">
        <f t="shared" si="128"/>
        <v>-517</v>
      </c>
      <c r="BQ134" s="48">
        <f t="shared" si="128"/>
        <v>-135</v>
      </c>
      <c r="BR134" s="116">
        <f t="shared" si="128"/>
        <v>38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6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6">
        <v>3424</v>
      </c>
      <c r="AK136" s="319">
        <v>2893</v>
      </c>
      <c r="AL136" s="319">
        <v>3030</v>
      </c>
      <c r="AM136" s="319">
        <v>3511</v>
      </c>
      <c r="AN136" s="319">
        <v>3417</v>
      </c>
      <c r="AO136" s="319">
        <v>3070</v>
      </c>
      <c r="AP136" s="319">
        <v>3593</v>
      </c>
      <c r="AQ136" s="319">
        <v>6021</v>
      </c>
      <c r="AR136" s="319">
        <v>7116</v>
      </c>
      <c r="AS136" s="319">
        <v>6132</v>
      </c>
      <c r="AT136" s="319">
        <v>5556</v>
      </c>
      <c r="AU136" s="319">
        <v>4658</v>
      </c>
      <c r="AV136" s="319">
        <v>2986</v>
      </c>
      <c r="AW136" s="531">
        <v>2361</v>
      </c>
      <c r="AX136" s="319">
        <v>2381</v>
      </c>
      <c r="AY136" s="319"/>
      <c r="AZ136" s="319"/>
      <c r="BA136" s="319"/>
      <c r="BB136" s="319"/>
      <c r="BC136" s="319"/>
      <c r="BD136" s="319"/>
      <c r="BE136" s="319"/>
      <c r="BF136" s="319"/>
      <c r="BG136" s="319"/>
      <c r="BH136" s="319"/>
      <c r="BI136" s="115">
        <f>O136-C136</f>
        <v>-95</v>
      </c>
      <c r="BJ136" s="48">
        <f>P136-D136</f>
        <v>-419</v>
      </c>
      <c r="BK136" s="48">
        <f>Q136-E136</f>
        <v>-1412</v>
      </c>
      <c r="BL136" s="48">
        <f>R136-F136</f>
        <v>-1381</v>
      </c>
      <c r="BM136" s="48">
        <f>S136-G136</f>
        <v>-1727</v>
      </c>
      <c r="BN136" s="48">
        <f t="shared" ref="BN136:BN141" si="131">T136-H136</f>
        <v>-1429</v>
      </c>
      <c r="BO136" s="48">
        <f t="shared" ref="BO136:BO141" si="132">U136-I136</f>
        <v>-889</v>
      </c>
      <c r="BP136" s="48">
        <f t="shared" ref="BP136:BR141" si="133">V136-J136</f>
        <v>-617</v>
      </c>
      <c r="BQ136" s="48">
        <f t="shared" si="133"/>
        <v>-313</v>
      </c>
      <c r="BR136" s="116">
        <f t="shared" si="133"/>
        <v>-151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6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>O137-C137</f>
        <v>0</v>
      </c>
      <c r="BJ137" s="48">
        <f t="shared" ref="BJ137:BM141" si="134">P137-D137</f>
        <v>0</v>
      </c>
      <c r="BK137" s="48">
        <f t="shared" si="134"/>
        <v>0</v>
      </c>
      <c r="BL137" s="48">
        <f t="shared" si="134"/>
        <v>0</v>
      </c>
      <c r="BM137" s="48">
        <f t="shared" si="134"/>
        <v>0</v>
      </c>
      <c r="BN137" s="48">
        <f t="shared" si="131"/>
        <v>0</v>
      </c>
      <c r="BO137" s="48">
        <f t="shared" si="132"/>
        <v>0</v>
      </c>
      <c r="BP137" s="48">
        <f t="shared" si="133"/>
        <v>0</v>
      </c>
      <c r="BQ137" s="48">
        <f t="shared" si="133"/>
        <v>0</v>
      </c>
      <c r="BR137" s="116">
        <f t="shared" si="133"/>
        <v>0</v>
      </c>
    </row>
    <row r="138" spans="1:70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6">
        <v>72</v>
      </c>
      <c r="AK138" s="319">
        <v>67</v>
      </c>
      <c r="AL138" s="319">
        <v>56</v>
      </c>
      <c r="AM138" s="319">
        <v>67</v>
      </c>
      <c r="AN138" s="319">
        <v>90</v>
      </c>
      <c r="AO138" s="319">
        <v>87</v>
      </c>
      <c r="AP138" s="319">
        <v>102</v>
      </c>
      <c r="AQ138" s="319">
        <v>80</v>
      </c>
      <c r="AR138" s="319">
        <v>70</v>
      </c>
      <c r="AS138" s="319">
        <v>62</v>
      </c>
      <c r="AT138" s="319">
        <v>64</v>
      </c>
      <c r="AU138" s="319">
        <v>45</v>
      </c>
      <c r="AV138" s="319">
        <v>54</v>
      </c>
      <c r="AW138" s="531">
        <v>55</v>
      </c>
      <c r="AX138" s="319">
        <v>56</v>
      </c>
      <c r="AY138" s="319"/>
      <c r="AZ138" s="319"/>
      <c r="BA138" s="319"/>
      <c r="BB138" s="319"/>
      <c r="BC138" s="319"/>
      <c r="BD138" s="319"/>
      <c r="BE138" s="319"/>
      <c r="BF138" s="319"/>
      <c r="BG138" s="319"/>
      <c r="BH138" s="319"/>
      <c r="BI138" s="115">
        <f>O138-C138</f>
        <v>-2</v>
      </c>
      <c r="BJ138" s="48">
        <f t="shared" si="134"/>
        <v>9</v>
      </c>
      <c r="BK138" s="48">
        <f t="shared" si="134"/>
        <v>14</v>
      </c>
      <c r="BL138" s="48">
        <f t="shared" si="134"/>
        <v>16</v>
      </c>
      <c r="BM138" s="48">
        <f t="shared" si="134"/>
        <v>22</v>
      </c>
      <c r="BN138" s="48">
        <f t="shared" si="131"/>
        <v>71</v>
      </c>
      <c r="BO138" s="48">
        <f t="shared" si="132"/>
        <v>135</v>
      </c>
      <c r="BP138" s="48">
        <f t="shared" si="133"/>
        <v>234</v>
      </c>
      <c r="BQ138" s="48">
        <f t="shared" si="133"/>
        <v>243</v>
      </c>
      <c r="BR138" s="116">
        <f t="shared" si="133"/>
        <v>251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6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>O139-C139</f>
        <v>0</v>
      </c>
      <c r="BJ139" s="48">
        <f t="shared" si="134"/>
        <v>0</v>
      </c>
      <c r="BK139" s="48">
        <f t="shared" si="134"/>
        <v>0</v>
      </c>
      <c r="BL139" s="48">
        <f t="shared" si="134"/>
        <v>0</v>
      </c>
      <c r="BM139" s="48">
        <f t="shared" si="134"/>
        <v>0</v>
      </c>
      <c r="BN139" s="48">
        <f t="shared" si="131"/>
        <v>0</v>
      </c>
      <c r="BO139" s="48">
        <f t="shared" si="132"/>
        <v>0</v>
      </c>
      <c r="BP139" s="48">
        <f t="shared" si="133"/>
        <v>0</v>
      </c>
      <c r="BQ139" s="48">
        <f t="shared" si="133"/>
        <v>0</v>
      </c>
      <c r="BR139" s="116">
        <f t="shared" si="133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4"/>
      <c r="Q140" s="495"/>
      <c r="R140" s="338"/>
      <c r="S140" s="495"/>
      <c r="T140" s="338"/>
      <c r="U140" s="496"/>
      <c r="V140" s="496"/>
      <c r="W140" s="496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78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>O140-C140</f>
        <v>0</v>
      </c>
      <c r="BJ140" s="338">
        <f t="shared" si="134"/>
        <v>0</v>
      </c>
      <c r="BK140" s="338">
        <f t="shared" si="134"/>
        <v>0</v>
      </c>
      <c r="BL140" s="338">
        <f t="shared" si="134"/>
        <v>0</v>
      </c>
      <c r="BM140" s="338">
        <f t="shared" si="134"/>
        <v>0</v>
      </c>
      <c r="BN140" s="338">
        <f t="shared" si="131"/>
        <v>0</v>
      </c>
      <c r="BO140" s="338">
        <f t="shared" si="132"/>
        <v>0</v>
      </c>
      <c r="BP140" s="338">
        <f t="shared" si="133"/>
        <v>0</v>
      </c>
      <c r="BQ140" s="338">
        <f t="shared" si="133"/>
        <v>0</v>
      </c>
      <c r="BR140" s="339">
        <f t="shared" si="133"/>
        <v>0</v>
      </c>
    </row>
    <row r="141" spans="1:70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V141" si="135">SUM(U136:U139)</f>
        <v>1345</v>
      </c>
      <c r="V141" s="376">
        <f t="shared" si="135"/>
        <v>1415</v>
      </c>
      <c r="W141" s="376">
        <f t="shared" si="135"/>
        <v>1705</v>
      </c>
      <c r="X141" s="376">
        <f t="shared" si="135"/>
        <v>1448</v>
      </c>
      <c r="Y141" s="376">
        <f t="shared" si="135"/>
        <v>1363</v>
      </c>
      <c r="Z141" s="376">
        <f t="shared" si="135"/>
        <v>1421</v>
      </c>
      <c r="AA141" s="376">
        <f t="shared" si="135"/>
        <v>1629</v>
      </c>
      <c r="AB141" s="376">
        <f t="shared" si="135"/>
        <v>2358</v>
      </c>
      <c r="AC141" s="376">
        <f t="shared" si="135"/>
        <v>3638</v>
      </c>
      <c r="AD141" s="376">
        <f t="shared" si="135"/>
        <v>4667</v>
      </c>
      <c r="AE141" s="376">
        <f t="shared" si="135"/>
        <v>4888</v>
      </c>
      <c r="AF141" s="528">
        <f t="shared" si="135"/>
        <v>5321</v>
      </c>
      <c r="AG141" s="528">
        <f t="shared" si="135"/>
        <v>6250</v>
      </c>
      <c r="AH141" s="528">
        <f t="shared" si="135"/>
        <v>5793</v>
      </c>
      <c r="AI141" s="528">
        <f t="shared" si="135"/>
        <v>4915</v>
      </c>
      <c r="AJ141" s="342">
        <f t="shared" si="135"/>
        <v>3496</v>
      </c>
      <c r="AK141" s="268">
        <f t="shared" si="135"/>
        <v>2960</v>
      </c>
      <c r="AL141" s="528">
        <f t="shared" si="135"/>
        <v>3086</v>
      </c>
      <c r="AM141" s="528">
        <f t="shared" si="135"/>
        <v>3578</v>
      </c>
      <c r="AN141" s="528">
        <f t="shared" si="135"/>
        <v>3507</v>
      </c>
      <c r="AO141" s="528">
        <f t="shared" si="135"/>
        <v>3157</v>
      </c>
      <c r="AP141" s="528">
        <f t="shared" si="135"/>
        <v>3695</v>
      </c>
      <c r="AQ141" s="528">
        <f t="shared" si="135"/>
        <v>6101</v>
      </c>
      <c r="AR141" s="528">
        <f t="shared" si="135"/>
        <v>7186</v>
      </c>
      <c r="AS141" s="528">
        <f t="shared" si="135"/>
        <v>6194</v>
      </c>
      <c r="AT141" s="528">
        <f t="shared" si="135"/>
        <v>5620</v>
      </c>
      <c r="AU141" s="528">
        <f t="shared" si="135"/>
        <v>4703</v>
      </c>
      <c r="AV141" s="528">
        <f t="shared" si="135"/>
        <v>3040</v>
      </c>
      <c r="AW141" s="340">
        <v>2416</v>
      </c>
      <c r="AX141" s="340">
        <v>2437</v>
      </c>
      <c r="AY141" s="340"/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340">
        <f>O141-C141</f>
        <v>-97</v>
      </c>
      <c r="BJ141" s="341">
        <f t="shared" si="134"/>
        <v>-410</v>
      </c>
      <c r="BK141" s="341">
        <f t="shared" si="134"/>
        <v>-1398</v>
      </c>
      <c r="BL141" s="341">
        <f t="shared" si="134"/>
        <v>-1365</v>
      </c>
      <c r="BM141" s="341">
        <f t="shared" si="134"/>
        <v>-1705</v>
      </c>
      <c r="BN141" s="341">
        <f t="shared" si="131"/>
        <v>-1358</v>
      </c>
      <c r="BO141" s="341">
        <f t="shared" si="132"/>
        <v>-754</v>
      </c>
      <c r="BP141" s="341">
        <f t="shared" si="133"/>
        <v>-383</v>
      </c>
      <c r="BQ141" s="341">
        <f t="shared" si="133"/>
        <v>-70</v>
      </c>
      <c r="BR141" s="341">
        <f t="shared" si="133"/>
        <v>100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319">
        <v>0</v>
      </c>
      <c r="AL143" s="319">
        <v>0</v>
      </c>
      <c r="AM143" s="319">
        <v>0</v>
      </c>
      <c r="AN143" s="319">
        <v>0</v>
      </c>
      <c r="AO143" s="319">
        <v>1</v>
      </c>
      <c r="AP143" s="319">
        <v>59</v>
      </c>
      <c r="AQ143" s="319">
        <v>135</v>
      </c>
      <c r="AR143" s="319">
        <v>81</v>
      </c>
      <c r="AS143" s="319">
        <v>96</v>
      </c>
      <c r="AT143" s="319">
        <v>81</v>
      </c>
      <c r="AU143" s="319">
        <v>60</v>
      </c>
      <c r="AV143" s="319">
        <v>7</v>
      </c>
      <c r="AW143" s="593">
        <v>0</v>
      </c>
      <c r="AX143" s="355">
        <v>1</v>
      </c>
      <c r="AY143" s="355"/>
      <c r="AZ143" s="355"/>
      <c r="BA143" s="355"/>
      <c r="BB143" s="355"/>
      <c r="BC143" s="355"/>
      <c r="BD143" s="355"/>
      <c r="BE143" s="355"/>
      <c r="BF143" s="355"/>
      <c r="BG143" s="355"/>
      <c r="BH143" s="355"/>
      <c r="BI143" s="115">
        <f t="shared" ref="BI143:BR148" si="136">O143-C143</f>
        <v>0</v>
      </c>
      <c r="BJ143" s="48">
        <f t="shared" si="136"/>
        <v>0</v>
      </c>
      <c r="BK143" s="48">
        <f t="shared" si="136"/>
        <v>0</v>
      </c>
      <c r="BL143" s="48">
        <f t="shared" si="136"/>
        <v>0</v>
      </c>
      <c r="BM143" s="48">
        <f t="shared" si="136"/>
        <v>0</v>
      </c>
      <c r="BN143" s="48">
        <f t="shared" si="136"/>
        <v>0</v>
      </c>
      <c r="BO143" s="48">
        <f t="shared" si="136"/>
        <v>0</v>
      </c>
      <c r="BP143" s="48">
        <f t="shared" si="136"/>
        <v>0</v>
      </c>
      <c r="BQ143" s="48">
        <f t="shared" si="136"/>
        <v>0</v>
      </c>
      <c r="BR143" s="116">
        <f t="shared" si="136"/>
        <v>0</v>
      </c>
    </row>
    <row r="144" spans="1:70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319">
        <v>0</v>
      </c>
      <c r="AL144" s="319">
        <v>0</v>
      </c>
      <c r="AM144" s="319">
        <v>0</v>
      </c>
      <c r="AN144" s="319">
        <v>0</v>
      </c>
      <c r="AO144" s="319">
        <v>0</v>
      </c>
      <c r="AP144" s="319">
        <v>20</v>
      </c>
      <c r="AQ144" s="319">
        <v>42</v>
      </c>
      <c r="AR144" s="319">
        <v>33</v>
      </c>
      <c r="AS144" s="319">
        <v>55</v>
      </c>
      <c r="AT144" s="319">
        <v>50</v>
      </c>
      <c r="AU144" s="319">
        <v>40</v>
      </c>
      <c r="AV144" s="319">
        <v>3</v>
      </c>
      <c r="AW144" s="593">
        <v>1</v>
      </c>
      <c r="AX144" s="355">
        <v>0</v>
      </c>
      <c r="AY144" s="355"/>
      <c r="AZ144" s="355"/>
      <c r="BA144" s="355"/>
      <c r="BB144" s="355"/>
      <c r="BC144" s="355"/>
      <c r="BD144" s="355"/>
      <c r="BE144" s="355"/>
      <c r="BF144" s="355"/>
      <c r="BG144" s="355"/>
      <c r="BH144" s="355"/>
      <c r="BI144" s="115">
        <f t="shared" si="136"/>
        <v>0</v>
      </c>
      <c r="BJ144" s="48">
        <f t="shared" si="136"/>
        <v>0</v>
      </c>
      <c r="BK144" s="48">
        <f t="shared" si="136"/>
        <v>0</v>
      </c>
      <c r="BL144" s="48">
        <f t="shared" si="136"/>
        <v>0</v>
      </c>
      <c r="BM144" s="48">
        <f t="shared" si="136"/>
        <v>0</v>
      </c>
      <c r="BN144" s="48">
        <f t="shared" si="136"/>
        <v>0</v>
      </c>
      <c r="BO144" s="48">
        <f t="shared" si="136"/>
        <v>0</v>
      </c>
      <c r="BP144" s="48">
        <f t="shared" si="136"/>
        <v>0</v>
      </c>
      <c r="BQ144" s="48">
        <f t="shared" si="136"/>
        <v>0</v>
      </c>
      <c r="BR144" s="116">
        <f t="shared" si="136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319">
        <v>14</v>
      </c>
      <c r="AL145" s="319">
        <v>13</v>
      </c>
      <c r="AM145" s="319">
        <v>14</v>
      </c>
      <c r="AN145" s="319">
        <v>9</v>
      </c>
      <c r="AO145" s="319">
        <v>8</v>
      </c>
      <c r="AP145" s="319">
        <v>14</v>
      </c>
      <c r="AQ145" s="319">
        <v>5</v>
      </c>
      <c r="AR145" s="319">
        <v>2</v>
      </c>
      <c r="AS145" s="319">
        <v>1</v>
      </c>
      <c r="AT145" s="319">
        <v>7</v>
      </c>
      <c r="AU145" s="319">
        <v>7</v>
      </c>
      <c r="AV145" s="319">
        <v>8</v>
      </c>
      <c r="AW145" s="593">
        <v>19</v>
      </c>
      <c r="AX145" s="355">
        <v>18</v>
      </c>
      <c r="AY145" s="355"/>
      <c r="AZ145" s="355"/>
      <c r="BA145" s="355"/>
      <c r="BB145" s="355"/>
      <c r="BC145" s="355"/>
      <c r="BD145" s="355"/>
      <c r="BE145" s="355"/>
      <c r="BF145" s="355"/>
      <c r="BG145" s="355"/>
      <c r="BH145" s="355"/>
      <c r="BI145" s="115">
        <f t="shared" si="136"/>
        <v>0</v>
      </c>
      <c r="BJ145" s="48">
        <f t="shared" si="136"/>
        <v>0</v>
      </c>
      <c r="BK145" s="48">
        <f t="shared" si="136"/>
        <v>0</v>
      </c>
      <c r="BL145" s="48">
        <f t="shared" si="136"/>
        <v>0</v>
      </c>
      <c r="BM145" s="48">
        <f t="shared" si="136"/>
        <v>0</v>
      </c>
      <c r="BN145" s="48">
        <f t="shared" si="136"/>
        <v>0</v>
      </c>
      <c r="BO145" s="48">
        <f t="shared" si="136"/>
        <v>0</v>
      </c>
      <c r="BP145" s="48">
        <f t="shared" si="136"/>
        <v>0</v>
      </c>
      <c r="BQ145" s="48">
        <f t="shared" si="136"/>
        <v>0</v>
      </c>
      <c r="BR145" s="116">
        <f t="shared" si="136"/>
        <v>0</v>
      </c>
    </row>
    <row r="146" spans="1:70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319">
        <v>0</v>
      </c>
      <c r="AL146" s="319">
        <v>1</v>
      </c>
      <c r="AM146" s="319">
        <v>1</v>
      </c>
      <c r="AN146" s="319">
        <v>1</v>
      </c>
      <c r="AO146" s="319">
        <v>0</v>
      </c>
      <c r="AP146" s="319">
        <v>1</v>
      </c>
      <c r="AQ146" s="319">
        <v>2</v>
      </c>
      <c r="AR146" s="319">
        <v>0</v>
      </c>
      <c r="AS146" s="319">
        <v>2</v>
      </c>
      <c r="AT146" s="319">
        <v>1</v>
      </c>
      <c r="AU146" s="319">
        <v>0</v>
      </c>
      <c r="AV146" s="319">
        <v>3</v>
      </c>
      <c r="AW146" s="593">
        <v>1</v>
      </c>
      <c r="AX146" s="355">
        <v>1</v>
      </c>
      <c r="AY146" s="355"/>
      <c r="AZ146" s="355"/>
      <c r="BA146" s="355"/>
      <c r="BB146" s="355"/>
      <c r="BC146" s="355"/>
      <c r="BD146" s="355"/>
      <c r="BE146" s="355"/>
      <c r="BF146" s="355"/>
      <c r="BG146" s="355"/>
      <c r="BH146" s="355"/>
      <c r="BI146" s="115">
        <f t="shared" si="136"/>
        <v>0</v>
      </c>
      <c r="BJ146" s="48">
        <f t="shared" si="136"/>
        <v>0</v>
      </c>
      <c r="BK146" s="48">
        <f t="shared" si="136"/>
        <v>0</v>
      </c>
      <c r="BL146" s="48">
        <f t="shared" si="136"/>
        <v>0</v>
      </c>
      <c r="BM146" s="48">
        <f t="shared" si="136"/>
        <v>0</v>
      </c>
      <c r="BN146" s="48">
        <f t="shared" si="136"/>
        <v>0</v>
      </c>
      <c r="BO146" s="48">
        <f t="shared" si="136"/>
        <v>0</v>
      </c>
      <c r="BP146" s="48">
        <f t="shared" si="136"/>
        <v>0</v>
      </c>
      <c r="BQ146" s="48">
        <f t="shared" si="136"/>
        <v>0</v>
      </c>
      <c r="BR146" s="116">
        <f t="shared" si="136"/>
        <v>0</v>
      </c>
    </row>
    <row r="147" spans="1:70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527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6"/>
      <c r="AU147" s="496"/>
      <c r="AV147" s="496"/>
      <c r="AW147" s="594"/>
      <c r="AX147" s="546"/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337">
        <f t="shared" si="136"/>
        <v>0</v>
      </c>
      <c r="BJ147" s="338">
        <f t="shared" si="136"/>
        <v>0</v>
      </c>
      <c r="BK147" s="338">
        <f t="shared" si="136"/>
        <v>0</v>
      </c>
      <c r="BL147" s="338">
        <f t="shared" si="136"/>
        <v>0</v>
      </c>
      <c r="BM147" s="338">
        <f t="shared" si="136"/>
        <v>0</v>
      </c>
      <c r="BN147" s="338">
        <f t="shared" si="136"/>
        <v>0</v>
      </c>
      <c r="BO147" s="338">
        <f t="shared" si="136"/>
        <v>0</v>
      </c>
      <c r="BP147" s="338">
        <f t="shared" si="136"/>
        <v>0</v>
      </c>
      <c r="BQ147" s="338">
        <f t="shared" si="136"/>
        <v>0</v>
      </c>
      <c r="BR147" s="339">
        <f t="shared" si="136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28">
        <v>108</v>
      </c>
      <c r="AG148" s="376">
        <v>151</v>
      </c>
      <c r="AH148" s="376">
        <v>96</v>
      </c>
      <c r="AI148" s="376">
        <v>45</v>
      </c>
      <c r="AJ148" s="556">
        <v>11</v>
      </c>
      <c r="AK148" s="364">
        <v>14</v>
      </c>
      <c r="AL148" s="364">
        <v>14</v>
      </c>
      <c r="AM148" s="364">
        <v>15</v>
      </c>
      <c r="AN148" s="364">
        <v>10</v>
      </c>
      <c r="AO148" s="364">
        <v>9</v>
      </c>
      <c r="AP148" s="364">
        <v>94</v>
      </c>
      <c r="AQ148" s="364">
        <v>184</v>
      </c>
      <c r="AR148" s="364">
        <v>116</v>
      </c>
      <c r="AS148" s="364">
        <v>154</v>
      </c>
      <c r="AT148" s="364">
        <v>139</v>
      </c>
      <c r="AU148" s="364">
        <v>107</v>
      </c>
      <c r="AV148" s="364">
        <v>21</v>
      </c>
      <c r="AW148" s="268">
        <v>21</v>
      </c>
      <c r="AX148" s="528">
        <v>20</v>
      </c>
      <c r="AY148" s="528"/>
      <c r="AZ148" s="528"/>
      <c r="BA148" s="528"/>
      <c r="BB148" s="528"/>
      <c r="BC148" s="528"/>
      <c r="BD148" s="528"/>
      <c r="BE148" s="528"/>
      <c r="BF148" s="528"/>
      <c r="BG148" s="528"/>
      <c r="BH148" s="342"/>
      <c r="BI148" s="119">
        <f t="shared" si="136"/>
        <v>0</v>
      </c>
      <c r="BJ148" s="121">
        <f t="shared" si="136"/>
        <v>0</v>
      </c>
      <c r="BK148" s="121">
        <f t="shared" si="136"/>
        <v>0</v>
      </c>
      <c r="BL148" s="121">
        <f t="shared" si="136"/>
        <v>0</v>
      </c>
      <c r="BM148" s="121">
        <f t="shared" si="136"/>
        <v>0</v>
      </c>
      <c r="BN148" s="121">
        <f t="shared" si="136"/>
        <v>0</v>
      </c>
      <c r="BO148" s="121">
        <f t="shared" si="136"/>
        <v>0</v>
      </c>
      <c r="BP148" s="121">
        <f t="shared" si="136"/>
        <v>0</v>
      </c>
      <c r="BQ148" s="121">
        <f t="shared" si="136"/>
        <v>0</v>
      </c>
      <c r="BR148" s="122">
        <f t="shared" si="136"/>
        <v>0</v>
      </c>
    </row>
    <row r="149" spans="1:70" ht="15.75" thickTop="1" x14ac:dyDescent="0.25">
      <c r="A149" s="4"/>
      <c r="W149" s="413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</row>
    <row r="150" spans="1:70" x14ac:dyDescent="0.25">
      <c r="B150" s="1" t="s">
        <v>27</v>
      </c>
      <c r="W150" s="414"/>
    </row>
    <row r="151" spans="1:70" x14ac:dyDescent="0.25">
      <c r="B151" s="31" t="s">
        <v>28</v>
      </c>
    </row>
    <row r="154" spans="1:70" x14ac:dyDescent="0.25">
      <c r="B154" s="32" t="s">
        <v>26</v>
      </c>
    </row>
    <row r="155" spans="1:70" x14ac:dyDescent="0.25">
      <c r="B155" s="2" t="s">
        <v>29</v>
      </c>
    </row>
    <row r="156" spans="1:70" x14ac:dyDescent="0.25">
      <c r="B156" s="2" t="s">
        <v>30</v>
      </c>
    </row>
    <row r="157" spans="1:70" x14ac:dyDescent="0.25">
      <c r="B157" s="2" t="s">
        <v>31</v>
      </c>
    </row>
    <row r="158" spans="1:70" x14ac:dyDescent="0.25">
      <c r="B158" s="2" t="s">
        <v>32</v>
      </c>
    </row>
  </sheetData>
  <mergeCells count="4">
    <mergeCell ref="B1:BJ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2023-03-10T20:27:43Z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