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FinReg\MA Gas and Electric\DPU 20-58 COVID-19 Moratorium\Monthly Arrearage Spreedsheets\2023\As Filed 5.8.23\"/>
    </mc:Choice>
  </mc:AlternateContent>
  <xr:revisionPtr revIDLastSave="0" documentId="8_{ED848A4A-19D3-4772-B340-0FB63DC0381B}" xr6:coauthVersionLast="36" xr6:coauthVersionMax="36" xr10:uidLastSave="{00000000-0000-0000-0000-000000000000}"/>
  <bookViews>
    <workbookView xWindow="5712" yWindow="2892" windowWidth="13488" windowHeight="3912" xr2:uid="{00000000-000D-0000-FFFF-FFFF00000000}"/>
  </bookViews>
  <sheets>
    <sheet name="EL" sheetId="2" r:id="rId1"/>
    <sheet name="Gas" sheetId="3" r:id="rId2"/>
    <sheet name="Sheet1" sheetId="4" state="hidden" r:id="rId3"/>
  </sheets>
  <calcPr calcId="191029" iterate="1" iterateDelta="1E-4"/>
</workbook>
</file>

<file path=xl/calcChain.xml><?xml version="1.0" encoding="utf-8"?>
<calcChain xmlns="http://schemas.openxmlformats.org/spreadsheetml/2006/main">
  <c r="AZ115" i="2" l="1"/>
  <c r="AZ120" i="2" s="1"/>
  <c r="AZ116" i="2"/>
  <c r="AZ117" i="2"/>
  <c r="AZ118" i="2"/>
  <c r="AZ119" i="2"/>
  <c r="AZ127" i="3" l="1"/>
  <c r="AZ115" i="3"/>
  <c r="AZ116" i="3"/>
  <c r="AZ117" i="3"/>
  <c r="AZ118" i="3"/>
  <c r="AZ119" i="3"/>
  <c r="AZ120" i="3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V10" i="3"/>
  <c r="CW10" i="3"/>
  <c r="CX10" i="3"/>
  <c r="CY10" i="3"/>
  <c r="CZ10" i="3"/>
  <c r="CZ15" i="3" s="1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U15" i="3"/>
  <c r="CV15" i="3"/>
  <c r="CW15" i="3"/>
  <c r="CX15" i="3"/>
  <c r="CY15" i="3"/>
  <c r="DA15" i="3"/>
  <c r="CT17" i="3"/>
  <c r="CU17" i="3"/>
  <c r="CV17" i="3"/>
  <c r="CW17" i="3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W19" i="3"/>
  <c r="CX19" i="3"/>
  <c r="CY19" i="3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V22" i="3"/>
  <c r="CW22" i="3"/>
  <c r="CX22" i="3"/>
  <c r="CY22" i="3"/>
  <c r="DA22" i="3"/>
  <c r="CT24" i="3"/>
  <c r="CU24" i="3"/>
  <c r="CV24" i="3"/>
  <c r="CW24" i="3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V29" i="3"/>
  <c r="CW29" i="3"/>
  <c r="CX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X35" i="3"/>
  <c r="CY35" i="3"/>
  <c r="CZ35" i="3"/>
  <c r="DA35" i="3"/>
  <c r="CT36" i="3"/>
  <c r="CU36" i="3"/>
  <c r="CV36" i="3"/>
  <c r="CW36" i="3"/>
  <c r="CX36" i="3"/>
  <c r="CY36" i="3"/>
  <c r="CZ36" i="3"/>
  <c r="DA36" i="3"/>
  <c r="CT38" i="3"/>
  <c r="CU38" i="3"/>
  <c r="CV38" i="3"/>
  <c r="CW38" i="3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V42" i="3"/>
  <c r="CW42" i="3"/>
  <c r="CX42" i="3"/>
  <c r="CY42" i="3"/>
  <c r="CZ42" i="3"/>
  <c r="DA42" i="3"/>
  <c r="CU43" i="3"/>
  <c r="CV43" i="3"/>
  <c r="CW43" i="3"/>
  <c r="CX43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X50" i="3"/>
  <c r="CY50" i="3"/>
  <c r="DA50" i="3"/>
  <c r="CT52" i="3"/>
  <c r="CU52" i="3"/>
  <c r="CV52" i="3"/>
  <c r="CW52" i="3"/>
  <c r="CX52" i="3"/>
  <c r="CY52" i="3"/>
  <c r="CZ52" i="3"/>
  <c r="DA52" i="3"/>
  <c r="CT53" i="3"/>
  <c r="CU53" i="3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U57" i="3"/>
  <c r="CV57" i="3"/>
  <c r="CW57" i="3"/>
  <c r="CX57" i="3"/>
  <c r="CY57" i="3"/>
  <c r="CZ57" i="3"/>
  <c r="DA57" i="3"/>
  <c r="CT59" i="3"/>
  <c r="CU59" i="3"/>
  <c r="CV59" i="3"/>
  <c r="CW59" i="3"/>
  <c r="CX59" i="3"/>
  <c r="CY59" i="3"/>
  <c r="CZ59" i="3"/>
  <c r="DA59" i="3"/>
  <c r="CT60" i="3"/>
  <c r="CU60" i="3"/>
  <c r="CV60" i="3"/>
  <c r="CW60" i="3"/>
  <c r="CX60" i="3"/>
  <c r="CY60" i="3"/>
  <c r="CZ60" i="3"/>
  <c r="DA60" i="3"/>
  <c r="CT61" i="3"/>
  <c r="CU61" i="3"/>
  <c r="CV61" i="3"/>
  <c r="CW61" i="3"/>
  <c r="CX61" i="3"/>
  <c r="CY61" i="3"/>
  <c r="CZ61" i="3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U64" i="3"/>
  <c r="CV64" i="3"/>
  <c r="CW64" i="3"/>
  <c r="CX64" i="3"/>
  <c r="CY64" i="3"/>
  <c r="CZ64" i="3"/>
  <c r="DA64" i="3"/>
  <c r="CT66" i="3"/>
  <c r="CU66" i="3"/>
  <c r="CV66" i="3"/>
  <c r="CW66" i="3"/>
  <c r="CX66" i="3"/>
  <c r="CY66" i="3"/>
  <c r="CZ66" i="3"/>
  <c r="DA66" i="3"/>
  <c r="CT67" i="3"/>
  <c r="CU67" i="3"/>
  <c r="CV67" i="3"/>
  <c r="CW67" i="3"/>
  <c r="CX67" i="3"/>
  <c r="CY67" i="3"/>
  <c r="CZ67" i="3"/>
  <c r="DA67" i="3"/>
  <c r="CT68" i="3"/>
  <c r="CU68" i="3"/>
  <c r="CV68" i="3"/>
  <c r="CW68" i="3"/>
  <c r="CX68" i="3"/>
  <c r="CY68" i="3"/>
  <c r="CZ68" i="3"/>
  <c r="DA68" i="3"/>
  <c r="CT69" i="3"/>
  <c r="CU69" i="3"/>
  <c r="CV69" i="3"/>
  <c r="CW69" i="3"/>
  <c r="CX69" i="3"/>
  <c r="CY69" i="3"/>
  <c r="CZ69" i="3"/>
  <c r="CZ71" i="3" s="1"/>
  <c r="DA69" i="3"/>
  <c r="CT70" i="3"/>
  <c r="CU70" i="3"/>
  <c r="CV70" i="3"/>
  <c r="CW70" i="3"/>
  <c r="CX70" i="3"/>
  <c r="CY70" i="3"/>
  <c r="CZ70" i="3"/>
  <c r="DA70" i="3"/>
  <c r="CT71" i="3"/>
  <c r="CU71" i="3"/>
  <c r="CV71" i="3"/>
  <c r="CW71" i="3"/>
  <c r="CX71" i="3"/>
  <c r="CY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W74" i="3"/>
  <c r="CX74" i="3"/>
  <c r="CY74" i="3"/>
  <c r="CZ74" i="3"/>
  <c r="DA74" i="3"/>
  <c r="CT75" i="3"/>
  <c r="CU75" i="3"/>
  <c r="CV75" i="3"/>
  <c r="CW75" i="3"/>
  <c r="CX75" i="3"/>
  <c r="CY75" i="3"/>
  <c r="CZ75" i="3"/>
  <c r="DA75" i="3"/>
  <c r="CT76" i="3"/>
  <c r="CU76" i="3"/>
  <c r="CV76" i="3"/>
  <c r="CW76" i="3"/>
  <c r="CX76" i="3"/>
  <c r="CY76" i="3"/>
  <c r="CZ76" i="3"/>
  <c r="CZ78" i="3" s="1"/>
  <c r="DA76" i="3"/>
  <c r="CT77" i="3"/>
  <c r="CU77" i="3"/>
  <c r="CV77" i="3"/>
  <c r="CW77" i="3"/>
  <c r="CX77" i="3"/>
  <c r="CY77" i="3"/>
  <c r="CZ77" i="3"/>
  <c r="DA77" i="3"/>
  <c r="CT78" i="3"/>
  <c r="CU78" i="3"/>
  <c r="CV78" i="3"/>
  <c r="CW78" i="3"/>
  <c r="CX78" i="3"/>
  <c r="CY78" i="3"/>
  <c r="DA78" i="3"/>
  <c r="CT80" i="3"/>
  <c r="CU80" i="3"/>
  <c r="CV80" i="3"/>
  <c r="CW80" i="3"/>
  <c r="CX80" i="3"/>
  <c r="CY80" i="3"/>
  <c r="CZ80" i="3"/>
  <c r="CZ85" i="3" s="1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U85" i="3"/>
  <c r="CV85" i="3"/>
  <c r="CW85" i="3"/>
  <c r="CX85" i="3"/>
  <c r="CY85" i="3"/>
  <c r="DA85" i="3"/>
  <c r="CT87" i="3"/>
  <c r="CU87" i="3"/>
  <c r="CV87" i="3"/>
  <c r="CW87" i="3"/>
  <c r="CX87" i="3"/>
  <c r="CY87" i="3"/>
  <c r="CZ87" i="3"/>
  <c r="DA87" i="3"/>
  <c r="CT88" i="3"/>
  <c r="CU88" i="3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CZ92" i="3" s="1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U92" i="3"/>
  <c r="CV92" i="3"/>
  <c r="CW92" i="3"/>
  <c r="CX92" i="3"/>
  <c r="CY92" i="3"/>
  <c r="DA92" i="3"/>
  <c r="CT94" i="3"/>
  <c r="CU94" i="3"/>
  <c r="CV94" i="3"/>
  <c r="CW94" i="3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Z97" i="3"/>
  <c r="DA97" i="3"/>
  <c r="CT98" i="3"/>
  <c r="CU98" i="3"/>
  <c r="CV98" i="3"/>
  <c r="CW98" i="3"/>
  <c r="CX98" i="3"/>
  <c r="CY98" i="3"/>
  <c r="CZ98" i="3"/>
  <c r="DA98" i="3"/>
  <c r="CT99" i="3"/>
  <c r="CU99" i="3"/>
  <c r="CV99" i="3"/>
  <c r="CW99" i="3"/>
  <c r="CX99" i="3"/>
  <c r="CY99" i="3"/>
  <c r="DA99" i="3"/>
  <c r="CT101" i="3"/>
  <c r="CU101" i="3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CZ106" i="3" s="1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U106" i="3"/>
  <c r="CV106" i="3"/>
  <c r="CW106" i="3"/>
  <c r="CX106" i="3"/>
  <c r="CY106" i="3"/>
  <c r="DA106" i="3"/>
  <c r="CT108" i="3"/>
  <c r="CU108" i="3"/>
  <c r="CV108" i="3"/>
  <c r="CW108" i="3"/>
  <c r="CX108" i="3"/>
  <c r="CY108" i="3"/>
  <c r="CZ108" i="3"/>
  <c r="CZ113" i="3" s="1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U113" i="3"/>
  <c r="CV113" i="3"/>
  <c r="CW113" i="3"/>
  <c r="CX113" i="3"/>
  <c r="CY113" i="3"/>
  <c r="DA113" i="3"/>
  <c r="CT115" i="3"/>
  <c r="CU115" i="3"/>
  <c r="CV115" i="3"/>
  <c r="CW115" i="3"/>
  <c r="CX115" i="3"/>
  <c r="CY115" i="3"/>
  <c r="CZ115" i="3"/>
  <c r="DA115" i="3"/>
  <c r="CT116" i="3"/>
  <c r="CU116" i="3"/>
  <c r="CV116" i="3"/>
  <c r="CW116" i="3"/>
  <c r="CX116" i="3"/>
  <c r="CY116" i="3"/>
  <c r="CZ116" i="3"/>
  <c r="CZ120" i="3" s="1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U120" i="3"/>
  <c r="CV120" i="3"/>
  <c r="CW120" i="3"/>
  <c r="CX120" i="3"/>
  <c r="CY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CZ127" i="3" s="1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U127" i="3"/>
  <c r="CV127" i="3"/>
  <c r="CW127" i="3"/>
  <c r="CX127" i="3"/>
  <c r="CY127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U134" i="3"/>
  <c r="CV134" i="3"/>
  <c r="CW134" i="3"/>
  <c r="CX134" i="3"/>
  <c r="CY134" i="3"/>
  <c r="CZ134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Y140" i="3"/>
  <c r="CZ140" i="3"/>
  <c r="DA140" i="3"/>
  <c r="CU141" i="3"/>
  <c r="CV141" i="3"/>
  <c r="CW141" i="3"/>
  <c r="CX141" i="3"/>
  <c r="CY141" i="3"/>
  <c r="CZ141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Y147" i="3"/>
  <c r="CZ147" i="3"/>
  <c r="DA147" i="3"/>
  <c r="CU148" i="3"/>
  <c r="CV148" i="3"/>
  <c r="CW148" i="3"/>
  <c r="CX148" i="3"/>
  <c r="CY148" i="3"/>
  <c r="CZ148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CU155" i="3"/>
  <c r="CV155" i="3"/>
  <c r="CW155" i="3"/>
  <c r="CX155" i="3"/>
  <c r="CY155" i="3"/>
  <c r="CZ155" i="3"/>
  <c r="DA155" i="3"/>
  <c r="DB10" i="2"/>
  <c r="DB15" i="2" s="1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8" i="2" s="1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3" i="2"/>
  <c r="DB104" i="2"/>
  <c r="DB105" i="2"/>
  <c r="DB108" i="2"/>
  <c r="DB113" i="2" s="1"/>
  <c r="DB109" i="2"/>
  <c r="DB110" i="2"/>
  <c r="DB111" i="2"/>
  <c r="DB112" i="2"/>
  <c r="DB115" i="2"/>
  <c r="DB116" i="2"/>
  <c r="DB117" i="2"/>
  <c r="DB118" i="2"/>
  <c r="DB119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50" i="2"/>
  <c r="DB151" i="2"/>
  <c r="DB152" i="2"/>
  <c r="DB153" i="2"/>
  <c r="DB154" i="2"/>
  <c r="CT10" i="2"/>
  <c r="CU10" i="2"/>
  <c r="CV10" i="2"/>
  <c r="CW10" i="2"/>
  <c r="CX10" i="2"/>
  <c r="CY10" i="2"/>
  <c r="CY15" i="2" s="1"/>
  <c r="CZ10" i="2"/>
  <c r="DA10" i="2"/>
  <c r="DA15" i="2" s="1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U15" i="2"/>
  <c r="CZ15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V22" i="2"/>
  <c r="CW22" i="2"/>
  <c r="CX22" i="2"/>
  <c r="CY22" i="2"/>
  <c r="CZ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V29" i="2"/>
  <c r="CW29" i="2"/>
  <c r="CX29" i="2"/>
  <c r="CY29" i="2"/>
  <c r="CZ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V36" i="2"/>
  <c r="CW36" i="2"/>
  <c r="CX36" i="2"/>
  <c r="CY36" i="2"/>
  <c r="CZ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V43" i="2"/>
  <c r="CW43" i="2"/>
  <c r="CX43" i="2"/>
  <c r="CY43" i="2"/>
  <c r="CZ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V50" i="2"/>
  <c r="CW50" i="2"/>
  <c r="CX50" i="2"/>
  <c r="CY50" i="2"/>
  <c r="CZ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V57" i="2"/>
  <c r="CW57" i="2"/>
  <c r="CX57" i="2"/>
  <c r="CY57" i="2"/>
  <c r="CZ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V64" i="2"/>
  <c r="CW64" i="2"/>
  <c r="CX64" i="2"/>
  <c r="CY64" i="2"/>
  <c r="CZ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V71" i="2"/>
  <c r="CW71" i="2"/>
  <c r="CX71" i="2"/>
  <c r="CY71" i="2"/>
  <c r="CZ71" i="2"/>
  <c r="DA71" i="2"/>
  <c r="CT73" i="2"/>
  <c r="CT78" i="2" s="1"/>
  <c r="CU73" i="2"/>
  <c r="CV73" i="2"/>
  <c r="CW73" i="2"/>
  <c r="CX73" i="2"/>
  <c r="CY73" i="2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U78" i="2"/>
  <c r="CV78" i="2"/>
  <c r="CW78" i="2"/>
  <c r="CX78" i="2"/>
  <c r="CZ78" i="2"/>
  <c r="DA78" i="2"/>
  <c r="CT80" i="2"/>
  <c r="CU80" i="2"/>
  <c r="CU85" i="2" s="1"/>
  <c r="CV80" i="2"/>
  <c r="CW80" i="2"/>
  <c r="CX80" i="2"/>
  <c r="CY80" i="2"/>
  <c r="CZ80" i="2"/>
  <c r="DA80" i="2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V85" i="2" s="1"/>
  <c r="CW84" i="2"/>
  <c r="CX84" i="2"/>
  <c r="CX85" i="2" s="1"/>
  <c r="CY84" i="2"/>
  <c r="CZ84" i="2"/>
  <c r="DA84" i="2"/>
  <c r="CT85" i="2"/>
  <c r="CW85" i="2"/>
  <c r="CZ85" i="2"/>
  <c r="DA85" i="2"/>
  <c r="CT87" i="2"/>
  <c r="CU87" i="2"/>
  <c r="CV87" i="2"/>
  <c r="CW87" i="2"/>
  <c r="CW92" i="2" s="1"/>
  <c r="CX87" i="2"/>
  <c r="CX92" i="2" s="1"/>
  <c r="CY87" i="2"/>
  <c r="CZ87" i="2"/>
  <c r="DA87" i="2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V92" i="2" s="1"/>
  <c r="CW91" i="2"/>
  <c r="CX91" i="2"/>
  <c r="CY91" i="2"/>
  <c r="CZ91" i="2"/>
  <c r="DA91" i="2"/>
  <c r="CU92" i="2"/>
  <c r="DA92" i="2"/>
  <c r="CT94" i="2"/>
  <c r="CU94" i="2"/>
  <c r="CV94" i="2"/>
  <c r="CW94" i="2"/>
  <c r="CX94" i="2"/>
  <c r="CY94" i="2"/>
  <c r="CY99" i="2" s="1"/>
  <c r="CZ94" i="2"/>
  <c r="DA94" i="2"/>
  <c r="DA99" i="2" s="1"/>
  <c r="CT95" i="2"/>
  <c r="CU95" i="2"/>
  <c r="CV95" i="2"/>
  <c r="CW95" i="2"/>
  <c r="CX95" i="2"/>
  <c r="CY95" i="2"/>
  <c r="CZ95" i="2"/>
  <c r="DA95" i="2"/>
  <c r="CT96" i="2"/>
  <c r="CU96" i="2"/>
  <c r="CU99" i="2" s="1"/>
  <c r="CV96" i="2"/>
  <c r="CW96" i="2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V99" i="2"/>
  <c r="CW99" i="2"/>
  <c r="CX99" i="2"/>
  <c r="CT101" i="2"/>
  <c r="CU101" i="2"/>
  <c r="CU106" i="2" s="1"/>
  <c r="CV101" i="2"/>
  <c r="CV106" i="2" s="1"/>
  <c r="CW101" i="2"/>
  <c r="CX101" i="2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W106" i="2"/>
  <c r="CX106" i="2"/>
  <c r="CY106" i="2"/>
  <c r="CZ106" i="2"/>
  <c r="CT108" i="2"/>
  <c r="CU108" i="2"/>
  <c r="CV108" i="2"/>
  <c r="CW108" i="2"/>
  <c r="CW113" i="2" s="1"/>
  <c r="CX108" i="2"/>
  <c r="CY108" i="2"/>
  <c r="CZ108" i="2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X113" i="2" s="1"/>
  <c r="CY112" i="2"/>
  <c r="CZ112" i="2"/>
  <c r="DA112" i="2"/>
  <c r="CT113" i="2"/>
  <c r="CU113" i="2"/>
  <c r="CV113" i="2"/>
  <c r="CY113" i="2"/>
  <c r="CZ113" i="2"/>
  <c r="DA113" i="2"/>
  <c r="CT115" i="2"/>
  <c r="CU115" i="2"/>
  <c r="CV115" i="2"/>
  <c r="CV120" i="2" s="1"/>
  <c r="CW115" i="2"/>
  <c r="CW120" i="2" s="1"/>
  <c r="CX115" i="2"/>
  <c r="CX120" i="2" s="1"/>
  <c r="CY115" i="2"/>
  <c r="CZ115" i="2"/>
  <c r="DA115" i="2"/>
  <c r="CT116" i="2"/>
  <c r="CU116" i="2"/>
  <c r="CV116" i="2"/>
  <c r="CW116" i="2"/>
  <c r="CX116" i="2"/>
  <c r="CY116" i="2"/>
  <c r="CZ116" i="2"/>
  <c r="DA116" i="2"/>
  <c r="CT117" i="2"/>
  <c r="CU117" i="2"/>
  <c r="CV117" i="2"/>
  <c r="CW117" i="2"/>
  <c r="CX117" i="2"/>
  <c r="CY117" i="2"/>
  <c r="CZ117" i="2"/>
  <c r="DA117" i="2"/>
  <c r="CT118" i="2"/>
  <c r="CU118" i="2"/>
  <c r="CV118" i="2"/>
  <c r="CW118" i="2"/>
  <c r="CX118" i="2"/>
  <c r="CY118" i="2"/>
  <c r="CZ118" i="2"/>
  <c r="DA118" i="2"/>
  <c r="CT119" i="2"/>
  <c r="CT120" i="2" s="1"/>
  <c r="CU119" i="2"/>
  <c r="CV119" i="2"/>
  <c r="CW119" i="2"/>
  <c r="CX119" i="2"/>
  <c r="CY119" i="2"/>
  <c r="CZ119" i="2"/>
  <c r="DA119" i="2"/>
  <c r="CU120" i="2"/>
  <c r="CY120" i="2"/>
  <c r="CZ120" i="2"/>
  <c r="DA120" i="2"/>
  <c r="CT122" i="2"/>
  <c r="CU122" i="2"/>
  <c r="CV122" i="2"/>
  <c r="CW122" i="2"/>
  <c r="CW127" i="2" s="1"/>
  <c r="CX122" i="2"/>
  <c r="CX127" i="2" s="1"/>
  <c r="CY122" i="2"/>
  <c r="CY127" i="2" s="1"/>
  <c r="CZ122" i="2"/>
  <c r="DA122" i="2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V127" i="2"/>
  <c r="CZ127" i="2"/>
  <c r="DA127" i="2"/>
  <c r="CT129" i="2"/>
  <c r="CU129" i="2"/>
  <c r="CV129" i="2"/>
  <c r="CW129" i="2"/>
  <c r="CX129" i="2"/>
  <c r="CY129" i="2"/>
  <c r="CZ129" i="2"/>
  <c r="CZ134" i="2" s="1"/>
  <c r="DA129" i="2"/>
  <c r="DA134" i="2" s="1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Y134" i="2" s="1"/>
  <c r="CZ133" i="2"/>
  <c r="DA133" i="2"/>
  <c r="CW134" i="2"/>
  <c r="CX134" i="2"/>
  <c r="CT136" i="2"/>
  <c r="CU136" i="2"/>
  <c r="CU141" i="2" s="1"/>
  <c r="CV136" i="2"/>
  <c r="CV141" i="2" s="1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X141" i="2"/>
  <c r="CY141" i="2"/>
  <c r="CZ141" i="2"/>
  <c r="DA141" i="2"/>
  <c r="CT143" i="2"/>
  <c r="CU143" i="2"/>
  <c r="CV143" i="2"/>
  <c r="CW143" i="2"/>
  <c r="CX143" i="2"/>
  <c r="CY143" i="2"/>
  <c r="CY148" i="2" s="1"/>
  <c r="CZ143" i="2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U148" i="2"/>
  <c r="CV148" i="2"/>
  <c r="CZ148" i="2"/>
  <c r="DA148" i="2"/>
  <c r="CT150" i="2"/>
  <c r="CU150" i="2"/>
  <c r="CV150" i="2"/>
  <c r="CW150" i="2"/>
  <c r="CX150" i="2"/>
  <c r="CY150" i="2"/>
  <c r="CZ150" i="2"/>
  <c r="DA150" i="2"/>
  <c r="DA155" i="2" s="1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U155" i="2"/>
  <c r="CV155" i="2"/>
  <c r="CW155" i="2"/>
  <c r="CZ155" i="2"/>
  <c r="CX148" i="2" l="1"/>
  <c r="CZ99" i="2"/>
  <c r="DB134" i="2"/>
  <c r="CW148" i="2"/>
  <c r="CW15" i="2"/>
  <c r="CY155" i="2"/>
  <c r="DA106" i="2"/>
  <c r="CV15" i="2"/>
  <c r="CX155" i="2"/>
  <c r="CU127" i="2"/>
  <c r="CY78" i="2"/>
  <c r="CV134" i="2"/>
  <c r="CY85" i="2"/>
  <c r="CU134" i="2"/>
  <c r="CZ92" i="2"/>
  <c r="CW141" i="2"/>
  <c r="CY92" i="2"/>
  <c r="DB127" i="2"/>
  <c r="DB99" i="2"/>
  <c r="DB106" i="2"/>
  <c r="DB85" i="2"/>
  <c r="DB120" i="2"/>
  <c r="DB148" i="2"/>
  <c r="DB92" i="2"/>
  <c r="DB155" i="2"/>
  <c r="DB141" i="2"/>
  <c r="CX15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85" i="2" l="1"/>
  <c r="CS78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78" i="2" l="1"/>
  <c r="CR148" i="2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5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99" i="2" l="1"/>
  <c r="CQ78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13" i="3" s="1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92" i="2" l="1"/>
  <c r="CP15" i="2"/>
  <c r="CP113" i="2"/>
  <c r="CP134" i="2"/>
  <c r="CP99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3" i="3" s="1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113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3"/>
  <c r="CM113" i="2"/>
  <c r="CM106" i="2"/>
  <c r="AR71" i="2"/>
  <c r="AR64" i="2"/>
  <c r="AR57" i="2"/>
  <c r="AR50" i="2"/>
  <c r="AR43" i="2"/>
  <c r="AR36" i="2"/>
  <c r="AR29" i="2"/>
  <c r="AR22" i="2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K113" i="3" s="1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5" i="2" l="1"/>
  <c r="CK141" i="2"/>
  <c r="CK155" i="2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13" i="3"/>
  <c r="CL106" i="2"/>
  <c r="CL113" i="2"/>
  <c r="AQ127" i="2"/>
  <c r="AQ78" i="2" l="1"/>
  <c r="AQ71" i="2"/>
  <c r="CK71" i="2" s="1"/>
  <c r="AQ64" i="2"/>
  <c r="CK64" i="2" s="1"/>
  <c r="AQ57" i="2"/>
  <c r="CK57" i="2" s="1"/>
  <c r="AQ50" i="2"/>
  <c r="CK50" i="2" s="1"/>
  <c r="AQ43" i="2"/>
  <c r="CK43" i="2" s="1"/>
  <c r="AQ36" i="2"/>
  <c r="CK36" i="2" s="1"/>
  <c r="AQ29" i="2"/>
  <c r="CK29" i="2" s="1"/>
  <c r="AQ22" i="2"/>
  <c r="CK22" i="2" s="1"/>
  <c r="CJ10" i="2" l="1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113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CJ71" i="2" s="1"/>
  <c r="AP64" i="2"/>
  <c r="CJ64" i="2" s="1"/>
  <c r="AP57" i="2"/>
  <c r="CJ57" i="2" s="1"/>
  <c r="AP50" i="2"/>
  <c r="CJ50" i="2" s="1"/>
  <c r="AP43" i="2"/>
  <c r="CJ43" i="2" s="1"/>
  <c r="AP36" i="2"/>
  <c r="CJ36" i="2" s="1"/>
  <c r="AP29" i="2"/>
  <c r="CJ29" i="2" s="1"/>
  <c r="AP22" i="2"/>
  <c r="CJ22" i="2" s="1"/>
  <c r="AP15" i="2"/>
  <c r="AP113" i="2" l="1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H148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13" i="3"/>
  <c r="CI106" i="3"/>
  <c r="CH78" i="3"/>
  <c r="CH50" i="3"/>
  <c r="AO99" i="3"/>
  <c r="CH113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AV119" i="3" l="1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13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13" i="3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AM115" i="2"/>
  <c r="CS115" i="2" s="1"/>
  <c r="AL115" i="2"/>
  <c r="CR115" i="2" s="1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CQ120" i="2" l="1"/>
  <c r="CR120" i="2"/>
  <c r="CS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13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C118" i="2" l="1"/>
  <c r="CD127" i="2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CH99" i="2" l="1"/>
  <c r="AB99" i="2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C113" i="3"/>
  <c r="CA106" i="3"/>
  <c r="CA50" i="3"/>
  <c r="BZ43" i="3"/>
  <c r="BZ15" i="3"/>
  <c r="CA22" i="3"/>
  <c r="CD113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CB113" i="3"/>
  <c r="BZ92" i="3"/>
  <c r="CA92" i="3"/>
  <c r="CB92" i="3"/>
  <c r="CD85" i="3"/>
  <c r="BX85" i="3"/>
  <c r="BZ85" i="3"/>
  <c r="CD78" i="3"/>
  <c r="CA43" i="3"/>
  <c r="CA11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13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Y113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13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W113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BU113" i="3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113" i="3"/>
  <c r="BS85" i="3"/>
  <c r="BS127" i="3"/>
  <c r="BT78" i="3"/>
  <c r="BS106" i="3"/>
  <c r="BS78" i="3"/>
  <c r="BS15" i="3"/>
  <c r="BT92" i="3"/>
  <c r="BT15" i="3"/>
  <c r="BT127" i="3"/>
  <c r="BT85" i="3"/>
  <c r="BT106" i="3"/>
  <c r="BT113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13" i="3"/>
  <c r="BQ106" i="2"/>
  <c r="V99" i="3"/>
  <c r="BQ85" i="3"/>
  <c r="V99" i="2"/>
  <c r="W119" i="2"/>
  <c r="BP78" i="2"/>
  <c r="BP92" i="2"/>
  <c r="BP113" i="3"/>
  <c r="V116" i="2"/>
  <c r="BP85" i="2"/>
  <c r="BP106" i="2"/>
  <c r="BQ15" i="3"/>
  <c r="BQ85" i="2"/>
  <c r="BR92" i="2"/>
  <c r="BP113" i="2"/>
  <c r="BR15" i="3"/>
  <c r="BP78" i="3"/>
  <c r="BP92" i="3"/>
  <c r="BQ106" i="3"/>
  <c r="BR113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13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L15" i="2" l="1"/>
  <c r="BK127" i="2"/>
  <c r="BO98" i="3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13" i="3"/>
  <c r="BK106" i="3"/>
  <c r="BK113" i="2"/>
  <c r="BN78" i="3"/>
  <c r="BJ92" i="3"/>
  <c r="BN92" i="3"/>
  <c r="BM113" i="3"/>
  <c r="BJ127" i="3"/>
  <c r="BN127" i="3"/>
  <c r="BM113" i="2"/>
  <c r="BL113" i="2"/>
  <c r="BK15" i="3"/>
  <c r="BO15" i="3"/>
  <c r="BM15" i="3"/>
  <c r="BK85" i="3"/>
  <c r="BO85" i="3"/>
  <c r="BM85" i="3"/>
  <c r="BL113" i="3"/>
  <c r="BJ113" i="3"/>
  <c r="BN113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113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<sst xmlns="http://schemas.openxmlformats.org/spreadsheetml/2006/main" count="540" uniqueCount="70">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</sst>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165" fontId="4" fillId="0" borderId="78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 wrapText="1"/>
    </xf>
    <xf numFmtId="38" fontId="4" fillId="0" borderId="81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6" fontId="0" fillId="0" borderId="82" xfId="0" applyNumberFormat="1" applyFont="1" applyBorder="1" applyAlignment="1">
      <alignment horizontal="center"/>
    </xf>
    <xf numFmtId="165" fontId="0" fillId="0" borderId="78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5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0" fontId="4" fillId="0" borderId="91" xfId="0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165" fontId="4" fillId="0" borderId="92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5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93" xfId="0" applyNumberFormat="1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 wrapText="1"/>
    </xf>
    <xf numFmtId="38" fontId="4" fillId="0" borderId="73" xfId="0" applyNumberFormat="1" applyFont="1" applyBorder="1" applyAlignment="1">
      <alignment horizontal="center" wrapText="1"/>
    </xf>
    <xf numFmtId="165" fontId="0" fillId="0" borderId="95" xfId="0" applyNumberFormat="1" applyFont="1" applyBorder="1" applyAlignment="1">
      <alignment horizontal="center"/>
    </xf>
    <xf numFmtId="165" fontId="0" fillId="0" borderId="73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0" fillId="0" borderId="93" xfId="0" applyNumberFormat="1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6" xfId="0" applyNumberFormat="1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6" fontId="0" fillId="0" borderId="86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0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99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5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4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3" fontId="4" fillId="0" borderId="90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6" fontId="0" fillId="0" borderId="73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0" fillId="0" borderId="4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3" xfId="0" applyFont="1" applyBorder="1" applyAlignment="1" applyProtection="1">
      <alignment horizontal="center"/>
    </xf>
    <xf numFmtId="0" fontId="5" fillId="0" borderId="86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Normal="100" workbookViewId="0">
      <pane xSplit="2" ySplit="8" topLeftCell="AR9" activePane="bottomRight" state="frozen"/>
      <selection pane="topRight" activeCell="C1" sqref="C1"/>
      <selection pane="bottomLeft" activeCell="A9" sqref="A9"/>
      <selection pane="bottomRight" activeCell="BA15" sqref="BA15"/>
    </sheetView>
  </sheetViews>
  <sheetFormatPr defaultColWidth="9.109375" defaultRowHeight="14.4" x14ac:dyDescent="0.3"/>
  <cols>
    <col min="1" max="1" width="5.88671875" style="2" customWidth="1"/>
    <col min="2" max="2" width="60.6640625" style="2" customWidth="1"/>
    <col min="3" max="3" width="11.5546875" style="2" hidden="1" customWidth="1"/>
    <col min="4" max="15" width="13.88671875" style="2" hidden="1" customWidth="1"/>
    <col min="16" max="17" width="13.88671875" style="18" hidden="1" customWidth="1"/>
    <col min="18" max="18" width="13.33203125" style="18" hidden="1" customWidth="1"/>
    <col min="19" max="24" width="13.33203125" style="2" hidden="1" customWidth="1"/>
    <col min="25" max="25" width="13.109375" style="2" hidden="1" customWidth="1"/>
    <col min="26" max="36" width="13.33203125" style="2" hidden="1" customWidth="1"/>
    <col min="37" max="41" width="13.33203125" style="2" customWidth="1"/>
    <col min="42" max="42" width="15" style="2" customWidth="1"/>
    <col min="43" max="60" width="13.33203125" style="2" customWidth="1"/>
    <col min="61" max="61" width="11.5546875" style="2" hidden="1" customWidth="1"/>
    <col min="62" max="63" width="12.109375" style="2" hidden="1" customWidth="1"/>
    <col min="64" max="80" width="12.6640625" style="2" hidden="1" customWidth="1"/>
    <col min="81" max="81" width="11" style="2" hidden="1" customWidth="1"/>
    <col min="82" max="82" width="12.6640625" style="2" hidden="1" customWidth="1"/>
    <col min="83" max="83" width="13.109375" style="2" hidden="1" customWidth="1"/>
    <col min="84" max="84" width="12.6640625" style="2" hidden="1" customWidth="1"/>
    <col min="85" max="86" width="12.109375" style="2" hidden="1" customWidth="1"/>
    <col min="87" max="87" width="12.6640625" style="2" hidden="1" customWidth="1"/>
    <col min="88" max="88" width="12.109375" style="2" hidden="1" customWidth="1"/>
    <col min="89" max="90" width="12.6640625" style="2" hidden="1" customWidth="1"/>
    <col min="91" max="91" width="12.109375" style="2" hidden="1" customWidth="1"/>
    <col min="92" max="92" width="12.6640625" style="2" hidden="1" customWidth="1"/>
    <col min="93" max="94" width="10.88671875" style="2" hidden="1" customWidth="1"/>
    <col min="95" max="95" width="13.109375" style="2" customWidth="1"/>
    <col min="96" max="96" width="12" style="2" customWidth="1"/>
    <col min="97" max="98" width="11.5546875" style="2" bestFit="1" customWidth="1"/>
    <col min="99" max="105" width="9.109375" style="2"/>
    <col min="106" max="106" width="10.109375" style="2" bestFit="1" customWidth="1"/>
    <col min="107" max="16384" width="9.109375" style="2"/>
  </cols>
  <sheetData>
    <row r="1" spans="1:106" ht="15.6" thickTop="1" thickBot="1" x14ac:dyDescent="0.35">
      <c r="B1" s="366" t="s">
        <v>19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8"/>
      <c r="BL1" s="38"/>
      <c r="BM1" s="38"/>
      <c r="BN1" s="38"/>
      <c r="BO1" s="38"/>
      <c r="BP1" s="38"/>
      <c r="BQ1" s="38"/>
      <c r="BR1" s="39"/>
    </row>
    <row r="2" spans="1:106" ht="15.6" thickTop="1" thickBot="1" x14ac:dyDescent="0.35">
      <c r="B2" s="5" t="s">
        <v>0</v>
      </c>
      <c r="C2" s="368" t="s">
        <v>50</v>
      </c>
      <c r="D2" s="369"/>
      <c r="E2" s="369"/>
      <c r="F2" s="369"/>
      <c r="G2" s="369"/>
      <c r="H2" s="369"/>
      <c r="I2" s="36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5.6" thickTop="1" thickBot="1" x14ac:dyDescent="0.35">
      <c r="B3" s="5" t="s">
        <v>1</v>
      </c>
      <c r="C3" s="368"/>
      <c r="D3" s="369"/>
      <c r="E3" s="369"/>
      <c r="F3" s="369"/>
      <c r="G3" s="369"/>
      <c r="H3" s="369"/>
      <c r="I3" s="36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5.6" thickTop="1" thickBot="1" x14ac:dyDescent="0.35">
      <c r="B4" s="5" t="s">
        <v>2</v>
      </c>
      <c r="C4" s="370" t="s">
        <v>53</v>
      </c>
      <c r="D4" s="371"/>
      <c r="E4" s="371"/>
      <c r="F4" s="371"/>
      <c r="G4" s="371"/>
      <c r="H4" s="371"/>
      <c r="I4" s="37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" thickTop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3">
        <v>2020</v>
      </c>
      <c r="P7" s="364"/>
      <c r="Q7" s="364"/>
      <c r="R7" s="364"/>
      <c r="S7" s="364"/>
      <c r="T7" s="364"/>
      <c r="U7" s="364"/>
      <c r="V7" s="364"/>
      <c r="W7" s="364"/>
      <c r="X7" s="365"/>
      <c r="Y7" s="363">
        <v>2021</v>
      </c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5"/>
      <c r="AK7" s="363">
        <v>2022</v>
      </c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3">
        <v>2023</v>
      </c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5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3" t="s">
        <v>51</v>
      </c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5"/>
      <c r="CE7" s="360" t="s">
        <v>54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2"/>
      <c r="CQ7" s="360" t="s">
        <v>65</v>
      </c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2"/>
    </row>
    <row r="8" spans="1:106" ht="15" thickBot="1" x14ac:dyDescent="0.35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7" t="s">
        <v>7</v>
      </c>
      <c r="CF8" s="348" t="s">
        <v>8</v>
      </c>
      <c r="CG8" s="348" t="s">
        <v>9</v>
      </c>
      <c r="CH8" s="348" t="s">
        <v>10</v>
      </c>
      <c r="CI8" s="348" t="s">
        <v>16</v>
      </c>
      <c r="CJ8" s="348" t="s">
        <v>58</v>
      </c>
      <c r="CK8" s="348" t="s">
        <v>17</v>
      </c>
      <c r="CL8" s="348" t="s">
        <v>59</v>
      </c>
      <c r="CM8" s="348" t="s">
        <v>60</v>
      </c>
      <c r="CN8" s="348" t="s">
        <v>61</v>
      </c>
      <c r="CO8" s="348" t="s">
        <v>62</v>
      </c>
      <c r="CP8" s="349" t="s">
        <v>63</v>
      </c>
      <c r="CQ8" s="347" t="s">
        <v>64</v>
      </c>
      <c r="CR8" s="348" t="s">
        <v>66</v>
      </c>
      <c r="CS8" s="348" t="s">
        <v>67</v>
      </c>
      <c r="CT8" s="348" t="s">
        <v>68</v>
      </c>
      <c r="CU8" s="348" t="s">
        <v>16</v>
      </c>
      <c r="CV8" s="348" t="s">
        <v>58</v>
      </c>
      <c r="CW8" s="348" t="s">
        <v>17</v>
      </c>
      <c r="CX8" s="348" t="s">
        <v>59</v>
      </c>
      <c r="CY8" s="348" t="s">
        <v>60</v>
      </c>
      <c r="CZ8" s="348" t="s">
        <v>61</v>
      </c>
      <c r="DA8" s="348" t="s">
        <v>62</v>
      </c>
      <c r="DB8" s="349" t="s">
        <v>63</v>
      </c>
    </row>
    <row r="9" spans="1:106" x14ac:dyDescent="0.3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3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4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/>
      <c r="BB10" s="219"/>
      <c r="BC10" s="219"/>
      <c r="BD10" s="219"/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 t="shared" ref="BT10:BV11" si="2">IF(Z10=0,0,N10-Z10)</f>
        <v>63</v>
      </c>
      <c r="BU10" s="221">
        <f t="shared" si="2"/>
        <v>11</v>
      </c>
      <c r="BV10" s="221">
        <f t="shared" si="2"/>
        <v>14</v>
      </c>
      <c r="BW10" s="221">
        <f t="shared" ref="BW10" si="3">IF(AC10=0,0,Q10-AC10)</f>
        <v>262</v>
      </c>
      <c r="BX10" s="221">
        <f t="shared" ref="BX10" si="4">IF(AD10=0,0,R10-AD10)</f>
        <v>-339</v>
      </c>
      <c r="BY10" s="221">
        <f t="shared" ref="BY10" si="5">IF(AE10=0,0,S10-AE10)</f>
        <v>156</v>
      </c>
      <c r="BZ10" s="221">
        <f t="shared" ref="BZ10" si="6">IF(AF10=0,0,T10-AF10)</f>
        <v>373</v>
      </c>
      <c r="CA10" s="221">
        <f t="shared" ref="CA10" si="7">IF(AG10=0,0,U10-AG10)</f>
        <v>460</v>
      </c>
      <c r="CB10" s="221">
        <f t="shared" ref="CB10" si="8">IF(AH10=0,0,V10-AH10)</f>
        <v>552</v>
      </c>
      <c r="CC10" s="221">
        <f t="shared" ref="CC10" si="9">IF(AI10=0,0,W10-AI10)</f>
        <v>294</v>
      </c>
      <c r="CD10" s="221">
        <f t="shared" ref="CD10" si="10">IF(AJ10=0,0,X10-AJ10)</f>
        <v>268</v>
      </c>
      <c r="CE10" s="283">
        <f t="shared" ref="CE10:CJ10" si="11">IF(AK10=0,0,Y10-AK10)</f>
        <v>535</v>
      </c>
      <c r="CF10" s="221">
        <f t="shared" si="11"/>
        <v>385</v>
      </c>
      <c r="CG10" s="221">
        <f t="shared" si="11"/>
        <v>530</v>
      </c>
      <c r="CH10" s="221">
        <f t="shared" si="11"/>
        <v>552</v>
      </c>
      <c r="CI10" s="221">
        <f t="shared" si="11"/>
        <v>515</v>
      </c>
      <c r="CJ10" s="221">
        <f t="shared" si="11"/>
        <v>1008</v>
      </c>
      <c r="CK10" s="221">
        <f t="shared" ref="CK10" si="12">IF(AQ10=0,0,AE10-AQ10)</f>
        <v>698</v>
      </c>
      <c r="CL10" s="221">
        <f t="shared" ref="CL10:CS10" si="13">IF(AR10=0,0,AF10-AR10)</f>
        <v>219</v>
      </c>
      <c r="CM10" s="221">
        <f t="shared" si="13"/>
        <v>591</v>
      </c>
      <c r="CN10" s="221">
        <f t="shared" si="13"/>
        <v>118</v>
      </c>
      <c r="CO10" s="221">
        <f t="shared" si="13"/>
        <v>125</v>
      </c>
      <c r="CP10" s="284">
        <f t="shared" si="13"/>
        <v>287</v>
      </c>
      <c r="CQ10" s="283">
        <f t="shared" si="13"/>
        <v>237</v>
      </c>
      <c r="CR10" s="221">
        <f t="shared" si="13"/>
        <v>341</v>
      </c>
      <c r="CS10" s="221">
        <f t="shared" si="13"/>
        <v>257</v>
      </c>
      <c r="CT10" s="221">
        <f t="shared" ref="CT10" si="14">IF(AZ10=0,0,AN10-AZ10)</f>
        <v>518</v>
      </c>
      <c r="CU10" s="221">
        <f t="shared" ref="CU10" si="15">IF(BA10=0,0,AO10-BA10)</f>
        <v>0</v>
      </c>
      <c r="CV10" s="221">
        <f t="shared" ref="CV10" si="16">IF(BB10=0,0,AP10-BB10)</f>
        <v>0</v>
      </c>
      <c r="CW10" s="221">
        <f t="shared" ref="CW10" si="17">IF(BC10=0,0,AQ10-BC10)</f>
        <v>0</v>
      </c>
      <c r="CX10" s="221">
        <f t="shared" ref="CX10" si="18">IF(BD10=0,0,AR10-BD10)</f>
        <v>0</v>
      </c>
      <c r="CY10" s="221">
        <f t="shared" ref="CY10" si="19">IF(BE10=0,0,AS10-BE10)</f>
        <v>0</v>
      </c>
      <c r="CZ10" s="221">
        <f t="shared" ref="CZ10" si="20">IF(BF10=0,0,AT10-BF10)</f>
        <v>0</v>
      </c>
      <c r="DA10" s="221">
        <f t="shared" ref="DA10:DB10" si="21">IF(BG10=0,0,AU10-BG10)</f>
        <v>0</v>
      </c>
      <c r="DB10" s="284">
        <f t="shared" si="21"/>
        <v>0</v>
      </c>
    </row>
    <row r="11" spans="1:106" x14ac:dyDescent="0.3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5">
        <v>4903</v>
      </c>
      <c r="AO11" s="345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/>
      <c r="BB11" s="219"/>
      <c r="BC11" s="219"/>
      <c r="BD11" s="219"/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2">IF(Q11=0,0,E11-Q11)</f>
        <v>215</v>
      </c>
      <c r="BL11" s="57">
        <f t="shared" si="22"/>
        <v>313</v>
      </c>
      <c r="BM11" s="57">
        <f t="shared" si="22"/>
        <v>274</v>
      </c>
      <c r="BN11" s="57">
        <f t="shared" si="22"/>
        <v>-23</v>
      </c>
      <c r="BO11" s="57">
        <f t="shared" si="22"/>
        <v>-5</v>
      </c>
      <c r="BP11" s="219">
        <f t="shared" si="22"/>
        <v>-46</v>
      </c>
      <c r="BQ11" s="219">
        <f t="shared" si="22"/>
        <v>-325</v>
      </c>
      <c r="BR11" s="210">
        <f t="shared" si="22"/>
        <v>-352</v>
      </c>
      <c r="BS11" s="283">
        <f t="shared" ref="BS11" si="23">IF(Y11=0,0,M11-Y11)</f>
        <v>-198</v>
      </c>
      <c r="BT11" s="221">
        <f t="shared" si="2"/>
        <v>-318</v>
      </c>
      <c r="BU11" s="221">
        <f t="shared" si="2"/>
        <v>-337</v>
      </c>
      <c r="BV11" s="221">
        <f t="shared" si="2"/>
        <v>-337</v>
      </c>
      <c r="BW11" s="221">
        <f t="shared" ref="BW11" si="24">IF(AC11=0,0,Q11-AC11)</f>
        <v>-585</v>
      </c>
      <c r="BX11" s="221">
        <f t="shared" ref="BX11" si="25">IF(AD11=0,0,R11-AD11)</f>
        <v>22</v>
      </c>
      <c r="BY11" s="221">
        <f t="shared" ref="BY11" si="26">IF(AE11=0,0,S11-AE11)</f>
        <v>-457</v>
      </c>
      <c r="BZ11" s="221">
        <f t="shared" ref="BZ11" si="27">IF(AF11=0,0,T11-AF11)</f>
        <v>-659</v>
      </c>
      <c r="CA11" s="221">
        <f t="shared" ref="CA11" si="28">IF(AG11=0,0,U11-AG11)</f>
        <v>-718</v>
      </c>
      <c r="CB11" s="221">
        <f t="shared" ref="CB11" si="29">IF(AH11=0,0,V11-AH11)</f>
        <v>-803</v>
      </c>
      <c r="CC11" s="221">
        <f t="shared" ref="CC11" si="30">IF(AI11=0,0,W11-AI11)</f>
        <v>-541</v>
      </c>
      <c r="CD11" s="221">
        <f t="shared" ref="CD11" si="31">IF(AJ11=0,0,X11-AJ11)</f>
        <v>-402</v>
      </c>
      <c r="CE11" s="283">
        <f t="shared" ref="CE11:CJ11" si="32">IF(AK11=0,0,Y11-AK11)</f>
        <v>-614</v>
      </c>
      <c r="CF11" s="221">
        <f t="shared" si="32"/>
        <v>-520</v>
      </c>
      <c r="CG11" s="221">
        <f t="shared" si="32"/>
        <v>-552</v>
      </c>
      <c r="CH11" s="221">
        <f t="shared" si="32"/>
        <v>-574</v>
      </c>
      <c r="CI11" s="221">
        <f t="shared" si="32"/>
        <v>-517</v>
      </c>
      <c r="CJ11" s="221">
        <f t="shared" si="32"/>
        <v>-1048</v>
      </c>
      <c r="CK11" s="221">
        <f t="shared" ref="CK11" si="33">IF(AQ11=0,0,AE11-AQ11)</f>
        <v>-739</v>
      </c>
      <c r="CL11" s="221">
        <f t="shared" ref="CL11:CS11" si="34">IF(AR11=0,0,AF11-AR11)</f>
        <v>-275</v>
      </c>
      <c r="CM11" s="221">
        <f t="shared" si="34"/>
        <v>-388</v>
      </c>
      <c r="CN11" s="221">
        <f t="shared" si="34"/>
        <v>-271</v>
      </c>
      <c r="CO11" s="221">
        <f t="shared" si="34"/>
        <v>-402</v>
      </c>
      <c r="CP11" s="284">
        <f t="shared" si="34"/>
        <v>-468</v>
      </c>
      <c r="CQ11" s="283">
        <f t="shared" si="34"/>
        <v>-461</v>
      </c>
      <c r="CR11" s="221">
        <f t="shared" si="34"/>
        <v>-505</v>
      </c>
      <c r="CS11" s="221">
        <f t="shared" si="34"/>
        <v>-452</v>
      </c>
      <c r="CT11" s="221">
        <f t="shared" ref="CT11" si="35">IF(AZ11=0,0,AN11-AZ11)</f>
        <v>-688</v>
      </c>
      <c r="CU11" s="221">
        <f t="shared" ref="CU11" si="36">IF(BA11=0,0,AO11-BA11)</f>
        <v>0</v>
      </c>
      <c r="CV11" s="221">
        <f t="shared" ref="CV11" si="37">IF(BB11=0,0,AP11-BB11)</f>
        <v>0</v>
      </c>
      <c r="CW11" s="221">
        <f t="shared" ref="CW11" si="38">IF(BC11=0,0,AQ11-BC11)</f>
        <v>0</v>
      </c>
      <c r="CX11" s="221">
        <f t="shared" ref="CX11" si="39">IF(BD11=0,0,AR11-BD11)</f>
        <v>0</v>
      </c>
      <c r="CY11" s="221">
        <f t="shared" ref="CY11" si="40">IF(BE11=0,0,AS11-BE11)</f>
        <v>0</v>
      </c>
      <c r="CZ11" s="221">
        <f t="shared" ref="CZ11" si="41">IF(BF11=0,0,AT11-BF11)</f>
        <v>0</v>
      </c>
      <c r="DA11" s="221">
        <f t="shared" ref="DA11:DB11" si="42">IF(BG11=0,0,AU11-BG11)</f>
        <v>0</v>
      </c>
      <c r="DB11" s="284">
        <f t="shared" si="42"/>
        <v>0</v>
      </c>
    </row>
    <row r="12" spans="1:106" x14ac:dyDescent="0.3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5">
        <v>2512</v>
      </c>
      <c r="AO12" s="345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/>
      <c r="BB12" s="219"/>
      <c r="BC12" s="219"/>
      <c r="BD12" s="219"/>
      <c r="BE12" s="219"/>
      <c r="BF12" s="219"/>
      <c r="BG12" s="219"/>
      <c r="BH12" s="188"/>
      <c r="BI12" s="57">
        <f t="shared" ref="BI12:BJ14" si="43">C12-O12</f>
        <v>-53</v>
      </c>
      <c r="BJ12" s="57">
        <f t="shared" si="43"/>
        <v>-46</v>
      </c>
      <c r="BK12" s="57">
        <f t="shared" ref="BK12:BR14" si="44">IF(Q12=0,0,E12-Q12)</f>
        <v>-50</v>
      </c>
      <c r="BL12" s="57">
        <f t="shared" si="44"/>
        <v>-67</v>
      </c>
      <c r="BM12" s="57">
        <f t="shared" si="44"/>
        <v>-61</v>
      </c>
      <c r="BN12" s="57">
        <f t="shared" si="44"/>
        <v>-65</v>
      </c>
      <c r="BO12" s="57">
        <f t="shared" si="44"/>
        <v>-69</v>
      </c>
      <c r="BP12" s="219">
        <f t="shared" si="44"/>
        <v>-70</v>
      </c>
      <c r="BQ12" s="219">
        <f t="shared" si="44"/>
        <v>-69</v>
      </c>
      <c r="BR12" s="210">
        <f t="shared" si="44"/>
        <v>-68</v>
      </c>
      <c r="BS12" s="283">
        <f t="shared" ref="BS12:BS14" si="45">IF(Y12=0,0,M12-Y12)</f>
        <v>-66</v>
      </c>
      <c r="BT12" s="221">
        <f t="shared" ref="BT12:BV14" si="46">IF(Z12=0,0,N12-Z12)</f>
        <v>-63</v>
      </c>
      <c r="BU12" s="221">
        <f t="shared" si="46"/>
        <v>-48</v>
      </c>
      <c r="BV12" s="221">
        <f t="shared" si="46"/>
        <v>-47</v>
      </c>
      <c r="BW12" s="221">
        <f t="shared" ref="BW12:BW14" si="47">IF(AC12=0,0,Q12-AC12)</f>
        <v>-43</v>
      </c>
      <c r="BX12" s="221">
        <f t="shared" ref="BX12:BX14" si="48">IF(AD12=0,0,R12-AD12)</f>
        <v>-41</v>
      </c>
      <c r="BY12" s="221">
        <f t="shared" ref="BY12:BY14" si="49">IF(AE12=0,0,S12-AE12)</f>
        <v>-41</v>
      </c>
      <c r="BZ12" s="221">
        <f t="shared" ref="BZ12:BZ14" si="50">IF(AF12=0,0,T12-AF12)</f>
        <v>-40</v>
      </c>
      <c r="CA12" s="221">
        <f t="shared" ref="CA12:CA14" si="51">IF(AG12=0,0,U12-AG12)</f>
        <v>-36</v>
      </c>
      <c r="CB12" s="221">
        <f t="shared" ref="CB12:CB14" si="52">IF(AH12=0,0,V12-AH12)</f>
        <v>-38</v>
      </c>
      <c r="CC12" s="221">
        <f t="shared" ref="CC12:CC14" si="53">IF(AI12=0,0,W12-AI12)</f>
        <v>-44</v>
      </c>
      <c r="CD12" s="221">
        <f t="shared" ref="CD12:CD14" si="54">IF(AJ12=0,0,X12-AJ12)</f>
        <v>-52</v>
      </c>
      <c r="CE12" s="283">
        <f t="shared" ref="CE12:CJ14" si="55">IF(AK12=0,0,Y12-AK12)</f>
        <v>-48</v>
      </c>
      <c r="CF12" s="221">
        <f t="shared" si="55"/>
        <v>-52</v>
      </c>
      <c r="CG12" s="221">
        <f t="shared" si="55"/>
        <v>-65</v>
      </c>
      <c r="CH12" s="221">
        <f t="shared" si="55"/>
        <v>-58</v>
      </c>
      <c r="CI12" s="221">
        <f t="shared" si="55"/>
        <v>-52</v>
      </c>
      <c r="CJ12" s="221">
        <f t="shared" si="55"/>
        <v>-50</v>
      </c>
      <c r="CK12" s="221">
        <f t="shared" ref="CK12:CK14" si="56">IF(AQ12=0,0,AE12-AQ12)</f>
        <v>-51</v>
      </c>
      <c r="CL12" s="221">
        <f t="shared" ref="CL12:CS14" si="57">IF(AR12=0,0,AF12-AR12)</f>
        <v>-53</v>
      </c>
      <c r="CM12" s="221">
        <f t="shared" si="57"/>
        <v>-46</v>
      </c>
      <c r="CN12" s="221">
        <f t="shared" si="57"/>
        <v>-35</v>
      </c>
      <c r="CO12" s="221">
        <f t="shared" si="57"/>
        <v>-24</v>
      </c>
      <c r="CP12" s="284">
        <f t="shared" si="57"/>
        <v>-14</v>
      </c>
      <c r="CQ12" s="283">
        <f t="shared" si="57"/>
        <v>-14</v>
      </c>
      <c r="CR12" s="221">
        <f t="shared" si="57"/>
        <v>0</v>
      </c>
      <c r="CS12" s="221">
        <f t="shared" si="57"/>
        <v>9</v>
      </c>
      <c r="CT12" s="221">
        <f t="shared" ref="CT12:CT14" si="58">IF(AZ12=0,0,AN12-AZ12)</f>
        <v>12</v>
      </c>
      <c r="CU12" s="221">
        <f t="shared" ref="CU12:CU14" si="59">IF(BA12=0,0,AO12-BA12)</f>
        <v>0</v>
      </c>
      <c r="CV12" s="221">
        <f t="shared" ref="CV12:CV14" si="60">IF(BB12=0,0,AP12-BB12)</f>
        <v>0</v>
      </c>
      <c r="CW12" s="221">
        <f t="shared" ref="CW12:CW14" si="61">IF(BC12=0,0,AQ12-BC12)</f>
        <v>0</v>
      </c>
      <c r="CX12" s="221">
        <f t="shared" ref="CX12:CX14" si="62">IF(BD12=0,0,AR12-BD12)</f>
        <v>0</v>
      </c>
      <c r="CY12" s="221">
        <f t="shared" ref="CY12:CY14" si="63">IF(BE12=0,0,AS12-BE12)</f>
        <v>0</v>
      </c>
      <c r="CZ12" s="221">
        <f t="shared" ref="CZ12:CZ14" si="64">IF(BF12=0,0,AT12-BF12)</f>
        <v>0</v>
      </c>
      <c r="DA12" s="221">
        <f t="shared" ref="DA12:DB14" si="65">IF(BG12=0,0,AU12-BG12)</f>
        <v>0</v>
      </c>
      <c r="DB12" s="284">
        <f t="shared" si="65"/>
        <v>0</v>
      </c>
    </row>
    <row r="13" spans="1:106" x14ac:dyDescent="0.3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5">
        <v>1507</v>
      </c>
      <c r="AO13" s="345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/>
      <c r="BB13" s="219"/>
      <c r="BC13" s="219"/>
      <c r="BD13" s="219"/>
      <c r="BE13" s="219"/>
      <c r="BF13" s="219"/>
      <c r="BG13" s="219"/>
      <c r="BH13" s="188"/>
      <c r="BI13" s="57">
        <f t="shared" si="43"/>
        <v>-8</v>
      </c>
      <c r="BJ13" s="57">
        <f t="shared" si="43"/>
        <v>-8</v>
      </c>
      <c r="BK13" s="57">
        <f t="shared" si="44"/>
        <v>6</v>
      </c>
      <c r="BL13" s="57">
        <f t="shared" si="44"/>
        <v>22</v>
      </c>
      <c r="BM13" s="57">
        <f t="shared" si="44"/>
        <v>14</v>
      </c>
      <c r="BN13" s="57">
        <f t="shared" si="44"/>
        <v>13</v>
      </c>
      <c r="BO13" s="57">
        <f t="shared" si="44"/>
        <v>16</v>
      </c>
      <c r="BP13" s="219">
        <f t="shared" si="44"/>
        <v>12</v>
      </c>
      <c r="BQ13" s="219">
        <f t="shared" si="44"/>
        <v>10</v>
      </c>
      <c r="BR13" s="210">
        <f t="shared" si="44"/>
        <v>3</v>
      </c>
      <c r="BS13" s="283">
        <f t="shared" si="45"/>
        <v>3</v>
      </c>
      <c r="BT13" s="221">
        <f t="shared" si="46"/>
        <v>2</v>
      </c>
      <c r="BU13" s="221">
        <f t="shared" si="46"/>
        <v>0</v>
      </c>
      <c r="BV13" s="221">
        <f t="shared" si="46"/>
        <v>2</v>
      </c>
      <c r="BW13" s="221">
        <f t="shared" si="47"/>
        <v>1</v>
      </c>
      <c r="BX13" s="221">
        <f t="shared" si="48"/>
        <v>-4</v>
      </c>
      <c r="BY13" s="221">
        <f t="shared" si="49"/>
        <v>-2</v>
      </c>
      <c r="BZ13" s="221">
        <f t="shared" si="50"/>
        <v>-3</v>
      </c>
      <c r="CA13" s="221">
        <f t="shared" si="51"/>
        <v>-4</v>
      </c>
      <c r="CB13" s="221">
        <f t="shared" si="52"/>
        <v>-3</v>
      </c>
      <c r="CC13" s="221">
        <f t="shared" si="53"/>
        <v>-2</v>
      </c>
      <c r="CD13" s="221">
        <f t="shared" si="54"/>
        <v>10</v>
      </c>
      <c r="CE13" s="283">
        <f t="shared" si="55"/>
        <v>7</v>
      </c>
      <c r="CF13" s="221">
        <f t="shared" si="55"/>
        <v>7</v>
      </c>
      <c r="CG13" s="221">
        <f t="shared" si="55"/>
        <v>9</v>
      </c>
      <c r="CH13" s="221">
        <f t="shared" si="55"/>
        <v>7</v>
      </c>
      <c r="CI13" s="221">
        <f t="shared" si="55"/>
        <v>-8</v>
      </c>
      <c r="CJ13" s="221">
        <f t="shared" si="55"/>
        <v>1</v>
      </c>
      <c r="CK13" s="221">
        <f t="shared" si="56"/>
        <v>3</v>
      </c>
      <c r="CL13" s="221">
        <f t="shared" si="57"/>
        <v>5</v>
      </c>
      <c r="CM13" s="221">
        <f t="shared" si="57"/>
        <v>6</v>
      </c>
      <c r="CN13" s="221">
        <f t="shared" si="57"/>
        <v>-9</v>
      </c>
      <c r="CO13" s="221">
        <f t="shared" si="57"/>
        <v>-17</v>
      </c>
      <c r="CP13" s="284">
        <f t="shared" si="57"/>
        <v>-23</v>
      </c>
      <c r="CQ13" s="283">
        <f t="shared" si="57"/>
        <v>-26</v>
      </c>
      <c r="CR13" s="221">
        <f t="shared" si="57"/>
        <v>-26</v>
      </c>
      <c r="CS13" s="221">
        <f t="shared" si="57"/>
        <v>-29</v>
      </c>
      <c r="CT13" s="221">
        <f t="shared" si="58"/>
        <v>-38</v>
      </c>
      <c r="CU13" s="221">
        <f t="shared" si="59"/>
        <v>0</v>
      </c>
      <c r="CV13" s="221">
        <f t="shared" si="60"/>
        <v>0</v>
      </c>
      <c r="CW13" s="221">
        <f t="shared" si="61"/>
        <v>0</v>
      </c>
      <c r="CX13" s="221">
        <f t="shared" si="62"/>
        <v>0</v>
      </c>
      <c r="CY13" s="221">
        <f t="shared" si="63"/>
        <v>0</v>
      </c>
      <c r="CZ13" s="221">
        <f t="shared" si="64"/>
        <v>0</v>
      </c>
      <c r="DA13" s="221">
        <f t="shared" si="65"/>
        <v>0</v>
      </c>
      <c r="DB13" s="284">
        <f t="shared" si="65"/>
        <v>0</v>
      </c>
    </row>
    <row r="14" spans="1:106" x14ac:dyDescent="0.3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5">
        <v>30</v>
      </c>
      <c r="AO14" s="345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/>
      <c r="BB14" s="219"/>
      <c r="BC14" s="219"/>
      <c r="BD14" s="219"/>
      <c r="BE14" s="219"/>
      <c r="BF14" s="219"/>
      <c r="BG14" s="219"/>
      <c r="BH14" s="188"/>
      <c r="BI14" s="57">
        <f t="shared" si="43"/>
        <v>1</v>
      </c>
      <c r="BJ14" s="57">
        <f t="shared" si="43"/>
        <v>0</v>
      </c>
      <c r="BK14" s="57">
        <f t="shared" si="44"/>
        <v>0</v>
      </c>
      <c r="BL14" s="57">
        <f t="shared" si="44"/>
        <v>0</v>
      </c>
      <c r="BM14" s="57">
        <f t="shared" si="44"/>
        <v>2</v>
      </c>
      <c r="BN14" s="57">
        <f t="shared" si="44"/>
        <v>2</v>
      </c>
      <c r="BO14" s="57">
        <f t="shared" si="44"/>
        <v>2</v>
      </c>
      <c r="BP14" s="219">
        <f t="shared" si="44"/>
        <v>2</v>
      </c>
      <c r="BQ14" s="219">
        <f t="shared" si="44"/>
        <v>1</v>
      </c>
      <c r="BR14" s="210">
        <f t="shared" si="44"/>
        <v>0</v>
      </c>
      <c r="BS14" s="283">
        <f t="shared" si="45"/>
        <v>0</v>
      </c>
      <c r="BT14" s="221">
        <f t="shared" si="46"/>
        <v>0</v>
      </c>
      <c r="BU14" s="221">
        <f t="shared" si="46"/>
        <v>0</v>
      </c>
      <c r="BV14" s="221">
        <f t="shared" si="46"/>
        <v>0</v>
      </c>
      <c r="BW14" s="221">
        <f t="shared" si="47"/>
        <v>0</v>
      </c>
      <c r="BX14" s="221">
        <f t="shared" si="48"/>
        <v>1</v>
      </c>
      <c r="BY14" s="221">
        <f t="shared" si="49"/>
        <v>-1</v>
      </c>
      <c r="BZ14" s="221">
        <f t="shared" si="50"/>
        <v>-2</v>
      </c>
      <c r="CA14" s="221">
        <f t="shared" si="51"/>
        <v>-2</v>
      </c>
      <c r="CB14" s="221">
        <f t="shared" si="52"/>
        <v>-2</v>
      </c>
      <c r="CC14" s="221">
        <f t="shared" si="53"/>
        <v>-1</v>
      </c>
      <c r="CD14" s="221">
        <f t="shared" si="54"/>
        <v>0</v>
      </c>
      <c r="CE14" s="283">
        <f t="shared" si="55"/>
        <v>0</v>
      </c>
      <c r="CF14" s="221">
        <f t="shared" si="55"/>
        <v>0</v>
      </c>
      <c r="CG14" s="221">
        <f t="shared" si="55"/>
        <v>1</v>
      </c>
      <c r="CH14" s="221">
        <f t="shared" si="55"/>
        <v>1</v>
      </c>
      <c r="CI14" s="221">
        <f t="shared" si="55"/>
        <v>1</v>
      </c>
      <c r="CJ14" s="221">
        <f t="shared" si="55"/>
        <v>0</v>
      </c>
      <c r="CK14" s="221">
        <f t="shared" si="56"/>
        <v>0</v>
      </c>
      <c r="CL14" s="221">
        <f t="shared" si="57"/>
        <v>1</v>
      </c>
      <c r="CM14" s="221">
        <f t="shared" si="57"/>
        <v>1</v>
      </c>
      <c r="CN14" s="221">
        <f t="shared" si="57"/>
        <v>1</v>
      </c>
      <c r="CO14" s="221">
        <f t="shared" si="57"/>
        <v>1</v>
      </c>
      <c r="CP14" s="284">
        <f t="shared" si="57"/>
        <v>1</v>
      </c>
      <c r="CQ14" s="283">
        <f t="shared" si="57"/>
        <v>0</v>
      </c>
      <c r="CR14" s="221">
        <f t="shared" si="57"/>
        <v>0</v>
      </c>
      <c r="CS14" s="221">
        <f t="shared" si="57"/>
        <v>-1</v>
      </c>
      <c r="CT14" s="221">
        <f t="shared" si="58"/>
        <v>-1</v>
      </c>
      <c r="CU14" s="221">
        <f t="shared" si="59"/>
        <v>0</v>
      </c>
      <c r="CV14" s="221">
        <f t="shared" si="60"/>
        <v>0</v>
      </c>
      <c r="CW14" s="221">
        <f t="shared" si="61"/>
        <v>0</v>
      </c>
      <c r="CX14" s="221">
        <f t="shared" si="62"/>
        <v>0</v>
      </c>
      <c r="CY14" s="221">
        <f t="shared" si="63"/>
        <v>0</v>
      </c>
      <c r="CZ14" s="221">
        <f t="shared" si="64"/>
        <v>0</v>
      </c>
      <c r="DA14" s="221">
        <f t="shared" si="65"/>
        <v>0</v>
      </c>
      <c r="DB14" s="284">
        <f t="shared" si="65"/>
        <v>0</v>
      </c>
    </row>
    <row r="15" spans="1:106" ht="15" thickBot="1" x14ac:dyDescent="0.35">
      <c r="A15" s="4"/>
      <c r="B15" s="37" t="s">
        <v>46</v>
      </c>
      <c r="C15" s="110">
        <f t="shared" ref="C15:V15" si="66">SUM(C10:C14)</f>
        <v>29523</v>
      </c>
      <c r="D15" s="59">
        <f t="shared" si="66"/>
        <v>29510</v>
      </c>
      <c r="E15" s="59">
        <f t="shared" si="66"/>
        <v>29503</v>
      </c>
      <c r="F15" s="59">
        <f t="shared" si="66"/>
        <v>29513</v>
      </c>
      <c r="G15" s="59">
        <f t="shared" si="66"/>
        <v>29517</v>
      </c>
      <c r="H15" s="59">
        <f t="shared" si="66"/>
        <v>29528</v>
      </c>
      <c r="I15" s="59">
        <f t="shared" si="66"/>
        <v>29512</v>
      </c>
      <c r="J15" s="59">
        <f t="shared" si="66"/>
        <v>29522</v>
      </c>
      <c r="K15" s="59">
        <f t="shared" si="66"/>
        <v>29548</v>
      </c>
      <c r="L15" s="59">
        <f t="shared" si="66"/>
        <v>29583</v>
      </c>
      <c r="M15" s="59">
        <f t="shared" si="66"/>
        <v>29587</v>
      </c>
      <c r="N15" s="58">
        <f t="shared" si="66"/>
        <v>29605</v>
      </c>
      <c r="O15" s="59">
        <f t="shared" si="66"/>
        <v>29619</v>
      </c>
      <c r="P15" s="59">
        <f t="shared" si="66"/>
        <v>29626</v>
      </c>
      <c r="Q15" s="59">
        <f t="shared" si="66"/>
        <v>29633</v>
      </c>
      <c r="R15" s="59">
        <f t="shared" si="66"/>
        <v>29620</v>
      </c>
      <c r="S15" s="59">
        <f t="shared" si="66"/>
        <v>29654</v>
      </c>
      <c r="T15" s="59">
        <f t="shared" si="66"/>
        <v>29671</v>
      </c>
      <c r="U15" s="59">
        <f t="shared" si="66"/>
        <v>29692</v>
      </c>
      <c r="V15" s="59">
        <f t="shared" si="66"/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 t="shared" ref="AN15:AW15" si="67">SUM(AN10:AN14)</f>
        <v>30066</v>
      </c>
      <c r="AO15" s="327">
        <f t="shared" si="67"/>
        <v>30059</v>
      </c>
      <c r="AP15" s="327">
        <f t="shared" si="67"/>
        <v>30070</v>
      </c>
      <c r="AQ15" s="327">
        <f t="shared" si="67"/>
        <v>30088</v>
      </c>
      <c r="AR15" s="327">
        <f t="shared" si="67"/>
        <v>30105</v>
      </c>
      <c r="AS15" s="327">
        <f t="shared" si="67"/>
        <v>29828</v>
      </c>
      <c r="AT15" s="327">
        <f t="shared" si="67"/>
        <v>30209</v>
      </c>
      <c r="AU15" s="327">
        <f t="shared" si="67"/>
        <v>30360</v>
      </c>
      <c r="AV15" s="153">
        <f t="shared" si="67"/>
        <v>30278</v>
      </c>
      <c r="AW15" s="327">
        <f t="shared" si="67"/>
        <v>30291</v>
      </c>
      <c r="AX15" s="327">
        <v>30291</v>
      </c>
      <c r="AY15" s="327">
        <v>30286</v>
      </c>
      <c r="AZ15" s="327">
        <v>30263</v>
      </c>
      <c r="BA15" s="327"/>
      <c r="BB15" s="327"/>
      <c r="BC15" s="327"/>
      <c r="BD15" s="327"/>
      <c r="BE15" s="327"/>
      <c r="BF15" s="327"/>
      <c r="BG15" s="327"/>
      <c r="BH15" s="153"/>
      <c r="BI15" s="327">
        <f t="shared" ref="BI15:DB15" si="68">SUM(BI10:BI14)</f>
        <v>-96</v>
      </c>
      <c r="BJ15" s="327">
        <f t="shared" si="68"/>
        <v>-116</v>
      </c>
      <c r="BK15" s="327">
        <f t="shared" si="68"/>
        <v>-130</v>
      </c>
      <c r="BL15" s="327">
        <f t="shared" si="68"/>
        <v>-107</v>
      </c>
      <c r="BM15" s="327">
        <f t="shared" si="68"/>
        <v>-137</v>
      </c>
      <c r="BN15" s="327">
        <f t="shared" si="68"/>
        <v>-143</v>
      </c>
      <c r="BO15" s="327">
        <f t="shared" si="68"/>
        <v>-180</v>
      </c>
      <c r="BP15" s="327">
        <f t="shared" si="68"/>
        <v>-197</v>
      </c>
      <c r="BQ15" s="327">
        <f t="shared" si="68"/>
        <v>-201</v>
      </c>
      <c r="BR15" s="327">
        <f t="shared" si="68"/>
        <v>-302</v>
      </c>
      <c r="BS15" s="327">
        <f t="shared" si="68"/>
        <v>-320</v>
      </c>
      <c r="BT15" s="327">
        <f t="shared" si="68"/>
        <v>-316</v>
      </c>
      <c r="BU15" s="327">
        <f t="shared" si="68"/>
        <v>-374</v>
      </c>
      <c r="BV15" s="327">
        <f t="shared" si="68"/>
        <v>-368</v>
      </c>
      <c r="BW15" s="327">
        <f t="shared" si="68"/>
        <v>-365</v>
      </c>
      <c r="BX15" s="327">
        <f t="shared" si="68"/>
        <v>-361</v>
      </c>
      <c r="BY15" s="327">
        <f t="shared" si="68"/>
        <v>-345</v>
      </c>
      <c r="BZ15" s="327">
        <f t="shared" si="68"/>
        <v>-331</v>
      </c>
      <c r="CA15" s="327">
        <f t="shared" si="68"/>
        <v>-300</v>
      </c>
      <c r="CB15" s="327">
        <f t="shared" si="68"/>
        <v>-294</v>
      </c>
      <c r="CC15" s="327">
        <f t="shared" si="68"/>
        <v>-294</v>
      </c>
      <c r="CD15" s="327">
        <f t="shared" si="68"/>
        <v>-176</v>
      </c>
      <c r="CE15" s="291">
        <f t="shared" si="68"/>
        <v>-120</v>
      </c>
      <c r="CF15" s="275">
        <f t="shared" si="68"/>
        <v>-180</v>
      </c>
      <c r="CG15" s="275">
        <f t="shared" si="68"/>
        <v>-77</v>
      </c>
      <c r="CH15" s="275">
        <f t="shared" si="68"/>
        <v>-72</v>
      </c>
      <c r="CI15" s="275">
        <f t="shared" si="68"/>
        <v>-61</v>
      </c>
      <c r="CJ15" s="275">
        <f t="shared" si="68"/>
        <v>-89</v>
      </c>
      <c r="CK15" s="275">
        <f t="shared" si="68"/>
        <v>-89</v>
      </c>
      <c r="CL15" s="275">
        <f t="shared" si="68"/>
        <v>-103</v>
      </c>
      <c r="CM15" s="275">
        <f t="shared" si="68"/>
        <v>164</v>
      </c>
      <c r="CN15" s="275">
        <f t="shared" si="68"/>
        <v>-196</v>
      </c>
      <c r="CO15" s="275">
        <f t="shared" si="68"/>
        <v>-317</v>
      </c>
      <c r="CP15" s="276">
        <f t="shared" si="68"/>
        <v>-217</v>
      </c>
      <c r="CQ15" s="291">
        <f t="shared" si="68"/>
        <v>-264</v>
      </c>
      <c r="CR15" s="275">
        <f t="shared" si="68"/>
        <v>-190</v>
      </c>
      <c r="CS15" s="275">
        <f t="shared" si="68"/>
        <v>-216</v>
      </c>
      <c r="CT15" s="275">
        <f t="shared" si="68"/>
        <v>-197</v>
      </c>
      <c r="CU15" s="275">
        <f t="shared" si="68"/>
        <v>0</v>
      </c>
      <c r="CV15" s="275">
        <f t="shared" si="68"/>
        <v>0</v>
      </c>
      <c r="CW15" s="275">
        <f t="shared" si="68"/>
        <v>0</v>
      </c>
      <c r="CX15" s="275">
        <f t="shared" si="68"/>
        <v>0</v>
      </c>
      <c r="CY15" s="275">
        <f t="shared" si="68"/>
        <v>0</v>
      </c>
      <c r="CZ15" s="275">
        <f t="shared" si="68"/>
        <v>0</v>
      </c>
      <c r="DA15" s="275">
        <f t="shared" si="68"/>
        <v>0</v>
      </c>
      <c r="DB15" s="276">
        <f t="shared" si="68"/>
        <v>0</v>
      </c>
    </row>
    <row r="16" spans="1:106" x14ac:dyDescent="0.3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3"/>
      <c r="AO16" s="343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3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17" si="69">IF(C17=0,"0",C17-O17)</f>
        <v>0</v>
      </c>
      <c r="BJ17" s="69" t="str">
        <f t="shared" si="69"/>
        <v>0</v>
      </c>
      <c r="BK17" s="69" t="str">
        <f t="shared" si="69"/>
        <v>0</v>
      </c>
      <c r="BL17" s="69" t="str">
        <f t="shared" si="69"/>
        <v>0</v>
      </c>
      <c r="BM17" s="69" t="str">
        <f t="shared" si="69"/>
        <v>0</v>
      </c>
      <c r="BN17" s="67" t="str">
        <f t="shared" si="69"/>
        <v>0</v>
      </c>
      <c r="BO17" s="67" t="str">
        <f t="shared" si="69"/>
        <v>0</v>
      </c>
      <c r="BP17" s="201" t="str">
        <f t="shared" si="69"/>
        <v>0</v>
      </c>
      <c r="BQ17" s="201" t="str">
        <f t="shared" si="69"/>
        <v>0</v>
      </c>
      <c r="BR17" s="201" t="str">
        <f t="shared" si="69"/>
        <v>0</v>
      </c>
      <c r="BS17" s="283" t="str">
        <f t="shared" ref="BS17" si="70">IF(M17=0,"0",M17-Y17)</f>
        <v>0</v>
      </c>
      <c r="BT17" s="221" t="str">
        <f t="shared" ref="BT17:BV18" si="71">IF(N17=0,"0",N17-Z17)</f>
        <v>0</v>
      </c>
      <c r="BU17" s="221">
        <f t="shared" si="71"/>
        <v>754</v>
      </c>
      <c r="BV17" s="221">
        <f t="shared" si="71"/>
        <v>456</v>
      </c>
      <c r="BW17" s="221">
        <f t="shared" ref="BW17" si="72">IF(Q17=0,"0",Q17-AC17)</f>
        <v>381</v>
      </c>
      <c r="BX17" s="221">
        <f t="shared" ref="BX17" si="73">IF(R17=0,"0",R17-AD17)</f>
        <v>5</v>
      </c>
      <c r="BY17" s="221">
        <f t="shared" ref="BY17" si="74">IF(S17=0,"0",S17-AE17)</f>
        <v>374</v>
      </c>
      <c r="BZ17" s="221">
        <f t="shared" ref="BZ17" si="75">IF(T17=0,"0",T17-AF17)</f>
        <v>611</v>
      </c>
      <c r="CA17" s="221">
        <f t="shared" ref="CA17" si="76">IF(U17=0,"0",U17-AG17)</f>
        <v>563</v>
      </c>
      <c r="CB17" s="221">
        <f t="shared" ref="CB17" si="77">IF(V17=0,"0",V17-AH17)</f>
        <v>368</v>
      </c>
      <c r="CC17" s="221">
        <f t="shared" ref="CC17" si="78">IF(W17=0,"0",W17-AI17)</f>
        <v>439</v>
      </c>
      <c r="CD17" s="221">
        <f t="shared" ref="CD17" si="79">IF(X17=0,"0",X17-AJ17)</f>
        <v>438</v>
      </c>
      <c r="CE17" s="283">
        <f t="shared" ref="CE17:CJ17" si="80">IF(Y17=0,"0",Y17-AK17)</f>
        <v>455</v>
      </c>
      <c r="CF17" s="221">
        <f t="shared" si="80"/>
        <v>386</v>
      </c>
      <c r="CG17" s="221">
        <f t="shared" si="80"/>
        <v>172</v>
      </c>
      <c r="CH17" s="221">
        <f t="shared" si="80"/>
        <v>357</v>
      </c>
      <c r="CI17" s="221">
        <f t="shared" si="80"/>
        <v>697</v>
      </c>
      <c r="CJ17" s="221">
        <f t="shared" si="80"/>
        <v>920</v>
      </c>
      <c r="CK17" s="221">
        <f t="shared" ref="CK17" si="81">IF(AE17=0,"0",AE17-AQ17)</f>
        <v>371</v>
      </c>
      <c r="CL17" s="221">
        <f t="shared" ref="CL17:CP18" si="82">IF(AF17=0,"0",AF17-AR17)</f>
        <v>538</v>
      </c>
      <c r="CM17" s="221">
        <f t="shared" si="82"/>
        <v>334</v>
      </c>
      <c r="CN17" s="221">
        <f t="shared" si="82"/>
        <v>477</v>
      </c>
      <c r="CO17" s="221">
        <f t="shared" si="82"/>
        <v>631</v>
      </c>
      <c r="CP17" s="284">
        <f t="shared" si="82"/>
        <v>566</v>
      </c>
      <c r="CQ17" s="283">
        <f t="shared" ref="CQ17:CS18" si="83">IF(AW17=0,"0",AK17-AW17)</f>
        <v>919</v>
      </c>
      <c r="CR17" s="221">
        <f t="shared" si="83"/>
        <v>668</v>
      </c>
      <c r="CS17" s="221">
        <f t="shared" si="83"/>
        <v>304</v>
      </c>
      <c r="CT17" s="221">
        <f t="shared" ref="CT17:DA17" si="84">IF(AZ17=0,"0",AN17-AZ17)</f>
        <v>38</v>
      </c>
      <c r="CU17" s="221" t="str">
        <f t="shared" si="84"/>
        <v>0</v>
      </c>
      <c r="CV17" s="221" t="str">
        <f t="shared" si="84"/>
        <v>0</v>
      </c>
      <c r="CW17" s="221" t="str">
        <f t="shared" si="84"/>
        <v>0</v>
      </c>
      <c r="CX17" s="221" t="str">
        <f t="shared" si="84"/>
        <v>0</v>
      </c>
      <c r="CY17" s="221" t="str">
        <f t="shared" si="84"/>
        <v>0</v>
      </c>
      <c r="CZ17" s="221" t="str">
        <f t="shared" si="84"/>
        <v>0</v>
      </c>
      <c r="DA17" s="221" t="str">
        <f t="shared" si="84"/>
        <v>0</v>
      </c>
      <c r="DB17" s="284" t="str">
        <f>IF(BH17=0,"0",AV17-BH17)</f>
        <v>0</v>
      </c>
    </row>
    <row r="18" spans="1:106" x14ac:dyDescent="0.3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ref="BI18:BR18" si="85">IF(C18=0,"0",C18-O18)</f>
        <v>0</v>
      </c>
      <c r="BJ18" s="69" t="str">
        <f t="shared" si="85"/>
        <v>0</v>
      </c>
      <c r="BK18" s="69" t="str">
        <f t="shared" si="85"/>
        <v>0</v>
      </c>
      <c r="BL18" s="69" t="str">
        <f t="shared" si="85"/>
        <v>0</v>
      </c>
      <c r="BM18" s="69" t="str">
        <f t="shared" si="85"/>
        <v>0</v>
      </c>
      <c r="BN18" s="67" t="str">
        <f t="shared" si="85"/>
        <v>0</v>
      </c>
      <c r="BO18" s="67" t="str">
        <f t="shared" si="85"/>
        <v>0</v>
      </c>
      <c r="BP18" s="201" t="str">
        <f t="shared" si="85"/>
        <v>0</v>
      </c>
      <c r="BQ18" s="201" t="str">
        <f t="shared" si="85"/>
        <v>0</v>
      </c>
      <c r="BR18" s="201" t="str">
        <f t="shared" si="85"/>
        <v>0</v>
      </c>
      <c r="BS18" s="283" t="str">
        <f t="shared" ref="BS18" si="86">IF(M18=0,"0",M18-Y18)</f>
        <v>0</v>
      </c>
      <c r="BT18" s="221" t="str">
        <f t="shared" si="71"/>
        <v>0</v>
      </c>
      <c r="BU18" s="221">
        <f t="shared" si="71"/>
        <v>-59</v>
      </c>
      <c r="BV18" s="221">
        <f t="shared" si="71"/>
        <v>-175</v>
      </c>
      <c r="BW18" s="221">
        <f t="shared" ref="BW18" si="87">IF(Q18=0,"0",Q18-AC18)</f>
        <v>-275</v>
      </c>
      <c r="BX18" s="221">
        <f t="shared" ref="BX18" si="88">IF(R18=0,"0",R18-AD18)</f>
        <v>-1</v>
      </c>
      <c r="BY18" s="221">
        <f t="shared" ref="BY18" si="89">IF(S18=0,"0",S18-AE18)</f>
        <v>-509</v>
      </c>
      <c r="BZ18" s="221">
        <f t="shared" ref="BZ18" si="90">IF(T18=0,"0",T18-AF18)</f>
        <v>-431</v>
      </c>
      <c r="CA18" s="221">
        <f t="shared" ref="CA18" si="91">IF(U18=0,"0",U18-AG18)</f>
        <v>-447</v>
      </c>
      <c r="CB18" s="221">
        <f t="shared" ref="CB18" si="92">IF(V18=0,"0",V18-AH18)</f>
        <v>-202</v>
      </c>
      <c r="CC18" s="221">
        <f t="shared" ref="CC18" si="93">IF(W18=0,"0",W18-AI18)</f>
        <v>-277</v>
      </c>
      <c r="CD18" s="221">
        <f t="shared" ref="CD18" si="94">IF(X18=0,"0",X18-AJ18)</f>
        <v>195</v>
      </c>
      <c r="CE18" s="283">
        <f t="shared" ref="CE18:CJ18" si="95">IF(Y18=0,"0",Y18-AK18)</f>
        <v>66</v>
      </c>
      <c r="CF18" s="221">
        <f t="shared" si="95"/>
        <v>3</v>
      </c>
      <c r="CG18" s="221">
        <f t="shared" si="95"/>
        <v>-110</v>
      </c>
      <c r="CH18" s="221">
        <f t="shared" si="95"/>
        <v>-119</v>
      </c>
      <c r="CI18" s="221">
        <f t="shared" si="95"/>
        <v>-243</v>
      </c>
      <c r="CJ18" s="221">
        <f t="shared" si="95"/>
        <v>-509</v>
      </c>
      <c r="CK18" s="221">
        <f t="shared" ref="CK18" si="96">IF(AE18=0,"0",AE18-AQ18)</f>
        <v>-216</v>
      </c>
      <c r="CL18" s="221">
        <f t="shared" si="82"/>
        <v>-187</v>
      </c>
      <c r="CM18" s="221">
        <f t="shared" si="82"/>
        <v>-227</v>
      </c>
      <c r="CN18" s="221">
        <f t="shared" si="82"/>
        <v>-221</v>
      </c>
      <c r="CO18" s="221">
        <f t="shared" si="82"/>
        <v>-124</v>
      </c>
      <c r="CP18" s="284">
        <f t="shared" si="82"/>
        <v>-540</v>
      </c>
      <c r="CQ18" s="283">
        <f t="shared" si="83"/>
        <v>-521</v>
      </c>
      <c r="CR18" s="221">
        <f t="shared" si="83"/>
        <v>-528</v>
      </c>
      <c r="CS18" s="221">
        <f t="shared" si="83"/>
        <v>-486</v>
      </c>
      <c r="CT18" s="221">
        <f t="shared" ref="CT18:DA18" si="97">IF(AZ18=0,"0",AN18-AZ18)</f>
        <v>-420</v>
      </c>
      <c r="CU18" s="221" t="str">
        <f t="shared" si="97"/>
        <v>0</v>
      </c>
      <c r="CV18" s="221" t="str">
        <f t="shared" si="97"/>
        <v>0</v>
      </c>
      <c r="CW18" s="221" t="str">
        <f t="shared" si="97"/>
        <v>0</v>
      </c>
      <c r="CX18" s="221" t="str">
        <f t="shared" si="97"/>
        <v>0</v>
      </c>
      <c r="CY18" s="221" t="str">
        <f t="shared" si="97"/>
        <v>0</v>
      </c>
      <c r="CZ18" s="221" t="str">
        <f t="shared" si="97"/>
        <v>0</v>
      </c>
      <c r="DA18" s="221" t="str">
        <f t="shared" si="97"/>
        <v>0</v>
      </c>
      <c r="DB18" s="284" t="str">
        <f>IF(BH18=0,"0",AV18-BH18)</f>
        <v>0</v>
      </c>
    </row>
    <row r="19" spans="1:106" x14ac:dyDescent="0.3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ref="BI19:BR21" si="98">IF(C19=0,"0",C19-O19)</f>
        <v>0</v>
      </c>
      <c r="BJ19" s="69" t="str">
        <f t="shared" si="98"/>
        <v>0</v>
      </c>
      <c r="BK19" s="69" t="str">
        <f t="shared" si="98"/>
        <v>0</v>
      </c>
      <c r="BL19" s="69" t="str">
        <f t="shared" si="98"/>
        <v>0</v>
      </c>
      <c r="BM19" s="69" t="str">
        <f t="shared" si="98"/>
        <v>0</v>
      </c>
      <c r="BN19" s="67" t="str">
        <f t="shared" si="98"/>
        <v>0</v>
      </c>
      <c r="BO19" s="67" t="str">
        <f t="shared" si="98"/>
        <v>0</v>
      </c>
      <c r="BP19" s="201" t="str">
        <f t="shared" si="98"/>
        <v>0</v>
      </c>
      <c r="BQ19" s="201" t="str">
        <f t="shared" si="98"/>
        <v>0</v>
      </c>
      <c r="BR19" s="201" t="str">
        <f t="shared" si="98"/>
        <v>0</v>
      </c>
      <c r="BS19" s="283" t="str">
        <f t="shared" ref="BS19:BS21" si="99">IF(M19=0,"0",M19-Y19)</f>
        <v>0</v>
      </c>
      <c r="BT19" s="221" t="str">
        <f t="shared" ref="BT19:BV21" si="100">IF(N19=0,"0",N19-Z19)</f>
        <v>0</v>
      </c>
      <c r="BU19" s="221">
        <f t="shared" si="100"/>
        <v>58</v>
      </c>
      <c r="BV19" s="221">
        <f t="shared" si="100"/>
        <v>127</v>
      </c>
      <c r="BW19" s="221">
        <f t="shared" ref="BW19:BW21" si="101">IF(Q19=0,"0",Q19-AC19)</f>
        <v>78</v>
      </c>
      <c r="BX19" s="221">
        <f t="shared" ref="BX19:BX21" si="102">IF(R19=0,"0",R19-AD19)</f>
        <v>54</v>
      </c>
      <c r="BY19" s="221">
        <f t="shared" ref="BY19:BY21" si="103">IF(S19=0,"0",S19-AE19)</f>
        <v>40</v>
      </c>
      <c r="BZ19" s="221">
        <f t="shared" ref="BZ19:BZ21" si="104">IF(T19=0,"0",T19-AF19)</f>
        <v>125</v>
      </c>
      <c r="CA19" s="221">
        <f t="shared" ref="CA19:CA21" si="105">IF(U19=0,"0",U19-AG19)</f>
        <v>38</v>
      </c>
      <c r="CB19" s="221">
        <f t="shared" ref="CB19:CB21" si="106">IF(V19=0,"0",V19-AH19)</f>
        <v>31</v>
      </c>
      <c r="CC19" s="221">
        <f t="shared" ref="CC19:CC21" si="107">IF(W19=0,"0",W19-AI19)</f>
        <v>19</v>
      </c>
      <c r="CD19" s="221">
        <f t="shared" ref="CD19:CD21" si="108">IF(X19=0,"0",X19-AJ19)</f>
        <v>-19</v>
      </c>
      <c r="CE19" s="283">
        <f t="shared" ref="CE19:CJ21" si="109">IF(Y19=0,"0",Y19-AK19)</f>
        <v>-18</v>
      </c>
      <c r="CF19" s="221">
        <f t="shared" si="109"/>
        <v>-53</v>
      </c>
      <c r="CG19" s="221">
        <f t="shared" si="109"/>
        <v>-87</v>
      </c>
      <c r="CH19" s="221">
        <f t="shared" si="109"/>
        <v>-39</v>
      </c>
      <c r="CI19" s="221">
        <f t="shared" si="109"/>
        <v>-62</v>
      </c>
      <c r="CJ19" s="221">
        <f t="shared" si="109"/>
        <v>-86</v>
      </c>
      <c r="CK19" s="221">
        <f t="shared" ref="CK19:CK21" si="110">IF(AE19=0,"0",AE19-AQ19)</f>
        <v>-74</v>
      </c>
      <c r="CL19" s="221">
        <f t="shared" ref="CL19:CP21" si="111">IF(AF19=0,"0",AF19-AR19)</f>
        <v>-49</v>
      </c>
      <c r="CM19" s="221">
        <f t="shared" si="111"/>
        <v>-45</v>
      </c>
      <c r="CN19" s="221">
        <f t="shared" si="111"/>
        <v>-40</v>
      </c>
      <c r="CO19" s="221">
        <f t="shared" si="111"/>
        <v>-26</v>
      </c>
      <c r="CP19" s="284">
        <f t="shared" si="111"/>
        <v>-5</v>
      </c>
      <c r="CQ19" s="283">
        <f t="shared" ref="CQ19:CS22" si="112">IF(AW19=0,"0",AK19-AW19)</f>
        <v>3</v>
      </c>
      <c r="CR19" s="221">
        <f t="shared" si="112"/>
        <v>27</v>
      </c>
      <c r="CS19" s="221">
        <f t="shared" si="112"/>
        <v>6</v>
      </c>
      <c r="CT19" s="221">
        <f t="shared" ref="CT19:CT22" si="113">IF(AZ19=0,"0",AN19-AZ19)</f>
        <v>-17</v>
      </c>
      <c r="CU19" s="221" t="str">
        <f t="shared" ref="CU19:CU22" si="114">IF(BA19=0,"0",AO19-BA19)</f>
        <v>0</v>
      </c>
      <c r="CV19" s="221" t="str">
        <f t="shared" ref="CV19:CV22" si="115">IF(BB19=0,"0",AP19-BB19)</f>
        <v>0</v>
      </c>
      <c r="CW19" s="221" t="str">
        <f t="shared" ref="CW19:CW22" si="116">IF(BC19=0,"0",AQ19-BC19)</f>
        <v>0</v>
      </c>
      <c r="CX19" s="221" t="str">
        <f t="shared" ref="CX19:CX22" si="117">IF(BD19=0,"0",AR19-BD19)</f>
        <v>0</v>
      </c>
      <c r="CY19" s="221" t="str">
        <f t="shared" ref="CY19:CY22" si="118">IF(BE19=0,"0",AS19-BE19)</f>
        <v>0</v>
      </c>
      <c r="CZ19" s="221" t="str">
        <f t="shared" ref="CZ19:CZ22" si="119">IF(BF19=0,"0",AT19-BF19)</f>
        <v>0</v>
      </c>
      <c r="DA19" s="221" t="str">
        <f t="shared" ref="DA19:DB22" si="120">IF(BG19=0,"0",AU19-BG19)</f>
        <v>0</v>
      </c>
      <c r="DB19" s="284" t="str">
        <f t="shared" si="120"/>
        <v>0</v>
      </c>
    </row>
    <row r="20" spans="1:106" x14ac:dyDescent="0.3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98"/>
        <v>0</v>
      </c>
      <c r="BJ20" s="69" t="str">
        <f t="shared" si="98"/>
        <v>0</v>
      </c>
      <c r="BK20" s="69" t="str">
        <f t="shared" si="98"/>
        <v>0</v>
      </c>
      <c r="BL20" s="69" t="str">
        <f t="shared" si="98"/>
        <v>0</v>
      </c>
      <c r="BM20" s="69" t="str">
        <f t="shared" si="98"/>
        <v>0</v>
      </c>
      <c r="BN20" s="67" t="str">
        <f t="shared" si="98"/>
        <v>0</v>
      </c>
      <c r="BO20" s="67" t="str">
        <f t="shared" si="98"/>
        <v>0</v>
      </c>
      <c r="BP20" s="201" t="str">
        <f t="shared" si="98"/>
        <v>0</v>
      </c>
      <c r="BQ20" s="201" t="str">
        <f t="shared" si="98"/>
        <v>0</v>
      </c>
      <c r="BR20" s="201" t="str">
        <f t="shared" si="98"/>
        <v>0</v>
      </c>
      <c r="BS20" s="283" t="str">
        <f t="shared" si="99"/>
        <v>0</v>
      </c>
      <c r="BT20" s="221" t="str">
        <f t="shared" si="100"/>
        <v>0</v>
      </c>
      <c r="BU20" s="221">
        <f t="shared" si="100"/>
        <v>60</v>
      </c>
      <c r="BV20" s="221">
        <f t="shared" si="100"/>
        <v>151</v>
      </c>
      <c r="BW20" s="221">
        <f t="shared" si="101"/>
        <v>129</v>
      </c>
      <c r="BX20" s="221">
        <f t="shared" si="102"/>
        <v>38</v>
      </c>
      <c r="BY20" s="221">
        <f t="shared" si="103"/>
        <v>46</v>
      </c>
      <c r="BZ20" s="221">
        <f t="shared" si="104"/>
        <v>58</v>
      </c>
      <c r="CA20" s="221">
        <f t="shared" si="105"/>
        <v>3</v>
      </c>
      <c r="CB20" s="221">
        <f t="shared" si="106"/>
        <v>-4</v>
      </c>
      <c r="CC20" s="221">
        <f t="shared" si="107"/>
        <v>55</v>
      </c>
      <c r="CD20" s="221">
        <f t="shared" si="108"/>
        <v>19</v>
      </c>
      <c r="CE20" s="283">
        <f t="shared" si="109"/>
        <v>-12</v>
      </c>
      <c r="CF20" s="221">
        <f t="shared" si="109"/>
        <v>-51</v>
      </c>
      <c r="CG20" s="221">
        <f t="shared" si="109"/>
        <v>-60</v>
      </c>
      <c r="CH20" s="221">
        <f t="shared" si="109"/>
        <v>-20</v>
      </c>
      <c r="CI20" s="221">
        <f t="shared" si="109"/>
        <v>-15</v>
      </c>
      <c r="CJ20" s="221">
        <f t="shared" si="109"/>
        <v>-7</v>
      </c>
      <c r="CK20" s="221">
        <f t="shared" si="110"/>
        <v>-12</v>
      </c>
      <c r="CL20" s="221">
        <f t="shared" si="111"/>
        <v>-2</v>
      </c>
      <c r="CM20" s="221">
        <f t="shared" si="111"/>
        <v>10</v>
      </c>
      <c r="CN20" s="221">
        <f t="shared" si="111"/>
        <v>-52</v>
      </c>
      <c r="CO20" s="221">
        <f t="shared" si="111"/>
        <v>-37</v>
      </c>
      <c r="CP20" s="284">
        <f t="shared" si="111"/>
        <v>-26</v>
      </c>
      <c r="CQ20" s="283">
        <f t="shared" si="112"/>
        <v>0</v>
      </c>
      <c r="CR20" s="221">
        <f t="shared" si="112"/>
        <v>3</v>
      </c>
      <c r="CS20" s="221">
        <f t="shared" si="112"/>
        <v>-24</v>
      </c>
      <c r="CT20" s="221">
        <f t="shared" si="113"/>
        <v>-58</v>
      </c>
      <c r="CU20" s="221" t="str">
        <f t="shared" si="114"/>
        <v>0</v>
      </c>
      <c r="CV20" s="221" t="str">
        <f t="shared" si="115"/>
        <v>0</v>
      </c>
      <c r="CW20" s="221" t="str">
        <f t="shared" si="116"/>
        <v>0</v>
      </c>
      <c r="CX20" s="221" t="str">
        <f t="shared" si="117"/>
        <v>0</v>
      </c>
      <c r="CY20" s="221" t="str">
        <f t="shared" si="118"/>
        <v>0</v>
      </c>
      <c r="CZ20" s="221" t="str">
        <f t="shared" si="119"/>
        <v>0</v>
      </c>
      <c r="DA20" s="221" t="str">
        <f t="shared" si="120"/>
        <v>0</v>
      </c>
      <c r="DB20" s="284" t="str">
        <f t="shared" si="120"/>
        <v>0</v>
      </c>
    </row>
    <row r="21" spans="1:106" x14ac:dyDescent="0.3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98"/>
        <v>0</v>
      </c>
      <c r="BJ21" s="69" t="str">
        <f t="shared" si="98"/>
        <v>0</v>
      </c>
      <c r="BK21" s="69" t="str">
        <f t="shared" si="98"/>
        <v>0</v>
      </c>
      <c r="BL21" s="69" t="str">
        <f t="shared" si="98"/>
        <v>0</v>
      </c>
      <c r="BM21" s="69" t="str">
        <f t="shared" si="98"/>
        <v>0</v>
      </c>
      <c r="BN21" s="67" t="str">
        <f t="shared" si="98"/>
        <v>0</v>
      </c>
      <c r="BO21" s="67" t="str">
        <f t="shared" si="98"/>
        <v>0</v>
      </c>
      <c r="BP21" s="201" t="str">
        <f t="shared" si="98"/>
        <v>0</v>
      </c>
      <c r="BQ21" s="201" t="str">
        <f t="shared" si="98"/>
        <v>0</v>
      </c>
      <c r="BR21" s="201" t="str">
        <f t="shared" si="98"/>
        <v>0</v>
      </c>
      <c r="BS21" s="283" t="str">
        <f t="shared" si="99"/>
        <v>0</v>
      </c>
      <c r="BT21" s="221" t="str">
        <f t="shared" si="100"/>
        <v>0</v>
      </c>
      <c r="BU21" s="221">
        <f t="shared" si="100"/>
        <v>-1</v>
      </c>
      <c r="BV21" s="221">
        <f t="shared" si="100"/>
        <v>3</v>
      </c>
      <c r="BW21" s="221">
        <f t="shared" si="101"/>
        <v>0</v>
      </c>
      <c r="BX21" s="221">
        <f t="shared" si="102"/>
        <v>1</v>
      </c>
      <c r="BY21" s="221">
        <f t="shared" si="103"/>
        <v>-1</v>
      </c>
      <c r="BZ21" s="221">
        <f t="shared" si="104"/>
        <v>-4</v>
      </c>
      <c r="CA21" s="221">
        <f t="shared" si="105"/>
        <v>-3</v>
      </c>
      <c r="CB21" s="221">
        <f t="shared" si="106"/>
        <v>-2</v>
      </c>
      <c r="CC21" s="221">
        <f t="shared" si="107"/>
        <v>-4</v>
      </c>
      <c r="CD21" s="221">
        <f t="shared" si="108"/>
        <v>0</v>
      </c>
      <c r="CE21" s="283">
        <f t="shared" si="109"/>
        <v>2</v>
      </c>
      <c r="CF21" s="221">
        <f t="shared" si="109"/>
        <v>-1</v>
      </c>
      <c r="CG21" s="221">
        <f t="shared" si="109"/>
        <v>1</v>
      </c>
      <c r="CH21" s="221">
        <f t="shared" si="109"/>
        <v>3</v>
      </c>
      <c r="CI21" s="221">
        <f t="shared" si="109"/>
        <v>2</v>
      </c>
      <c r="CJ21" s="221">
        <f t="shared" si="109"/>
        <v>7</v>
      </c>
      <c r="CK21" s="221">
        <f t="shared" si="110"/>
        <v>-1</v>
      </c>
      <c r="CL21" s="221">
        <f t="shared" si="111"/>
        <v>5</v>
      </c>
      <c r="CM21" s="221">
        <f t="shared" si="111"/>
        <v>5</v>
      </c>
      <c r="CN21" s="221">
        <f t="shared" si="111"/>
        <v>2</v>
      </c>
      <c r="CO21" s="221">
        <f t="shared" si="111"/>
        <v>2</v>
      </c>
      <c r="CP21" s="284">
        <f t="shared" si="111"/>
        <v>2</v>
      </c>
      <c r="CQ21" s="283">
        <f t="shared" si="112"/>
        <v>1</v>
      </c>
      <c r="CR21" s="221">
        <f t="shared" si="112"/>
        <v>1</v>
      </c>
      <c r="CS21" s="221">
        <f t="shared" si="112"/>
        <v>0</v>
      </c>
      <c r="CT21" s="221">
        <f t="shared" si="113"/>
        <v>-2</v>
      </c>
      <c r="CU21" s="221" t="str">
        <f t="shared" si="114"/>
        <v>0</v>
      </c>
      <c r="CV21" s="221" t="str">
        <f t="shared" si="115"/>
        <v>0</v>
      </c>
      <c r="CW21" s="221" t="str">
        <f t="shared" si="116"/>
        <v>0</v>
      </c>
      <c r="CX21" s="221" t="str">
        <f t="shared" si="117"/>
        <v>0</v>
      </c>
      <c r="CY21" s="221" t="str">
        <f t="shared" si="118"/>
        <v>0</v>
      </c>
      <c r="CZ21" s="221" t="str">
        <f t="shared" si="119"/>
        <v>0</v>
      </c>
      <c r="DA21" s="221" t="str">
        <f t="shared" si="120"/>
        <v>0</v>
      </c>
      <c r="DB21" s="284" t="str">
        <f t="shared" si="120"/>
        <v>0</v>
      </c>
    </row>
    <row r="22" spans="1:106" x14ac:dyDescent="0.3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 t="shared" ref="O22:V22" si="121">SUM(O17:O21)</f>
        <v>10227</v>
      </c>
      <c r="P22" s="69">
        <f t="shared" si="121"/>
        <v>10346</v>
      </c>
      <c r="Q22" s="69">
        <f t="shared" si="121"/>
        <v>10140</v>
      </c>
      <c r="R22" s="69">
        <f t="shared" si="121"/>
        <v>9443</v>
      </c>
      <c r="S22" s="69">
        <f t="shared" si="121"/>
        <v>8952</v>
      </c>
      <c r="T22" s="69">
        <f t="shared" si="121"/>
        <v>9301</v>
      </c>
      <c r="U22" s="69">
        <f t="shared" si="121"/>
        <v>9136</v>
      </c>
      <c r="V22" s="69">
        <f t="shared" si="121"/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 t="shared" ref="AP22:AU22" si="122">SUM(AP17:AP21)</f>
        <v>9021</v>
      </c>
      <c r="AQ22" s="201">
        <f t="shared" si="122"/>
        <v>8934</v>
      </c>
      <c r="AR22" s="201">
        <f t="shared" si="122"/>
        <v>8637</v>
      </c>
      <c r="AS22" s="201">
        <f t="shared" si="122"/>
        <v>8905</v>
      </c>
      <c r="AT22" s="201">
        <f t="shared" si="122"/>
        <v>8649</v>
      </c>
      <c r="AU22" s="201">
        <f t="shared" si="122"/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P22" si="123">IF(C22=0,"0",C22-O22)</f>
        <v>284</v>
      </c>
      <c r="BJ22" s="69">
        <f t="shared" si="123"/>
        <v>74</v>
      </c>
      <c r="BK22" s="69">
        <f t="shared" si="123"/>
        <v>178</v>
      </c>
      <c r="BL22" s="69">
        <f t="shared" si="123"/>
        <v>826</v>
      </c>
      <c r="BM22" s="69">
        <f t="shared" si="123"/>
        <v>469</v>
      </c>
      <c r="BN22" s="67">
        <f t="shared" si="123"/>
        <v>401</v>
      </c>
      <c r="BO22" s="67">
        <f t="shared" si="123"/>
        <v>406</v>
      </c>
      <c r="BP22" s="201">
        <f t="shared" si="123"/>
        <v>-404</v>
      </c>
      <c r="BQ22" s="201">
        <f t="shared" ref="BQ22:BV22" si="124">IF(W22=0,"0",K22-W22)</f>
        <v>383</v>
      </c>
      <c r="BR22" s="201">
        <f t="shared" si="124"/>
        <v>49</v>
      </c>
      <c r="BS22" s="283">
        <f t="shared" si="124"/>
        <v>-74</v>
      </c>
      <c r="BT22" s="221">
        <f t="shared" si="124"/>
        <v>-52</v>
      </c>
      <c r="BU22" s="221">
        <f t="shared" si="124"/>
        <v>812</v>
      </c>
      <c r="BV22" s="221">
        <f t="shared" si="124"/>
        <v>562</v>
      </c>
      <c r="BW22" s="221">
        <f t="shared" ref="BW22" si="125">IF(AC22=0,"0",Q22-AC22)</f>
        <v>313</v>
      </c>
      <c r="BX22" s="221">
        <f t="shared" ref="BX22" si="126">IF(AD22=0,"0",R22-AD22)</f>
        <v>97</v>
      </c>
      <c r="BY22" s="221">
        <f t="shared" ref="BY22" si="127">IF(AE22=0,"0",S22-AE22)</f>
        <v>-50</v>
      </c>
      <c r="BZ22" s="221">
        <f t="shared" ref="BZ22" si="128">IF(AF22=0,"0",T22-AF22)</f>
        <v>359</v>
      </c>
      <c r="CA22" s="221">
        <f t="shared" ref="CA22" si="129">IF(AG22=0,"0",U22-AG22)</f>
        <v>154</v>
      </c>
      <c r="CB22" s="221">
        <f t="shared" ref="CB22" si="130">IF(AH22=0,"0",V22-AH22)</f>
        <v>191</v>
      </c>
      <c r="CC22" s="221">
        <f t="shared" ref="CC22" si="131">IF(AI22=0,"0",W22-AI22)</f>
        <v>242</v>
      </c>
      <c r="CD22" s="221">
        <f t="shared" ref="CD22" si="132">IF(AJ22=0,"0",X22-AJ22)</f>
        <v>633</v>
      </c>
      <c r="CE22" s="283">
        <f t="shared" ref="CE22:CJ22" si="133">IF(AK22=0,"0",Y22-AK22)</f>
        <v>493</v>
      </c>
      <c r="CF22" s="221">
        <f t="shared" si="133"/>
        <v>284</v>
      </c>
      <c r="CG22" s="221">
        <f t="shared" si="133"/>
        <v>-84</v>
      </c>
      <c r="CH22" s="221">
        <f t="shared" si="133"/>
        <v>182</v>
      </c>
      <c r="CI22" s="221">
        <f t="shared" si="133"/>
        <v>379</v>
      </c>
      <c r="CJ22" s="221">
        <f t="shared" si="133"/>
        <v>325</v>
      </c>
      <c r="CK22" s="221">
        <f t="shared" ref="CK22" si="134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12"/>
        <v>402</v>
      </c>
      <c r="CR22" s="221">
        <f t="shared" si="112"/>
        <v>171</v>
      </c>
      <c r="CS22" s="221">
        <f t="shared" si="112"/>
        <v>-200</v>
      </c>
      <c r="CT22" s="221">
        <f t="shared" si="113"/>
        <v>-459</v>
      </c>
      <c r="CU22" s="221" t="str">
        <f t="shared" si="114"/>
        <v>0</v>
      </c>
      <c r="CV22" s="221" t="str">
        <f t="shared" si="115"/>
        <v>0</v>
      </c>
      <c r="CW22" s="221" t="str">
        <f t="shared" si="116"/>
        <v>0</v>
      </c>
      <c r="CX22" s="221" t="str">
        <f t="shared" si="117"/>
        <v>0</v>
      </c>
      <c r="CY22" s="221" t="str">
        <f t="shared" si="118"/>
        <v>0</v>
      </c>
      <c r="CZ22" s="221" t="str">
        <f t="shared" si="119"/>
        <v>0</v>
      </c>
      <c r="DA22" s="221" t="str">
        <f t="shared" si="120"/>
        <v>0</v>
      </c>
      <c r="DB22" s="284" t="str">
        <f t="shared" si="120"/>
        <v>0</v>
      </c>
    </row>
    <row r="23" spans="1:106" x14ac:dyDescent="0.3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3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4" si="135">IF(C24=0,"0",C24-O24)</f>
        <v>0</v>
      </c>
      <c r="BJ24" s="69" t="str">
        <f t="shared" si="135"/>
        <v>0</v>
      </c>
      <c r="BK24" s="69" t="str">
        <f t="shared" si="135"/>
        <v>0</v>
      </c>
      <c r="BL24" s="69" t="str">
        <f t="shared" si="135"/>
        <v>0</v>
      </c>
      <c r="BM24" s="69" t="str">
        <f t="shared" si="135"/>
        <v>0</v>
      </c>
      <c r="BN24" s="67" t="str">
        <f t="shared" si="135"/>
        <v>0</v>
      </c>
      <c r="BO24" s="67" t="str">
        <f t="shared" si="135"/>
        <v>0</v>
      </c>
      <c r="BP24" s="201" t="str">
        <f t="shared" si="135"/>
        <v>0</v>
      </c>
      <c r="BQ24" s="201" t="str">
        <f t="shared" si="135"/>
        <v>0</v>
      </c>
      <c r="BR24" s="201" t="str">
        <f t="shared" si="135"/>
        <v>0</v>
      </c>
      <c r="BS24" s="283" t="str">
        <f t="shared" ref="BS24" si="136">IF(M24=0,"0",M24-Y24)</f>
        <v>0</v>
      </c>
      <c r="BT24" s="221" t="str">
        <f t="shared" ref="BT24:BV25" si="137">IF(N24=0,"0",N24-Z24)</f>
        <v>0</v>
      </c>
      <c r="BU24" s="221">
        <f t="shared" si="137"/>
        <v>835</v>
      </c>
      <c r="BV24" s="221">
        <f t="shared" si="137"/>
        <v>339</v>
      </c>
      <c r="BW24" s="221">
        <f t="shared" ref="BW24" si="138">IF(Q24=0,"0",Q24-AC24)</f>
        <v>331</v>
      </c>
      <c r="BX24" s="221">
        <f t="shared" ref="BX24" si="139">IF(R24=0,"0",R24-AD24)</f>
        <v>48</v>
      </c>
      <c r="BY24" s="221">
        <f t="shared" ref="BY24" si="140">IF(S24=0,"0",S24-AE24)</f>
        <v>-175</v>
      </c>
      <c r="BZ24" s="221">
        <f t="shared" ref="BZ24" si="141">IF(T24=0,"0",T24-AF24)</f>
        <v>-25</v>
      </c>
      <c r="CA24" s="221">
        <f t="shared" ref="CA24" si="142">IF(U24=0,"0",U24-AG24)</f>
        <v>-221</v>
      </c>
      <c r="CB24" s="221">
        <f t="shared" ref="CB24" si="143">IF(V24=0,"0",V24-AH24)</f>
        <v>-447</v>
      </c>
      <c r="CC24" s="221">
        <f t="shared" ref="CC24" si="144">IF(W24=0,"0",W24-AI24)</f>
        <v>-282</v>
      </c>
      <c r="CD24" s="221">
        <f t="shared" ref="CD24" si="145">IF(X24=0,"0",X24-AJ24)</f>
        <v>-374</v>
      </c>
      <c r="CE24" s="283">
        <f t="shared" ref="CE24:CJ24" si="146">IF(Y24=0,"0",Y24-AK24)</f>
        <v>-411</v>
      </c>
      <c r="CF24" s="221">
        <f t="shared" si="146"/>
        <v>-652</v>
      </c>
      <c r="CG24" s="221">
        <f t="shared" si="146"/>
        <v>-402</v>
      </c>
      <c r="CH24" s="221">
        <f t="shared" si="146"/>
        <v>-534</v>
      </c>
      <c r="CI24" s="221">
        <f t="shared" si="146"/>
        <v>-600</v>
      </c>
      <c r="CJ24" s="221">
        <f t="shared" si="146"/>
        <v>-522</v>
      </c>
      <c r="CK24" s="221">
        <f t="shared" ref="CK24" si="147">IF(AE24=0,"0",AE24-AQ24)</f>
        <v>-425</v>
      </c>
      <c r="CL24" s="221">
        <f t="shared" ref="CL24:CP25" si="148">IF(AF24=0,"0",AF24-AR24)</f>
        <v>-260</v>
      </c>
      <c r="CM24" s="221">
        <f t="shared" si="148"/>
        <v>-464</v>
      </c>
      <c r="CN24" s="221">
        <f t="shared" si="148"/>
        <v>-270</v>
      </c>
      <c r="CO24" s="221">
        <f t="shared" si="148"/>
        <v>-97</v>
      </c>
      <c r="CP24" s="284">
        <f t="shared" si="148"/>
        <v>-201</v>
      </c>
      <c r="CQ24" s="283">
        <f t="shared" ref="CQ24:CS25" si="149">IF(AW24=0,"0",AK24-AW24)</f>
        <v>236</v>
      </c>
      <c r="CR24" s="221">
        <f t="shared" si="149"/>
        <v>127</v>
      </c>
      <c r="CS24" s="221">
        <f t="shared" si="149"/>
        <v>-396</v>
      </c>
      <c r="CT24" s="221">
        <f t="shared" ref="CT24:DA24" si="150">IF(AZ24=0,"0",AN24-AZ24)</f>
        <v>-471</v>
      </c>
      <c r="CU24" s="221" t="str">
        <f t="shared" si="150"/>
        <v>0</v>
      </c>
      <c r="CV24" s="221" t="str">
        <f t="shared" si="150"/>
        <v>0</v>
      </c>
      <c r="CW24" s="221" t="str">
        <f t="shared" si="150"/>
        <v>0</v>
      </c>
      <c r="CX24" s="221" t="str">
        <f t="shared" si="150"/>
        <v>0</v>
      </c>
      <c r="CY24" s="221" t="str">
        <f t="shared" si="150"/>
        <v>0</v>
      </c>
      <c r="CZ24" s="221" t="str">
        <f t="shared" si="150"/>
        <v>0</v>
      </c>
      <c r="DA24" s="221" t="str">
        <f t="shared" si="150"/>
        <v>0</v>
      </c>
      <c r="DB24" s="284" t="str">
        <f>IF(BH24=0,"0",AV24-BH24)</f>
        <v>0</v>
      </c>
    </row>
    <row r="25" spans="1:106" x14ac:dyDescent="0.3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ref="BI25:BR25" si="151">IF(C25=0,"0",C25-O25)</f>
        <v>0</v>
      </c>
      <c r="BJ25" s="69" t="str">
        <f t="shared" si="151"/>
        <v>0</v>
      </c>
      <c r="BK25" s="69" t="str">
        <f t="shared" si="151"/>
        <v>0</v>
      </c>
      <c r="BL25" s="69" t="str">
        <f t="shared" si="151"/>
        <v>0</v>
      </c>
      <c r="BM25" s="69" t="str">
        <f t="shared" si="151"/>
        <v>0</v>
      </c>
      <c r="BN25" s="67" t="str">
        <f t="shared" si="151"/>
        <v>0</v>
      </c>
      <c r="BO25" s="67" t="str">
        <f t="shared" si="151"/>
        <v>0</v>
      </c>
      <c r="BP25" s="201" t="str">
        <f t="shared" si="151"/>
        <v>0</v>
      </c>
      <c r="BQ25" s="201" t="str">
        <f t="shared" si="151"/>
        <v>0</v>
      </c>
      <c r="BR25" s="201" t="str">
        <f t="shared" si="151"/>
        <v>0</v>
      </c>
      <c r="BS25" s="283" t="str">
        <f t="shared" ref="BS25" si="152">IF(M25=0,"0",M25-Y25)</f>
        <v>0</v>
      </c>
      <c r="BT25" s="221" t="str">
        <f t="shared" si="137"/>
        <v>0</v>
      </c>
      <c r="BU25" s="221">
        <f t="shared" si="137"/>
        <v>26</v>
      </c>
      <c r="BV25" s="221">
        <f t="shared" si="137"/>
        <v>-73</v>
      </c>
      <c r="BW25" s="221">
        <f t="shared" ref="BW25" si="153">IF(Q25=0,"0",Q25-AC25)</f>
        <v>-108</v>
      </c>
      <c r="BX25" s="221">
        <f t="shared" ref="BX25" si="154">IF(R25=0,"0",R25-AD25)</f>
        <v>-16</v>
      </c>
      <c r="BY25" s="221">
        <f t="shared" ref="BY25" si="155">IF(S25=0,"0",S25-AE25)</f>
        <v>-53</v>
      </c>
      <c r="BZ25" s="221">
        <f t="shared" ref="BZ25" si="156">IF(T25=0,"0",T25-AF25)</f>
        <v>-116</v>
      </c>
      <c r="CA25" s="221">
        <f t="shared" ref="CA25" si="157">IF(U25=0,"0",U25-AG25)</f>
        <v>-99</v>
      </c>
      <c r="CB25" s="221">
        <f t="shared" ref="CB25" si="158">IF(V25=0,"0",V25-AH25)</f>
        <v>-101</v>
      </c>
      <c r="CC25" s="221">
        <f t="shared" ref="CC25" si="159">IF(W25=0,"0",W25-AI25)</f>
        <v>-126</v>
      </c>
      <c r="CD25" s="221">
        <f t="shared" ref="CD25" si="160">IF(X25=0,"0",X25-AJ25)</f>
        <v>58</v>
      </c>
      <c r="CE25" s="283">
        <f t="shared" ref="CE25:CJ25" si="161">IF(Y25=0,"0",Y25-AK25)</f>
        <v>-89</v>
      </c>
      <c r="CF25" s="221">
        <f t="shared" si="161"/>
        <v>-48</v>
      </c>
      <c r="CG25" s="221">
        <f t="shared" si="161"/>
        <v>-150</v>
      </c>
      <c r="CH25" s="221">
        <f t="shared" si="161"/>
        <v>-30</v>
      </c>
      <c r="CI25" s="221">
        <f t="shared" si="161"/>
        <v>-169</v>
      </c>
      <c r="CJ25" s="221">
        <f t="shared" si="161"/>
        <v>-129</v>
      </c>
      <c r="CK25" s="221">
        <f t="shared" ref="CK25" si="162">IF(AE25=0,"0",AE25-AQ25)</f>
        <v>-208</v>
      </c>
      <c r="CL25" s="221">
        <f t="shared" si="148"/>
        <v>-106</v>
      </c>
      <c r="CM25" s="221">
        <f t="shared" si="148"/>
        <v>-198</v>
      </c>
      <c r="CN25" s="221">
        <f t="shared" si="148"/>
        <v>-156</v>
      </c>
      <c r="CO25" s="221">
        <f t="shared" si="148"/>
        <v>-94</v>
      </c>
      <c r="CP25" s="284">
        <f t="shared" si="148"/>
        <v>-168</v>
      </c>
      <c r="CQ25" s="283">
        <f t="shared" si="149"/>
        <v>-179</v>
      </c>
      <c r="CR25" s="221">
        <f t="shared" si="149"/>
        <v>-230</v>
      </c>
      <c r="CS25" s="221">
        <f t="shared" si="149"/>
        <v>-101</v>
      </c>
      <c r="CT25" s="221">
        <f t="shared" ref="CT25:DA25" si="163">IF(AZ25=0,"0",AN25-AZ25)</f>
        <v>-172</v>
      </c>
      <c r="CU25" s="221" t="str">
        <f t="shared" si="163"/>
        <v>0</v>
      </c>
      <c r="CV25" s="221" t="str">
        <f t="shared" si="163"/>
        <v>0</v>
      </c>
      <c r="CW25" s="221" t="str">
        <f t="shared" si="163"/>
        <v>0</v>
      </c>
      <c r="CX25" s="221" t="str">
        <f t="shared" si="163"/>
        <v>0</v>
      </c>
      <c r="CY25" s="221" t="str">
        <f t="shared" si="163"/>
        <v>0</v>
      </c>
      <c r="CZ25" s="221" t="str">
        <f t="shared" si="163"/>
        <v>0</v>
      </c>
      <c r="DA25" s="221" t="str">
        <f t="shared" si="163"/>
        <v>0</v>
      </c>
      <c r="DB25" s="284" t="str">
        <f>IF(BH25=0,"0",AV25-BH25)</f>
        <v>0</v>
      </c>
    </row>
    <row r="26" spans="1:106" x14ac:dyDescent="0.3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ref="BI26:BR28" si="164">IF(C26=0,"0",C26-O26)</f>
        <v>0</v>
      </c>
      <c r="BJ26" s="69" t="str">
        <f t="shared" si="164"/>
        <v>0</v>
      </c>
      <c r="BK26" s="69" t="str">
        <f t="shared" si="164"/>
        <v>0</v>
      </c>
      <c r="BL26" s="69" t="str">
        <f t="shared" si="164"/>
        <v>0</v>
      </c>
      <c r="BM26" s="69" t="str">
        <f t="shared" si="164"/>
        <v>0</v>
      </c>
      <c r="BN26" s="67" t="str">
        <f t="shared" si="164"/>
        <v>0</v>
      </c>
      <c r="BO26" s="67" t="str">
        <f t="shared" si="164"/>
        <v>0</v>
      </c>
      <c r="BP26" s="201" t="str">
        <f t="shared" si="164"/>
        <v>0</v>
      </c>
      <c r="BQ26" s="201" t="str">
        <f t="shared" si="164"/>
        <v>0</v>
      </c>
      <c r="BR26" s="201" t="str">
        <f t="shared" si="164"/>
        <v>0</v>
      </c>
      <c r="BS26" s="283" t="str">
        <f t="shared" ref="BS26:BS28" si="165">IF(M26=0,"0",M26-Y26)</f>
        <v>0</v>
      </c>
      <c r="BT26" s="221" t="str">
        <f t="shared" ref="BT26:BV28" si="166">IF(N26=0,"0",N26-Z26)</f>
        <v>0</v>
      </c>
      <c r="BU26" s="221">
        <f t="shared" si="166"/>
        <v>61</v>
      </c>
      <c r="BV26" s="221">
        <f t="shared" si="166"/>
        <v>67</v>
      </c>
      <c r="BW26" s="221">
        <f t="shared" ref="BW26:BW28" si="167">IF(Q26=0,"0",Q26-AC26)</f>
        <v>-11</v>
      </c>
      <c r="BX26" s="221">
        <f t="shared" ref="BX26:BX28" si="168">IF(R26=0,"0",R26-AD26)</f>
        <v>-26</v>
      </c>
      <c r="BY26" s="221">
        <f t="shared" ref="BY26:BY28" si="169">IF(S26=0,"0",S26-AE26)</f>
        <v>-31</v>
      </c>
      <c r="BZ26" s="221">
        <f t="shared" ref="BZ26:BZ28" si="170">IF(T26=0,"0",T26-AF26)</f>
        <v>35</v>
      </c>
      <c r="CA26" s="221">
        <f t="shared" ref="CA26:CA28" si="171">IF(U26=0,"0",U26-AG26)</f>
        <v>-50</v>
      </c>
      <c r="CB26" s="221">
        <f t="shared" ref="CB26:CB28" si="172">IF(V26=0,"0",V26-AH26)</f>
        <v>-21</v>
      </c>
      <c r="CC26" s="221">
        <f t="shared" ref="CC26:CC28" si="173">IF(W26=0,"0",W26-AI26)</f>
        <v>-32</v>
      </c>
      <c r="CD26" s="221">
        <f t="shared" ref="CD26:CD28" si="174">IF(X26=0,"0",X26-AJ26)</f>
        <v>-35</v>
      </c>
      <c r="CE26" s="283">
        <f t="shared" ref="CE26:CJ28" si="175">IF(Y26=0,"0",Y26-AK26)</f>
        <v>-75</v>
      </c>
      <c r="CF26" s="221">
        <f t="shared" si="175"/>
        <v>-101</v>
      </c>
      <c r="CG26" s="221">
        <f t="shared" si="175"/>
        <v>-59</v>
      </c>
      <c r="CH26" s="221">
        <f t="shared" si="175"/>
        <v>-35</v>
      </c>
      <c r="CI26" s="221">
        <f t="shared" si="175"/>
        <v>-60</v>
      </c>
      <c r="CJ26" s="221">
        <f t="shared" si="175"/>
        <v>-94</v>
      </c>
      <c r="CK26" s="221">
        <f t="shared" ref="CK26:CK28" si="176">IF(AE26=0,"0",AE26-AQ26)</f>
        <v>-68</v>
      </c>
      <c r="CL26" s="221">
        <f t="shared" ref="CL26:CP28" si="177">IF(AF26=0,"0",AF26-AR26)</f>
        <v>-20</v>
      </c>
      <c r="CM26" s="221">
        <f t="shared" si="177"/>
        <v>-50</v>
      </c>
      <c r="CN26" s="221">
        <f t="shared" si="177"/>
        <v>-28</v>
      </c>
      <c r="CO26" s="221">
        <f t="shared" si="177"/>
        <v>-15</v>
      </c>
      <c r="CP26" s="284">
        <f t="shared" si="177"/>
        <v>-8</v>
      </c>
      <c r="CQ26" s="283">
        <f t="shared" ref="CQ26:CS29" si="178">IF(AW26=0,"0",AK26-AW26)</f>
        <v>12</v>
      </c>
      <c r="CR26" s="221">
        <f t="shared" si="178"/>
        <v>49</v>
      </c>
      <c r="CS26" s="221">
        <f t="shared" si="178"/>
        <v>1</v>
      </c>
      <c r="CT26" s="221">
        <f t="shared" ref="CT26:CT29" si="179">IF(AZ26=0,"0",AN26-AZ26)</f>
        <v>-12</v>
      </c>
      <c r="CU26" s="221" t="str">
        <f t="shared" ref="CU26:CU29" si="180">IF(BA26=0,"0",AO26-BA26)</f>
        <v>0</v>
      </c>
      <c r="CV26" s="221" t="str">
        <f t="shared" ref="CV26:CV29" si="181">IF(BB26=0,"0",AP26-BB26)</f>
        <v>0</v>
      </c>
      <c r="CW26" s="221" t="str">
        <f t="shared" ref="CW26:CW29" si="182">IF(BC26=0,"0",AQ26-BC26)</f>
        <v>0</v>
      </c>
      <c r="CX26" s="221" t="str">
        <f t="shared" ref="CX26:CX29" si="183">IF(BD26=0,"0",AR26-BD26)</f>
        <v>0</v>
      </c>
      <c r="CY26" s="221" t="str">
        <f t="shared" ref="CY26:CY29" si="184">IF(BE26=0,"0",AS26-BE26)</f>
        <v>0</v>
      </c>
      <c r="CZ26" s="221" t="str">
        <f t="shared" ref="CZ26:CZ29" si="185">IF(BF26=0,"0",AT26-BF26)</f>
        <v>0</v>
      </c>
      <c r="DA26" s="221" t="str">
        <f t="shared" ref="DA26:DB29" si="186">IF(BG26=0,"0",AU26-BG26)</f>
        <v>0</v>
      </c>
      <c r="DB26" s="284" t="str">
        <f t="shared" si="186"/>
        <v>0</v>
      </c>
    </row>
    <row r="27" spans="1:106" x14ac:dyDescent="0.3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164"/>
        <v>0</v>
      </c>
      <c r="BJ27" s="69" t="str">
        <f t="shared" si="164"/>
        <v>0</v>
      </c>
      <c r="BK27" s="69" t="str">
        <f t="shared" si="164"/>
        <v>0</v>
      </c>
      <c r="BL27" s="69" t="str">
        <f t="shared" si="164"/>
        <v>0</v>
      </c>
      <c r="BM27" s="69" t="str">
        <f t="shared" si="164"/>
        <v>0</v>
      </c>
      <c r="BN27" s="67" t="str">
        <f t="shared" si="164"/>
        <v>0</v>
      </c>
      <c r="BO27" s="67" t="str">
        <f t="shared" si="164"/>
        <v>0</v>
      </c>
      <c r="BP27" s="201" t="str">
        <f t="shared" si="164"/>
        <v>0</v>
      </c>
      <c r="BQ27" s="201" t="str">
        <f t="shared" si="164"/>
        <v>0</v>
      </c>
      <c r="BR27" s="201" t="str">
        <f t="shared" si="164"/>
        <v>0</v>
      </c>
      <c r="BS27" s="283" t="str">
        <f t="shared" si="165"/>
        <v>0</v>
      </c>
      <c r="BT27" s="221" t="str">
        <f t="shared" si="166"/>
        <v>0</v>
      </c>
      <c r="BU27" s="221">
        <f t="shared" si="166"/>
        <v>69</v>
      </c>
      <c r="BV27" s="221">
        <f t="shared" si="166"/>
        <v>67</v>
      </c>
      <c r="BW27" s="221">
        <f t="shared" si="167"/>
        <v>28</v>
      </c>
      <c r="BX27" s="221">
        <f t="shared" si="168"/>
        <v>-41</v>
      </c>
      <c r="BY27" s="221">
        <f t="shared" si="169"/>
        <v>1</v>
      </c>
      <c r="BZ27" s="221">
        <f t="shared" si="170"/>
        <v>1</v>
      </c>
      <c r="CA27" s="221">
        <f t="shared" si="171"/>
        <v>-55</v>
      </c>
      <c r="CB27" s="221">
        <f t="shared" si="172"/>
        <v>-25</v>
      </c>
      <c r="CC27" s="221">
        <f t="shared" si="173"/>
        <v>25</v>
      </c>
      <c r="CD27" s="221">
        <f t="shared" si="174"/>
        <v>-33</v>
      </c>
      <c r="CE27" s="283">
        <f t="shared" si="175"/>
        <v>-37</v>
      </c>
      <c r="CF27" s="221">
        <f t="shared" si="175"/>
        <v>-97</v>
      </c>
      <c r="CG27" s="221">
        <f t="shared" si="175"/>
        <v>-61</v>
      </c>
      <c r="CH27" s="221">
        <f t="shared" si="175"/>
        <v>-19</v>
      </c>
      <c r="CI27" s="221">
        <f t="shared" si="175"/>
        <v>-29</v>
      </c>
      <c r="CJ27" s="221">
        <f t="shared" si="175"/>
        <v>-9</v>
      </c>
      <c r="CK27" s="221">
        <f t="shared" si="176"/>
        <v>-40</v>
      </c>
      <c r="CL27" s="221">
        <f t="shared" si="177"/>
        <v>-15</v>
      </c>
      <c r="CM27" s="221">
        <f t="shared" si="177"/>
        <v>3</v>
      </c>
      <c r="CN27" s="221">
        <f t="shared" si="177"/>
        <v>-36</v>
      </c>
      <c r="CO27" s="221">
        <f t="shared" si="177"/>
        <v>-37</v>
      </c>
      <c r="CP27" s="284">
        <f t="shared" si="177"/>
        <v>-16</v>
      </c>
      <c r="CQ27" s="283">
        <f t="shared" si="178"/>
        <v>-8</v>
      </c>
      <c r="CR27" s="221">
        <f t="shared" si="178"/>
        <v>39</v>
      </c>
      <c r="CS27" s="221">
        <f t="shared" si="178"/>
        <v>-22</v>
      </c>
      <c r="CT27" s="221">
        <f t="shared" si="179"/>
        <v>-51</v>
      </c>
      <c r="CU27" s="221" t="str">
        <f t="shared" si="180"/>
        <v>0</v>
      </c>
      <c r="CV27" s="221" t="str">
        <f t="shared" si="181"/>
        <v>0</v>
      </c>
      <c r="CW27" s="221" t="str">
        <f t="shared" si="182"/>
        <v>0</v>
      </c>
      <c r="CX27" s="221" t="str">
        <f t="shared" si="183"/>
        <v>0</v>
      </c>
      <c r="CY27" s="221" t="str">
        <f t="shared" si="184"/>
        <v>0</v>
      </c>
      <c r="CZ27" s="221" t="str">
        <f t="shared" si="185"/>
        <v>0</v>
      </c>
      <c r="DA27" s="221" t="str">
        <f t="shared" si="186"/>
        <v>0</v>
      </c>
      <c r="DB27" s="284" t="str">
        <f t="shared" si="186"/>
        <v>0</v>
      </c>
    </row>
    <row r="28" spans="1:106" x14ac:dyDescent="0.3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164"/>
        <v>0</v>
      </c>
      <c r="BJ28" s="69" t="str">
        <f t="shared" si="164"/>
        <v>0</v>
      </c>
      <c r="BK28" s="69" t="str">
        <f t="shared" si="164"/>
        <v>0</v>
      </c>
      <c r="BL28" s="69" t="str">
        <f t="shared" si="164"/>
        <v>0</v>
      </c>
      <c r="BM28" s="69" t="str">
        <f t="shared" si="164"/>
        <v>0</v>
      </c>
      <c r="BN28" s="67" t="str">
        <f t="shared" si="164"/>
        <v>0</v>
      </c>
      <c r="BO28" s="67" t="str">
        <f t="shared" si="164"/>
        <v>0</v>
      </c>
      <c r="BP28" s="201" t="str">
        <f t="shared" si="164"/>
        <v>0</v>
      </c>
      <c r="BQ28" s="201" t="str">
        <f t="shared" si="164"/>
        <v>0</v>
      </c>
      <c r="BR28" s="201" t="str">
        <f t="shared" si="164"/>
        <v>0</v>
      </c>
      <c r="BS28" s="283" t="str">
        <f t="shared" si="165"/>
        <v>0</v>
      </c>
      <c r="BT28" s="221" t="str">
        <f t="shared" si="166"/>
        <v>0</v>
      </c>
      <c r="BU28" s="221">
        <f t="shared" si="166"/>
        <v>-3</v>
      </c>
      <c r="BV28" s="221">
        <f t="shared" si="166"/>
        <v>1</v>
      </c>
      <c r="BW28" s="221">
        <f t="shared" si="167"/>
        <v>2</v>
      </c>
      <c r="BX28" s="221">
        <f t="shared" si="168"/>
        <v>0</v>
      </c>
      <c r="BY28" s="221">
        <f t="shared" si="169"/>
        <v>0</v>
      </c>
      <c r="BZ28" s="221">
        <f t="shared" si="170"/>
        <v>-4</v>
      </c>
      <c r="CA28" s="221">
        <f t="shared" si="171"/>
        <v>-1</v>
      </c>
      <c r="CB28" s="221">
        <f t="shared" si="172"/>
        <v>0</v>
      </c>
      <c r="CC28" s="221">
        <f t="shared" si="173"/>
        <v>-3</v>
      </c>
      <c r="CD28" s="221">
        <f t="shared" si="174"/>
        <v>2</v>
      </c>
      <c r="CE28" s="283">
        <f t="shared" si="175"/>
        <v>5</v>
      </c>
      <c r="CF28" s="221">
        <f t="shared" si="175"/>
        <v>1</v>
      </c>
      <c r="CG28" s="221">
        <f t="shared" si="175"/>
        <v>4</v>
      </c>
      <c r="CH28" s="221">
        <f t="shared" si="175"/>
        <v>4</v>
      </c>
      <c r="CI28" s="221">
        <f t="shared" si="175"/>
        <v>-2</v>
      </c>
      <c r="CJ28" s="221">
        <f t="shared" si="175"/>
        <v>5</v>
      </c>
      <c r="CK28" s="221">
        <f t="shared" si="176"/>
        <v>-4</v>
      </c>
      <c r="CL28" s="221">
        <f t="shared" si="177"/>
        <v>2</v>
      </c>
      <c r="CM28" s="221">
        <f t="shared" si="177"/>
        <v>1</v>
      </c>
      <c r="CN28" s="221">
        <f t="shared" si="177"/>
        <v>-1</v>
      </c>
      <c r="CO28" s="221">
        <f t="shared" si="177"/>
        <v>-1</v>
      </c>
      <c r="CP28" s="284">
        <f t="shared" si="177"/>
        <v>-1</v>
      </c>
      <c r="CQ28" s="283">
        <f t="shared" si="178"/>
        <v>-3</v>
      </c>
      <c r="CR28" s="221">
        <f t="shared" si="178"/>
        <v>-3</v>
      </c>
      <c r="CS28" s="221">
        <f t="shared" si="178"/>
        <v>-3</v>
      </c>
      <c r="CT28" s="221">
        <f t="shared" si="179"/>
        <v>-5</v>
      </c>
      <c r="CU28" s="221" t="str">
        <f t="shared" si="180"/>
        <v>0</v>
      </c>
      <c r="CV28" s="221" t="str">
        <f t="shared" si="181"/>
        <v>0</v>
      </c>
      <c r="CW28" s="221" t="str">
        <f t="shared" si="182"/>
        <v>0</v>
      </c>
      <c r="CX28" s="221" t="str">
        <f t="shared" si="183"/>
        <v>0</v>
      </c>
      <c r="CY28" s="221" t="str">
        <f t="shared" si="184"/>
        <v>0</v>
      </c>
      <c r="CZ28" s="221" t="str">
        <f t="shared" si="185"/>
        <v>0</v>
      </c>
      <c r="DA28" s="221" t="str">
        <f t="shared" si="186"/>
        <v>0</v>
      </c>
      <c r="DB28" s="284" t="str">
        <f t="shared" si="186"/>
        <v>0</v>
      </c>
    </row>
    <row r="29" spans="1:106" x14ac:dyDescent="0.3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 t="shared" ref="O29:V29" si="187">SUM(O24:O28)</f>
        <v>4093</v>
      </c>
      <c r="P29" s="69">
        <f t="shared" si="187"/>
        <v>3473</v>
      </c>
      <c r="Q29" s="69">
        <f t="shared" si="187"/>
        <v>2855</v>
      </c>
      <c r="R29" s="69">
        <f t="shared" si="187"/>
        <v>2478</v>
      </c>
      <c r="S29" s="69">
        <f t="shared" si="187"/>
        <v>2498</v>
      </c>
      <c r="T29" s="69">
        <f t="shared" si="187"/>
        <v>2996</v>
      </c>
      <c r="U29" s="69">
        <f t="shared" si="187"/>
        <v>2818</v>
      </c>
      <c r="V29" s="69">
        <f t="shared" si="187"/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 t="shared" ref="AP29:AU29" si="188">SUM(AP24:AP28)</f>
        <v>3262</v>
      </c>
      <c r="AQ29" s="201">
        <f t="shared" si="188"/>
        <v>3501</v>
      </c>
      <c r="AR29" s="201">
        <f t="shared" si="188"/>
        <v>3504</v>
      </c>
      <c r="AS29" s="201">
        <f t="shared" si="188"/>
        <v>3952</v>
      </c>
      <c r="AT29" s="201">
        <f t="shared" si="188"/>
        <v>3735</v>
      </c>
      <c r="AU29" s="201">
        <f t="shared" si="188"/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P29" si="189">IF(C29=0,"0",C29-O29)</f>
        <v>-64</v>
      </c>
      <c r="BJ29" s="69">
        <f t="shared" si="189"/>
        <v>295</v>
      </c>
      <c r="BK29" s="69">
        <f t="shared" si="189"/>
        <v>650</v>
      </c>
      <c r="BL29" s="69">
        <f t="shared" si="189"/>
        <v>941</v>
      </c>
      <c r="BM29" s="69">
        <f t="shared" si="189"/>
        <v>481</v>
      </c>
      <c r="BN29" s="67">
        <f t="shared" si="189"/>
        <v>609</v>
      </c>
      <c r="BO29" s="67">
        <f t="shared" si="189"/>
        <v>723</v>
      </c>
      <c r="BP29" s="201">
        <f t="shared" si="189"/>
        <v>366</v>
      </c>
      <c r="BQ29" s="201">
        <f t="shared" ref="BQ29:BV29" si="190">IF(W29=0,"0",K29-W29)</f>
        <v>1133</v>
      </c>
      <c r="BR29" s="201">
        <f t="shared" si="190"/>
        <v>802</v>
      </c>
      <c r="BS29" s="283">
        <f t="shared" si="190"/>
        <v>654</v>
      </c>
      <c r="BT29" s="221">
        <f t="shared" si="190"/>
        <v>842</v>
      </c>
      <c r="BU29" s="221">
        <f t="shared" si="190"/>
        <v>988</v>
      </c>
      <c r="BV29" s="221">
        <f t="shared" si="190"/>
        <v>401</v>
      </c>
      <c r="BW29" s="221">
        <f t="shared" ref="BW29" si="191">IF(AC29=0,"0",Q29-AC29)</f>
        <v>242</v>
      </c>
      <c r="BX29" s="221">
        <f t="shared" ref="BX29" si="192">IF(AD29=0,"0",R29-AD29)</f>
        <v>-35</v>
      </c>
      <c r="BY29" s="221">
        <f t="shared" ref="BY29" si="193">IF(AE29=0,"0",S29-AE29)</f>
        <v>-258</v>
      </c>
      <c r="BZ29" s="221">
        <f t="shared" ref="BZ29" si="194">IF(AF29=0,"0",T29-AF29)</f>
        <v>-109</v>
      </c>
      <c r="CA29" s="221">
        <f t="shared" ref="CA29" si="195">IF(AG29=0,"0",U29-AG29)</f>
        <v>-426</v>
      </c>
      <c r="CB29" s="221">
        <f t="shared" ref="CB29" si="196">IF(AH29=0,"0",V29-AH29)</f>
        <v>-594</v>
      </c>
      <c r="CC29" s="221">
        <f t="shared" ref="CC29" si="197">IF(AI29=0,"0",W29-AI29)</f>
        <v>-418</v>
      </c>
      <c r="CD29" s="221">
        <f t="shared" ref="CD29" si="198">IF(AJ29=0,"0",X29-AJ29)</f>
        <v>-382</v>
      </c>
      <c r="CE29" s="283">
        <f t="shared" ref="CE29:CJ29" si="199">IF(AK29=0,"0",Y29-AK29)</f>
        <v>-607</v>
      </c>
      <c r="CF29" s="221">
        <f t="shared" si="199"/>
        <v>-897</v>
      </c>
      <c r="CG29" s="221">
        <f t="shared" si="199"/>
        <v>-668</v>
      </c>
      <c r="CH29" s="221">
        <f t="shared" si="199"/>
        <v>-614</v>
      </c>
      <c r="CI29" s="221">
        <f t="shared" si="199"/>
        <v>-860</v>
      </c>
      <c r="CJ29" s="221">
        <f t="shared" si="199"/>
        <v>-749</v>
      </c>
      <c r="CK29" s="221">
        <f t="shared" ref="CK29" si="200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78"/>
        <v>58</v>
      </c>
      <c r="CR29" s="221">
        <f t="shared" si="178"/>
        <v>-18</v>
      </c>
      <c r="CS29" s="221">
        <f t="shared" si="178"/>
        <v>-521</v>
      </c>
      <c r="CT29" s="221">
        <f t="shared" si="179"/>
        <v>-711</v>
      </c>
      <c r="CU29" s="221" t="str">
        <f t="shared" si="180"/>
        <v>0</v>
      </c>
      <c r="CV29" s="221" t="str">
        <f t="shared" si="181"/>
        <v>0</v>
      </c>
      <c r="CW29" s="221" t="str">
        <f t="shared" si="182"/>
        <v>0</v>
      </c>
      <c r="CX29" s="221" t="str">
        <f t="shared" si="183"/>
        <v>0</v>
      </c>
      <c r="CY29" s="221" t="str">
        <f t="shared" si="184"/>
        <v>0</v>
      </c>
      <c r="CZ29" s="221" t="str">
        <f t="shared" si="185"/>
        <v>0</v>
      </c>
      <c r="DA29" s="221" t="str">
        <f t="shared" si="186"/>
        <v>0</v>
      </c>
      <c r="DB29" s="284" t="str">
        <f t="shared" si="186"/>
        <v>0</v>
      </c>
    </row>
    <row r="30" spans="1:106" x14ac:dyDescent="0.3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3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1" si="201">IF(C31=0,"0",C31-O31)</f>
        <v>0</v>
      </c>
      <c r="BJ31" s="69" t="str">
        <f t="shared" si="201"/>
        <v>0</v>
      </c>
      <c r="BK31" s="69" t="str">
        <f t="shared" si="201"/>
        <v>0</v>
      </c>
      <c r="BL31" s="69" t="str">
        <f t="shared" si="201"/>
        <v>0</v>
      </c>
      <c r="BM31" s="69" t="str">
        <f t="shared" si="201"/>
        <v>0</v>
      </c>
      <c r="BN31" s="67" t="str">
        <f t="shared" si="201"/>
        <v>0</v>
      </c>
      <c r="BO31" s="67" t="str">
        <f t="shared" si="201"/>
        <v>0</v>
      </c>
      <c r="BP31" s="201" t="str">
        <f t="shared" si="201"/>
        <v>0</v>
      </c>
      <c r="BQ31" s="201" t="str">
        <f t="shared" si="201"/>
        <v>0</v>
      </c>
      <c r="BR31" s="201" t="str">
        <f t="shared" si="201"/>
        <v>0</v>
      </c>
      <c r="BS31" s="283" t="str">
        <f t="shared" ref="BS31" si="202">IF(M31=0,"0",M31-Y31)</f>
        <v>0</v>
      </c>
      <c r="BT31" s="221" t="str">
        <f t="shared" ref="BT31:BV32" si="203">IF(N31=0,"0",N31-Z31)</f>
        <v>0</v>
      </c>
      <c r="BU31" s="221">
        <f t="shared" si="203"/>
        <v>480</v>
      </c>
      <c r="BV31" s="221">
        <f t="shared" si="203"/>
        <v>293</v>
      </c>
      <c r="BW31" s="221">
        <f t="shared" ref="BW31" si="204">IF(Q31=0,"0",Q31-AC31)</f>
        <v>85</v>
      </c>
      <c r="BX31" s="221">
        <f t="shared" ref="BX31" si="205">IF(R31=0,"0",R31-AD31)</f>
        <v>159</v>
      </c>
      <c r="BY31" s="221">
        <f t="shared" ref="BY31" si="206">IF(S31=0,"0",S31-AE31)</f>
        <v>164</v>
      </c>
      <c r="BZ31" s="221">
        <f t="shared" ref="BZ31" si="207">IF(T31=0,"0",T31-AF31)</f>
        <v>141</v>
      </c>
      <c r="CA31" s="221">
        <f t="shared" ref="CA31" si="208">IF(U31=0,"0",U31-AG31)</f>
        <v>150</v>
      </c>
      <c r="CB31" s="221">
        <f t="shared" ref="CB31" si="209">IF(V31=0,"0",V31-AH31)</f>
        <v>165</v>
      </c>
      <c r="CC31" s="221">
        <f t="shared" ref="CC31" si="210">IF(W31=0,"0",W31-AI31)</f>
        <v>-40</v>
      </c>
      <c r="CD31" s="221">
        <f t="shared" ref="CD31" si="211">IF(X31=0,"0",X31-AJ31)</f>
        <v>-59</v>
      </c>
      <c r="CE31" s="283">
        <f t="shared" ref="CE31:CJ31" si="212">IF(Y31=0,"0",Y31-AK31)</f>
        <v>4</v>
      </c>
      <c r="CF31" s="221">
        <f t="shared" si="212"/>
        <v>-12</v>
      </c>
      <c r="CG31" s="221">
        <f t="shared" si="212"/>
        <v>-262</v>
      </c>
      <c r="CH31" s="221">
        <f t="shared" si="212"/>
        <v>94</v>
      </c>
      <c r="CI31" s="221">
        <f t="shared" si="212"/>
        <v>311</v>
      </c>
      <c r="CJ31" s="221">
        <f t="shared" si="212"/>
        <v>138</v>
      </c>
      <c r="CK31" s="221">
        <f t="shared" ref="CK31" si="213">IF(AE31=0,"0",AE31-AQ31)</f>
        <v>21</v>
      </c>
      <c r="CL31" s="221">
        <f t="shared" ref="CL31:CP32" si="214">IF(AF31=0,"0",AF31-AR31)</f>
        <v>49</v>
      </c>
      <c r="CM31" s="221">
        <f t="shared" si="214"/>
        <v>88</v>
      </c>
      <c r="CN31" s="221">
        <f t="shared" si="214"/>
        <v>89</v>
      </c>
      <c r="CO31" s="221">
        <f t="shared" si="214"/>
        <v>142</v>
      </c>
      <c r="CP31" s="284">
        <f t="shared" si="214"/>
        <v>233</v>
      </c>
      <c r="CQ31" s="283">
        <f t="shared" ref="CQ31:CS32" si="215">IF(AW31=0,"0",AK31-AW31)</f>
        <v>120</v>
      </c>
      <c r="CR31" s="221">
        <f t="shared" si="215"/>
        <v>134</v>
      </c>
      <c r="CS31" s="221">
        <f t="shared" si="215"/>
        <v>292</v>
      </c>
      <c r="CT31" s="221">
        <f t="shared" ref="CT31:DA31" si="216">IF(AZ31=0,"0",AN31-AZ31)</f>
        <v>100</v>
      </c>
      <c r="CU31" s="221" t="str">
        <f t="shared" si="216"/>
        <v>0</v>
      </c>
      <c r="CV31" s="221" t="str">
        <f t="shared" si="216"/>
        <v>0</v>
      </c>
      <c r="CW31" s="221" t="str">
        <f t="shared" si="216"/>
        <v>0</v>
      </c>
      <c r="CX31" s="221" t="str">
        <f t="shared" si="216"/>
        <v>0</v>
      </c>
      <c r="CY31" s="221" t="str">
        <f t="shared" si="216"/>
        <v>0</v>
      </c>
      <c r="CZ31" s="221" t="str">
        <f t="shared" si="216"/>
        <v>0</v>
      </c>
      <c r="DA31" s="221" t="str">
        <f t="shared" si="216"/>
        <v>0</v>
      </c>
      <c r="DB31" s="284" t="str">
        <f>IF(BH31=0,"0",AV31-BH31)</f>
        <v>0</v>
      </c>
    </row>
    <row r="32" spans="1:106" x14ac:dyDescent="0.3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ref="BI32:BR32" si="217">IF(C32=0,"0",C32-O32)</f>
        <v>0</v>
      </c>
      <c r="BJ32" s="69" t="str">
        <f t="shared" si="217"/>
        <v>0</v>
      </c>
      <c r="BK32" s="69" t="str">
        <f t="shared" si="217"/>
        <v>0</v>
      </c>
      <c r="BL32" s="69" t="str">
        <f t="shared" si="217"/>
        <v>0</v>
      </c>
      <c r="BM32" s="69" t="str">
        <f t="shared" si="217"/>
        <v>0</v>
      </c>
      <c r="BN32" s="67" t="str">
        <f t="shared" si="217"/>
        <v>0</v>
      </c>
      <c r="BO32" s="67" t="str">
        <f t="shared" si="217"/>
        <v>0</v>
      </c>
      <c r="BP32" s="201" t="str">
        <f t="shared" si="217"/>
        <v>0</v>
      </c>
      <c r="BQ32" s="201" t="str">
        <f t="shared" si="217"/>
        <v>0</v>
      </c>
      <c r="BR32" s="201" t="str">
        <f t="shared" si="217"/>
        <v>0</v>
      </c>
      <c r="BS32" s="283" t="str">
        <f t="shared" ref="BS32" si="218">IF(M32=0,"0",M32-Y32)</f>
        <v>0</v>
      </c>
      <c r="BT32" s="221" t="str">
        <f t="shared" si="203"/>
        <v>0</v>
      </c>
      <c r="BU32" s="221">
        <f t="shared" si="203"/>
        <v>98</v>
      </c>
      <c r="BV32" s="221">
        <f t="shared" si="203"/>
        <v>29</v>
      </c>
      <c r="BW32" s="221">
        <f t="shared" ref="BW32" si="219">IF(Q32=0,"0",Q32-AC32)</f>
        <v>-33</v>
      </c>
      <c r="BX32" s="221">
        <f t="shared" ref="BX32" si="220">IF(R32=0,"0",R32-AD32)</f>
        <v>18</v>
      </c>
      <c r="BY32" s="221">
        <f t="shared" ref="BY32" si="221">IF(S32=0,"0",S32-AE32)</f>
        <v>-34</v>
      </c>
      <c r="BZ32" s="221">
        <f t="shared" ref="BZ32" si="222">IF(T32=0,"0",T32-AF32)</f>
        <v>-6</v>
      </c>
      <c r="CA32" s="221">
        <f t="shared" ref="CA32" si="223">IF(U32=0,"0",U32-AG32)</f>
        <v>-39</v>
      </c>
      <c r="CB32" s="221">
        <f t="shared" ref="CB32" si="224">IF(V32=0,"0",V32-AH32)</f>
        <v>-37</v>
      </c>
      <c r="CC32" s="221">
        <f t="shared" ref="CC32" si="225">IF(W32=0,"0",W32-AI32)</f>
        <v>-92</v>
      </c>
      <c r="CD32" s="221">
        <f t="shared" ref="CD32" si="226">IF(X32=0,"0",X32-AJ32)</f>
        <v>-64</v>
      </c>
      <c r="CE32" s="283">
        <f t="shared" ref="CE32:CJ32" si="227">IF(Y32=0,"0",Y32-AK32)</f>
        <v>-25</v>
      </c>
      <c r="CF32" s="221">
        <f t="shared" si="227"/>
        <v>-123</v>
      </c>
      <c r="CG32" s="221">
        <f t="shared" si="227"/>
        <v>-110</v>
      </c>
      <c r="CH32" s="221">
        <f t="shared" si="227"/>
        <v>-211</v>
      </c>
      <c r="CI32" s="221">
        <f t="shared" si="227"/>
        <v>-55</v>
      </c>
      <c r="CJ32" s="221">
        <f t="shared" si="227"/>
        <v>-120</v>
      </c>
      <c r="CK32" s="221">
        <f t="shared" ref="CK32" si="228">IF(AE32=0,"0",AE32-AQ32)</f>
        <v>-80</v>
      </c>
      <c r="CL32" s="221">
        <f t="shared" si="214"/>
        <v>-107</v>
      </c>
      <c r="CM32" s="221">
        <f t="shared" si="214"/>
        <v>-53</v>
      </c>
      <c r="CN32" s="221">
        <f t="shared" si="214"/>
        <v>-114</v>
      </c>
      <c r="CO32" s="221">
        <f t="shared" si="214"/>
        <v>-57</v>
      </c>
      <c r="CP32" s="284">
        <f t="shared" si="214"/>
        <v>-79</v>
      </c>
      <c r="CQ32" s="283">
        <f t="shared" si="215"/>
        <v>-65</v>
      </c>
      <c r="CR32" s="221">
        <f t="shared" si="215"/>
        <v>-97</v>
      </c>
      <c r="CS32" s="221">
        <f t="shared" si="215"/>
        <v>-109</v>
      </c>
      <c r="CT32" s="221">
        <f t="shared" ref="CT32:DA32" si="229">IF(AZ32=0,"0",AN32-AZ32)</f>
        <v>29</v>
      </c>
      <c r="CU32" s="221" t="str">
        <f t="shared" si="229"/>
        <v>0</v>
      </c>
      <c r="CV32" s="221" t="str">
        <f t="shared" si="229"/>
        <v>0</v>
      </c>
      <c r="CW32" s="221" t="str">
        <f t="shared" si="229"/>
        <v>0</v>
      </c>
      <c r="CX32" s="221" t="str">
        <f t="shared" si="229"/>
        <v>0</v>
      </c>
      <c r="CY32" s="221" t="str">
        <f t="shared" si="229"/>
        <v>0</v>
      </c>
      <c r="CZ32" s="221" t="str">
        <f t="shared" si="229"/>
        <v>0</v>
      </c>
      <c r="DA32" s="221" t="str">
        <f t="shared" si="229"/>
        <v>0</v>
      </c>
      <c r="DB32" s="284" t="str">
        <f>IF(BH32=0,"0",AV32-BH32)</f>
        <v>0</v>
      </c>
    </row>
    <row r="33" spans="1:106" x14ac:dyDescent="0.3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ref="BI33:BR35" si="230">IF(C33=0,"0",C33-O33)</f>
        <v>0</v>
      </c>
      <c r="BJ33" s="69" t="str">
        <f t="shared" si="230"/>
        <v>0</v>
      </c>
      <c r="BK33" s="69" t="str">
        <f t="shared" si="230"/>
        <v>0</v>
      </c>
      <c r="BL33" s="69" t="str">
        <f t="shared" si="230"/>
        <v>0</v>
      </c>
      <c r="BM33" s="69" t="str">
        <f t="shared" si="230"/>
        <v>0</v>
      </c>
      <c r="BN33" s="67" t="str">
        <f t="shared" si="230"/>
        <v>0</v>
      </c>
      <c r="BO33" s="67" t="str">
        <f t="shared" si="230"/>
        <v>0</v>
      </c>
      <c r="BP33" s="201" t="str">
        <f t="shared" si="230"/>
        <v>0</v>
      </c>
      <c r="BQ33" s="201" t="str">
        <f t="shared" si="230"/>
        <v>0</v>
      </c>
      <c r="BR33" s="201" t="str">
        <f t="shared" si="230"/>
        <v>0</v>
      </c>
      <c r="BS33" s="283" t="str">
        <f t="shared" ref="BS33:BS35" si="231">IF(M33=0,"0",M33-Y33)</f>
        <v>0</v>
      </c>
      <c r="BT33" s="221" t="str">
        <f t="shared" ref="BT33:BV35" si="232">IF(N33=0,"0",N33-Z33)</f>
        <v>0</v>
      </c>
      <c r="BU33" s="221">
        <f t="shared" si="232"/>
        <v>32</v>
      </c>
      <c r="BV33" s="221">
        <f t="shared" si="232"/>
        <v>38</v>
      </c>
      <c r="BW33" s="221">
        <f t="shared" ref="BW33:BW35" si="233">IF(Q33=0,"0",Q33-AC33)</f>
        <v>43</v>
      </c>
      <c r="BX33" s="221">
        <f t="shared" ref="BX33:BX35" si="234">IF(R33=0,"0",R33-AD33)</f>
        <v>-2</v>
      </c>
      <c r="BY33" s="221">
        <f t="shared" ref="BY33:BY35" si="235">IF(S33=0,"0",S33-AE33)</f>
        <v>4</v>
      </c>
      <c r="BZ33" s="221">
        <f t="shared" ref="BZ33:BZ35" si="236">IF(T33=0,"0",T33-AF33)</f>
        <v>10</v>
      </c>
      <c r="CA33" s="221">
        <f t="shared" ref="CA33:CA35" si="237">IF(U33=0,"0",U33-AG33)</f>
        <v>9</v>
      </c>
      <c r="CB33" s="221">
        <f t="shared" ref="CB33:CB35" si="238">IF(V33=0,"0",V33-AH33)</f>
        <v>-20</v>
      </c>
      <c r="CC33" s="221">
        <f t="shared" ref="CC33:CC35" si="239">IF(W33=0,"0",W33-AI33)</f>
        <v>7</v>
      </c>
      <c r="CD33" s="221">
        <f t="shared" ref="CD33:CD35" si="240">IF(X33=0,"0",X33-AJ33)</f>
        <v>-20</v>
      </c>
      <c r="CE33" s="283">
        <f t="shared" ref="CE33:CJ35" si="241">IF(Y33=0,"0",Y33-AK33)</f>
        <v>27</v>
      </c>
      <c r="CF33" s="221">
        <f t="shared" si="241"/>
        <v>-15</v>
      </c>
      <c r="CG33" s="221">
        <f t="shared" si="241"/>
        <v>-57</v>
      </c>
      <c r="CH33" s="221">
        <f t="shared" si="241"/>
        <v>-17</v>
      </c>
      <c r="CI33" s="221">
        <f t="shared" si="241"/>
        <v>-40</v>
      </c>
      <c r="CJ33" s="221">
        <f t="shared" si="241"/>
        <v>-39</v>
      </c>
      <c r="CK33" s="221">
        <f t="shared" ref="CK33:CK35" si="242">IF(AE33=0,"0",AE33-AQ33)</f>
        <v>-44</v>
      </c>
      <c r="CL33" s="221">
        <f t="shared" ref="CL33:CP35" si="243">IF(AF33=0,"0",AF33-AR33)</f>
        <v>-57</v>
      </c>
      <c r="CM33" s="221">
        <f t="shared" si="243"/>
        <v>-17</v>
      </c>
      <c r="CN33" s="221">
        <f t="shared" si="243"/>
        <v>-18</v>
      </c>
      <c r="CO33" s="221">
        <f t="shared" si="243"/>
        <v>-9</v>
      </c>
      <c r="CP33" s="284">
        <f t="shared" si="243"/>
        <v>-2</v>
      </c>
      <c r="CQ33" s="283">
        <f t="shared" ref="CQ33:CS36" si="244">IF(AW33=0,"0",AK33-AW33)</f>
        <v>-1</v>
      </c>
      <c r="CR33" s="221">
        <f t="shared" si="244"/>
        <v>-32</v>
      </c>
      <c r="CS33" s="221">
        <f t="shared" si="244"/>
        <v>7</v>
      </c>
      <c r="CT33" s="221">
        <f t="shared" ref="CT33:CT36" si="245">IF(AZ33=0,"0",AN33-AZ33)</f>
        <v>-8</v>
      </c>
      <c r="CU33" s="221" t="str">
        <f t="shared" ref="CU33:CU36" si="246">IF(BA33=0,"0",AO33-BA33)</f>
        <v>0</v>
      </c>
      <c r="CV33" s="221" t="str">
        <f t="shared" ref="CV33:CV36" si="247">IF(BB33=0,"0",AP33-BB33)</f>
        <v>0</v>
      </c>
      <c r="CW33" s="221" t="str">
        <f t="shared" ref="CW33:CW36" si="248">IF(BC33=0,"0",AQ33-BC33)</f>
        <v>0</v>
      </c>
      <c r="CX33" s="221" t="str">
        <f t="shared" ref="CX33:CX36" si="249">IF(BD33=0,"0",AR33-BD33)</f>
        <v>0</v>
      </c>
      <c r="CY33" s="221" t="str">
        <f t="shared" ref="CY33:CY36" si="250">IF(BE33=0,"0",AS33-BE33)</f>
        <v>0</v>
      </c>
      <c r="CZ33" s="221" t="str">
        <f t="shared" ref="CZ33:CZ36" si="251">IF(BF33=0,"0",AT33-BF33)</f>
        <v>0</v>
      </c>
      <c r="DA33" s="221" t="str">
        <f t="shared" ref="DA33:DB36" si="252">IF(BG33=0,"0",AU33-BG33)</f>
        <v>0</v>
      </c>
      <c r="DB33" s="284" t="str">
        <f t="shared" si="252"/>
        <v>0</v>
      </c>
    </row>
    <row r="34" spans="1:106" x14ac:dyDescent="0.3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230"/>
        <v>0</v>
      </c>
      <c r="BJ34" s="69" t="str">
        <f t="shared" si="230"/>
        <v>0</v>
      </c>
      <c r="BK34" s="69" t="str">
        <f t="shared" si="230"/>
        <v>0</v>
      </c>
      <c r="BL34" s="69" t="str">
        <f t="shared" si="230"/>
        <v>0</v>
      </c>
      <c r="BM34" s="69" t="str">
        <f t="shared" si="230"/>
        <v>0</v>
      </c>
      <c r="BN34" s="67" t="str">
        <f t="shared" si="230"/>
        <v>0</v>
      </c>
      <c r="BO34" s="67" t="str">
        <f t="shared" si="230"/>
        <v>0</v>
      </c>
      <c r="BP34" s="201" t="str">
        <f t="shared" si="230"/>
        <v>0</v>
      </c>
      <c r="BQ34" s="201" t="str">
        <f t="shared" si="230"/>
        <v>0</v>
      </c>
      <c r="BR34" s="201" t="str">
        <f t="shared" si="230"/>
        <v>0</v>
      </c>
      <c r="BS34" s="283" t="str">
        <f t="shared" si="231"/>
        <v>0</v>
      </c>
      <c r="BT34" s="221" t="str">
        <f t="shared" si="232"/>
        <v>0</v>
      </c>
      <c r="BU34" s="221">
        <f t="shared" si="232"/>
        <v>33</v>
      </c>
      <c r="BV34" s="221">
        <f t="shared" si="232"/>
        <v>81</v>
      </c>
      <c r="BW34" s="221">
        <f t="shared" si="233"/>
        <v>61</v>
      </c>
      <c r="BX34" s="221">
        <f t="shared" si="234"/>
        <v>18</v>
      </c>
      <c r="BY34" s="221">
        <f t="shared" si="235"/>
        <v>-10</v>
      </c>
      <c r="BZ34" s="221">
        <f t="shared" si="236"/>
        <v>18</v>
      </c>
      <c r="CA34" s="221">
        <f t="shared" si="237"/>
        <v>17</v>
      </c>
      <c r="CB34" s="221">
        <f t="shared" si="238"/>
        <v>-10</v>
      </c>
      <c r="CC34" s="221">
        <f t="shared" si="239"/>
        <v>0</v>
      </c>
      <c r="CD34" s="221">
        <f t="shared" si="240"/>
        <v>8</v>
      </c>
      <c r="CE34" s="283">
        <f t="shared" si="241"/>
        <v>-8</v>
      </c>
      <c r="CF34" s="221">
        <f t="shared" si="241"/>
        <v>6</v>
      </c>
      <c r="CG34" s="221">
        <f t="shared" si="241"/>
        <v>-41</v>
      </c>
      <c r="CH34" s="221">
        <f t="shared" si="241"/>
        <v>-28</v>
      </c>
      <c r="CI34" s="221">
        <f t="shared" si="241"/>
        <v>-25</v>
      </c>
      <c r="CJ34" s="221">
        <f t="shared" si="241"/>
        <v>-26</v>
      </c>
      <c r="CK34" s="221">
        <f t="shared" si="242"/>
        <v>4</v>
      </c>
      <c r="CL34" s="221">
        <f t="shared" si="243"/>
        <v>-14</v>
      </c>
      <c r="CM34" s="221">
        <f t="shared" si="243"/>
        <v>-14</v>
      </c>
      <c r="CN34" s="221">
        <f t="shared" si="243"/>
        <v>-28</v>
      </c>
      <c r="CO34" s="221">
        <f t="shared" si="243"/>
        <v>-15</v>
      </c>
      <c r="CP34" s="284">
        <f t="shared" si="243"/>
        <v>-21</v>
      </c>
      <c r="CQ34" s="283">
        <f t="shared" si="244"/>
        <v>3</v>
      </c>
      <c r="CR34" s="221">
        <f t="shared" si="244"/>
        <v>-42</v>
      </c>
      <c r="CS34" s="221">
        <f t="shared" si="244"/>
        <v>8</v>
      </c>
      <c r="CT34" s="221">
        <f t="shared" si="245"/>
        <v>-3</v>
      </c>
      <c r="CU34" s="221" t="str">
        <f t="shared" si="246"/>
        <v>0</v>
      </c>
      <c r="CV34" s="221" t="str">
        <f t="shared" si="247"/>
        <v>0</v>
      </c>
      <c r="CW34" s="221" t="str">
        <f t="shared" si="248"/>
        <v>0</v>
      </c>
      <c r="CX34" s="221" t="str">
        <f t="shared" si="249"/>
        <v>0</v>
      </c>
      <c r="CY34" s="221" t="str">
        <f t="shared" si="250"/>
        <v>0</v>
      </c>
      <c r="CZ34" s="221" t="str">
        <f t="shared" si="251"/>
        <v>0</v>
      </c>
      <c r="DA34" s="221" t="str">
        <f t="shared" si="252"/>
        <v>0</v>
      </c>
      <c r="DB34" s="284" t="str">
        <f t="shared" si="252"/>
        <v>0</v>
      </c>
    </row>
    <row r="35" spans="1:106" x14ac:dyDescent="0.3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230"/>
        <v>0</v>
      </c>
      <c r="BJ35" s="69" t="str">
        <f t="shared" si="230"/>
        <v>0</v>
      </c>
      <c r="BK35" s="69" t="str">
        <f t="shared" si="230"/>
        <v>0</v>
      </c>
      <c r="BL35" s="69" t="str">
        <f t="shared" si="230"/>
        <v>0</v>
      </c>
      <c r="BM35" s="69" t="str">
        <f t="shared" si="230"/>
        <v>0</v>
      </c>
      <c r="BN35" s="67" t="str">
        <f t="shared" si="230"/>
        <v>0</v>
      </c>
      <c r="BO35" s="67" t="str">
        <f t="shared" si="230"/>
        <v>0</v>
      </c>
      <c r="BP35" s="201" t="str">
        <f t="shared" si="230"/>
        <v>0</v>
      </c>
      <c r="BQ35" s="201" t="str">
        <f t="shared" si="230"/>
        <v>0</v>
      </c>
      <c r="BR35" s="201" t="str">
        <f t="shared" si="230"/>
        <v>0</v>
      </c>
      <c r="BS35" s="283" t="str">
        <f t="shared" si="231"/>
        <v>0</v>
      </c>
      <c r="BT35" s="221" t="str">
        <f t="shared" si="232"/>
        <v>0</v>
      </c>
      <c r="BU35" s="221">
        <f t="shared" si="232"/>
        <v>0</v>
      </c>
      <c r="BV35" s="221">
        <f t="shared" si="232"/>
        <v>0</v>
      </c>
      <c r="BW35" s="221">
        <f t="shared" si="233"/>
        <v>-1</v>
      </c>
      <c r="BX35" s="221">
        <f t="shared" si="234"/>
        <v>0</v>
      </c>
      <c r="BY35" s="221">
        <f t="shared" si="235"/>
        <v>-1</v>
      </c>
      <c r="BZ35" s="221">
        <f t="shared" si="236"/>
        <v>0</v>
      </c>
      <c r="CA35" s="221">
        <f t="shared" si="237"/>
        <v>-2</v>
      </c>
      <c r="CB35" s="221">
        <f t="shared" si="238"/>
        <v>-2</v>
      </c>
      <c r="CC35" s="221">
        <f t="shared" si="239"/>
        <v>0</v>
      </c>
      <c r="CD35" s="221">
        <f t="shared" si="240"/>
        <v>-1</v>
      </c>
      <c r="CE35" s="283" t="str">
        <f t="shared" si="241"/>
        <v>0</v>
      </c>
      <c r="CF35" s="221">
        <f t="shared" si="241"/>
        <v>-1</v>
      </c>
      <c r="CG35" s="221">
        <f t="shared" si="241"/>
        <v>-2</v>
      </c>
      <c r="CH35" s="221">
        <f t="shared" si="241"/>
        <v>0</v>
      </c>
      <c r="CI35" s="221">
        <f t="shared" si="241"/>
        <v>2</v>
      </c>
      <c r="CJ35" s="221">
        <f t="shared" si="241"/>
        <v>1</v>
      </c>
      <c r="CK35" s="221">
        <f t="shared" si="242"/>
        <v>2</v>
      </c>
      <c r="CL35" s="221">
        <f t="shared" si="243"/>
        <v>1</v>
      </c>
      <c r="CM35" s="221">
        <f t="shared" si="243"/>
        <v>3</v>
      </c>
      <c r="CN35" s="221">
        <f t="shared" si="243"/>
        <v>2</v>
      </c>
      <c r="CO35" s="221">
        <f t="shared" si="243"/>
        <v>2</v>
      </c>
      <c r="CP35" s="284">
        <f t="shared" si="243"/>
        <v>1</v>
      </c>
      <c r="CQ35" s="283" t="str">
        <f t="shared" si="244"/>
        <v>0</v>
      </c>
      <c r="CR35" s="221" t="str">
        <f t="shared" si="244"/>
        <v>0</v>
      </c>
      <c r="CS35" s="221">
        <f t="shared" si="244"/>
        <v>2</v>
      </c>
      <c r="CT35" s="221" t="str">
        <f t="shared" si="245"/>
        <v>0</v>
      </c>
      <c r="CU35" s="221" t="str">
        <f t="shared" si="246"/>
        <v>0</v>
      </c>
      <c r="CV35" s="221" t="str">
        <f t="shared" si="247"/>
        <v>0</v>
      </c>
      <c r="CW35" s="221" t="str">
        <f t="shared" si="248"/>
        <v>0</v>
      </c>
      <c r="CX35" s="221" t="str">
        <f t="shared" si="249"/>
        <v>0</v>
      </c>
      <c r="CY35" s="221" t="str">
        <f t="shared" si="250"/>
        <v>0</v>
      </c>
      <c r="CZ35" s="221" t="str">
        <f t="shared" si="251"/>
        <v>0</v>
      </c>
      <c r="DA35" s="221" t="str">
        <f t="shared" si="252"/>
        <v>0</v>
      </c>
      <c r="DB35" s="284" t="str">
        <f t="shared" si="252"/>
        <v>0</v>
      </c>
    </row>
    <row r="36" spans="1:106" x14ac:dyDescent="0.3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 t="shared" ref="O36:V36" si="253">SUM(O31:O35)</f>
        <v>2066</v>
      </c>
      <c r="P36" s="69">
        <f t="shared" si="253"/>
        <v>2091</v>
      </c>
      <c r="Q36" s="69">
        <f t="shared" si="253"/>
        <v>1920</v>
      </c>
      <c r="R36" s="69">
        <f t="shared" si="253"/>
        <v>1437</v>
      </c>
      <c r="S36" s="69">
        <f t="shared" si="253"/>
        <v>1178</v>
      </c>
      <c r="T36" s="69">
        <f t="shared" si="253"/>
        <v>1132</v>
      </c>
      <c r="U36" s="69">
        <f t="shared" si="253"/>
        <v>1285</v>
      </c>
      <c r="V36" s="69">
        <f t="shared" si="253"/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 t="shared" ref="AP36:AU36" si="254">SUM(AP31:AP35)</f>
        <v>1290</v>
      </c>
      <c r="AQ36" s="201">
        <f t="shared" si="254"/>
        <v>1152</v>
      </c>
      <c r="AR36" s="201">
        <f t="shared" si="254"/>
        <v>1097</v>
      </c>
      <c r="AS36" s="201">
        <f t="shared" si="254"/>
        <v>1143</v>
      </c>
      <c r="AT36" s="201">
        <f t="shared" si="254"/>
        <v>1275</v>
      </c>
      <c r="AU36" s="201">
        <f t="shared" si="254"/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P36" si="255">IF(C36=0,"0",C36-O36)</f>
        <v>-16</v>
      </c>
      <c r="BJ36" s="69">
        <f t="shared" si="255"/>
        <v>-78</v>
      </c>
      <c r="BK36" s="69">
        <f t="shared" si="255"/>
        <v>178</v>
      </c>
      <c r="BL36" s="69">
        <f t="shared" si="255"/>
        <v>396</v>
      </c>
      <c r="BM36" s="69">
        <f t="shared" si="255"/>
        <v>411</v>
      </c>
      <c r="BN36" s="67">
        <f t="shared" si="255"/>
        <v>152</v>
      </c>
      <c r="BO36" s="67">
        <f t="shared" si="255"/>
        <v>289</v>
      </c>
      <c r="BP36" s="201">
        <f t="shared" si="255"/>
        <v>303</v>
      </c>
      <c r="BQ36" s="201">
        <f t="shared" ref="BQ36:BV36" si="256">IF(W36=0,"0",K36-W36)</f>
        <v>227</v>
      </c>
      <c r="BR36" s="201">
        <f t="shared" si="256"/>
        <v>426</v>
      </c>
      <c r="BS36" s="283">
        <f t="shared" si="256"/>
        <v>362</v>
      </c>
      <c r="BT36" s="221">
        <f t="shared" si="256"/>
        <v>421</v>
      </c>
      <c r="BU36" s="221">
        <f t="shared" si="256"/>
        <v>643</v>
      </c>
      <c r="BV36" s="221">
        <f t="shared" si="256"/>
        <v>441</v>
      </c>
      <c r="BW36" s="221">
        <f t="shared" ref="BW36" si="257">IF(AC36=0,"0",Q36-AC36)</f>
        <v>155</v>
      </c>
      <c r="BX36" s="221">
        <f t="shared" ref="BX36" si="258">IF(AD36=0,"0",R36-AD36)</f>
        <v>193</v>
      </c>
      <c r="BY36" s="221">
        <f t="shared" ref="BY36" si="259">IF(AE36=0,"0",S36-AE36)</f>
        <v>123</v>
      </c>
      <c r="BZ36" s="221">
        <f t="shared" ref="BZ36" si="260">IF(AF36=0,"0",T36-AF36)</f>
        <v>163</v>
      </c>
      <c r="CA36" s="221">
        <f t="shared" ref="CA36" si="261">IF(AG36=0,"0",U36-AG36)</f>
        <v>135</v>
      </c>
      <c r="CB36" s="221">
        <f t="shared" ref="CB36" si="262">IF(AH36=0,"0",V36-AH36)</f>
        <v>96</v>
      </c>
      <c r="CC36" s="221">
        <f t="shared" ref="CC36" si="263">IF(AI36=0,"0",W36-AI36)</f>
        <v>-125</v>
      </c>
      <c r="CD36" s="221">
        <f t="shared" ref="CD36" si="264">IF(AJ36=0,"0",X36-AJ36)</f>
        <v>-136</v>
      </c>
      <c r="CE36" s="283">
        <f t="shared" ref="CE36:CJ36" si="265">IF(AK36=0,"0",Y36-AK36)</f>
        <v>-3</v>
      </c>
      <c r="CF36" s="221">
        <f t="shared" si="265"/>
        <v>-145</v>
      </c>
      <c r="CG36" s="221">
        <f t="shared" si="265"/>
        <v>-472</v>
      </c>
      <c r="CH36" s="221">
        <f t="shared" si="265"/>
        <v>-162</v>
      </c>
      <c r="CI36" s="221">
        <f t="shared" si="265"/>
        <v>193</v>
      </c>
      <c r="CJ36" s="221">
        <f t="shared" si="265"/>
        <v>-46</v>
      </c>
      <c r="CK36" s="221">
        <f t="shared" ref="CK36" si="266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44"/>
        <v>58</v>
      </c>
      <c r="CR36" s="221">
        <f t="shared" si="244"/>
        <v>-34</v>
      </c>
      <c r="CS36" s="221">
        <f t="shared" si="244"/>
        <v>200</v>
      </c>
      <c r="CT36" s="221">
        <f t="shared" si="245"/>
        <v>120</v>
      </c>
      <c r="CU36" s="221" t="str">
        <f t="shared" si="246"/>
        <v>0</v>
      </c>
      <c r="CV36" s="221" t="str">
        <f t="shared" si="247"/>
        <v>0</v>
      </c>
      <c r="CW36" s="221" t="str">
        <f t="shared" si="248"/>
        <v>0</v>
      </c>
      <c r="CX36" s="221" t="str">
        <f t="shared" si="249"/>
        <v>0</v>
      </c>
      <c r="CY36" s="221" t="str">
        <f t="shared" si="250"/>
        <v>0</v>
      </c>
      <c r="CZ36" s="221" t="str">
        <f t="shared" si="251"/>
        <v>0</v>
      </c>
      <c r="DA36" s="221" t="str">
        <f t="shared" si="252"/>
        <v>0</v>
      </c>
      <c r="DB36" s="284" t="str">
        <f t="shared" si="252"/>
        <v>0</v>
      </c>
    </row>
    <row r="37" spans="1:106" x14ac:dyDescent="0.3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3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38" si="267">IF(C38=0,"0",C38-O38)</f>
        <v>0</v>
      </c>
      <c r="BJ38" s="69" t="str">
        <f t="shared" si="267"/>
        <v>0</v>
      </c>
      <c r="BK38" s="69" t="str">
        <f t="shared" si="267"/>
        <v>0</v>
      </c>
      <c r="BL38" s="69" t="str">
        <f t="shared" si="267"/>
        <v>0</v>
      </c>
      <c r="BM38" s="69" t="str">
        <f t="shared" si="267"/>
        <v>0</v>
      </c>
      <c r="BN38" s="67" t="str">
        <f t="shared" si="267"/>
        <v>0</v>
      </c>
      <c r="BO38" s="67" t="str">
        <f t="shared" si="267"/>
        <v>0</v>
      </c>
      <c r="BP38" s="201" t="str">
        <f t="shared" si="267"/>
        <v>0</v>
      </c>
      <c r="BQ38" s="201" t="str">
        <f t="shared" si="267"/>
        <v>0</v>
      </c>
      <c r="BR38" s="201" t="str">
        <f t="shared" si="267"/>
        <v>0</v>
      </c>
      <c r="BS38" s="283" t="str">
        <f t="shared" ref="BS38" si="268">IF(M38=0,"0",M38-Y38)</f>
        <v>0</v>
      </c>
      <c r="BT38" s="221" t="str">
        <f t="shared" ref="BT38:BV39" si="269">IF(N38=0,"0",N38-Z38)</f>
        <v>0</v>
      </c>
      <c r="BU38" s="221">
        <f t="shared" si="269"/>
        <v>-561</v>
      </c>
      <c r="BV38" s="221">
        <f t="shared" si="269"/>
        <v>-176</v>
      </c>
      <c r="BW38" s="221">
        <f t="shared" ref="BW38" si="270">IF(Q38=0,"0",Q38-AC38)</f>
        <v>-35</v>
      </c>
      <c r="BX38" s="221">
        <f t="shared" ref="BX38" si="271">IF(R38=0,"0",R38-AD38)</f>
        <v>-202</v>
      </c>
      <c r="BY38" s="221">
        <f t="shared" ref="BY38" si="272">IF(S38=0,"0",S38-AE38)</f>
        <v>232</v>
      </c>
      <c r="BZ38" s="221">
        <f t="shared" ref="BZ38" si="273">IF(T38=0,"0",T38-AF38)</f>
        <v>117</v>
      </c>
      <c r="CA38" s="221">
        <f t="shared" ref="CA38" si="274">IF(U38=0,"0",U38-AG38)</f>
        <v>634</v>
      </c>
      <c r="CB38" s="221">
        <f t="shared" ref="CB38" si="275">IF(V38=0,"0",V38-AH38)</f>
        <v>650</v>
      </c>
      <c r="CC38" s="221">
        <f t="shared" ref="CC38" si="276">IF(W38=0,"0",W38-AI38)</f>
        <v>771</v>
      </c>
      <c r="CD38" s="221">
        <f t="shared" ref="CD38" si="277">IF(X38=0,"0",X38-AJ38)</f>
        <v>871</v>
      </c>
      <c r="CE38" s="283">
        <f t="shared" ref="CE38:CJ38" si="278">IF(Y38=0,"0",Y38-AK38)</f>
        <v>862</v>
      </c>
      <c r="CF38" s="221">
        <f t="shared" si="278"/>
        <v>1050</v>
      </c>
      <c r="CG38" s="221">
        <f t="shared" si="278"/>
        <v>836</v>
      </c>
      <c r="CH38" s="221">
        <f t="shared" si="278"/>
        <v>797</v>
      </c>
      <c r="CI38" s="221">
        <f t="shared" si="278"/>
        <v>986</v>
      </c>
      <c r="CJ38" s="221">
        <f t="shared" si="278"/>
        <v>1304</v>
      </c>
      <c r="CK38" s="221">
        <f t="shared" ref="CK38" si="279">IF(AE38=0,"0",AE38-AQ38)</f>
        <v>928</v>
      </c>
      <c r="CL38" s="221">
        <f t="shared" ref="CL38:CP39" si="280">IF(AF38=0,"0",AF38-AR38)</f>
        <v>1127</v>
      </c>
      <c r="CM38" s="221">
        <f t="shared" si="280"/>
        <v>710</v>
      </c>
      <c r="CN38" s="221">
        <f t="shared" si="280"/>
        <v>658</v>
      </c>
      <c r="CO38" s="221">
        <f t="shared" si="280"/>
        <v>576</v>
      </c>
      <c r="CP38" s="284">
        <f t="shared" si="280"/>
        <v>534</v>
      </c>
      <c r="CQ38" s="283">
        <f t="shared" ref="CQ38:CS39" si="281">IF(AW38=0,"0",AK38-AW38)</f>
        <v>563</v>
      </c>
      <c r="CR38" s="221">
        <f t="shared" si="281"/>
        <v>407</v>
      </c>
      <c r="CS38" s="221">
        <f t="shared" si="281"/>
        <v>408</v>
      </c>
      <c r="CT38" s="221">
        <f t="shared" ref="CT38:DA38" si="282">IF(AZ38=0,"0",AN38-AZ38)</f>
        <v>409</v>
      </c>
      <c r="CU38" s="221" t="str">
        <f t="shared" si="282"/>
        <v>0</v>
      </c>
      <c r="CV38" s="221" t="str">
        <f t="shared" si="282"/>
        <v>0</v>
      </c>
      <c r="CW38" s="221" t="str">
        <f t="shared" si="282"/>
        <v>0</v>
      </c>
      <c r="CX38" s="221" t="str">
        <f t="shared" si="282"/>
        <v>0</v>
      </c>
      <c r="CY38" s="221" t="str">
        <f t="shared" si="282"/>
        <v>0</v>
      </c>
      <c r="CZ38" s="221" t="str">
        <f t="shared" si="282"/>
        <v>0</v>
      </c>
      <c r="DA38" s="221" t="str">
        <f t="shared" si="282"/>
        <v>0</v>
      </c>
      <c r="DB38" s="284" t="str">
        <f>IF(BH38=0,"0",AV38-BH38)</f>
        <v>0</v>
      </c>
    </row>
    <row r="39" spans="1:106" x14ac:dyDescent="0.3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ref="BI39:BR39" si="283">IF(C39=0,"0",C39-O39)</f>
        <v>0</v>
      </c>
      <c r="BJ39" s="69" t="str">
        <f t="shared" si="283"/>
        <v>0</v>
      </c>
      <c r="BK39" s="69" t="str">
        <f t="shared" si="283"/>
        <v>0</v>
      </c>
      <c r="BL39" s="69" t="str">
        <f t="shared" si="283"/>
        <v>0</v>
      </c>
      <c r="BM39" s="69" t="str">
        <f t="shared" si="283"/>
        <v>0</v>
      </c>
      <c r="BN39" s="67" t="str">
        <f t="shared" si="283"/>
        <v>0</v>
      </c>
      <c r="BO39" s="67" t="str">
        <f t="shared" si="283"/>
        <v>0</v>
      </c>
      <c r="BP39" s="201" t="str">
        <f t="shared" si="283"/>
        <v>0</v>
      </c>
      <c r="BQ39" s="201" t="str">
        <f t="shared" si="283"/>
        <v>0</v>
      </c>
      <c r="BR39" s="201" t="str">
        <f t="shared" si="283"/>
        <v>0</v>
      </c>
      <c r="BS39" s="283" t="str">
        <f t="shared" ref="BS39" si="284">IF(M39=0,"0",M39-Y39)</f>
        <v>0</v>
      </c>
      <c r="BT39" s="221" t="str">
        <f t="shared" si="269"/>
        <v>0</v>
      </c>
      <c r="BU39" s="221">
        <f t="shared" si="269"/>
        <v>-183</v>
      </c>
      <c r="BV39" s="221">
        <f t="shared" si="269"/>
        <v>-131</v>
      </c>
      <c r="BW39" s="221">
        <f t="shared" ref="BW39" si="285">IF(Q39=0,"0",Q39-AC39)</f>
        <v>-134</v>
      </c>
      <c r="BX39" s="221">
        <f t="shared" ref="BX39" si="286">IF(R39=0,"0",R39-AD39)</f>
        <v>-3</v>
      </c>
      <c r="BY39" s="221">
        <f t="shared" ref="BY39" si="287">IF(S39=0,"0",S39-AE39)</f>
        <v>-432</v>
      </c>
      <c r="BZ39" s="221">
        <f t="shared" ref="BZ39" si="288">IF(T39=0,"0",T39-AF39)</f>
        <v>-401</v>
      </c>
      <c r="CA39" s="221">
        <f t="shared" ref="CA39" si="289">IF(U39=0,"0",U39-AG39)</f>
        <v>-309</v>
      </c>
      <c r="CB39" s="221">
        <f t="shared" ref="CB39" si="290">IF(V39=0,"0",V39-AH39)</f>
        <v>-64</v>
      </c>
      <c r="CC39" s="221">
        <f t="shared" ref="CC39" si="291">IF(W39=0,"0",W39-AI39)</f>
        <v>-59</v>
      </c>
      <c r="CD39" s="221">
        <f t="shared" ref="CD39" si="292">IF(X39=0,"0",X39-AJ39)</f>
        <v>201</v>
      </c>
      <c r="CE39" s="283">
        <f t="shared" ref="CE39:CJ39" si="293">IF(Y39=0,"0",Y39-AK39)</f>
        <v>180</v>
      </c>
      <c r="CF39" s="221">
        <f t="shared" si="293"/>
        <v>174</v>
      </c>
      <c r="CG39" s="221">
        <f t="shared" si="293"/>
        <v>150</v>
      </c>
      <c r="CH39" s="221">
        <f t="shared" si="293"/>
        <v>122</v>
      </c>
      <c r="CI39" s="221">
        <f t="shared" si="293"/>
        <v>-19</v>
      </c>
      <c r="CJ39" s="221">
        <f t="shared" si="293"/>
        <v>-260</v>
      </c>
      <c r="CK39" s="221">
        <f t="shared" ref="CK39" si="294">IF(AE39=0,"0",AE39-AQ39)</f>
        <v>82</v>
      </c>
      <c r="CL39" s="221">
        <f t="shared" si="280"/>
        <v>118</v>
      </c>
      <c r="CM39" s="221">
        <f t="shared" si="280"/>
        <v>24</v>
      </c>
      <c r="CN39" s="221">
        <f t="shared" si="280"/>
        <v>49</v>
      </c>
      <c r="CO39" s="221">
        <f t="shared" si="280"/>
        <v>27</v>
      </c>
      <c r="CP39" s="284">
        <f t="shared" si="280"/>
        <v>-293</v>
      </c>
      <c r="CQ39" s="283">
        <f t="shared" si="281"/>
        <v>-277</v>
      </c>
      <c r="CR39" s="221">
        <f t="shared" si="281"/>
        <v>-201</v>
      </c>
      <c r="CS39" s="221">
        <f t="shared" si="281"/>
        <v>-276</v>
      </c>
      <c r="CT39" s="221">
        <f t="shared" ref="CT39:DA39" si="295">IF(AZ39=0,"0",AN39-AZ39)</f>
        <v>-277</v>
      </c>
      <c r="CU39" s="221" t="str">
        <f t="shared" si="295"/>
        <v>0</v>
      </c>
      <c r="CV39" s="221" t="str">
        <f t="shared" si="295"/>
        <v>0</v>
      </c>
      <c r="CW39" s="221" t="str">
        <f t="shared" si="295"/>
        <v>0</v>
      </c>
      <c r="CX39" s="221" t="str">
        <f t="shared" si="295"/>
        <v>0</v>
      </c>
      <c r="CY39" s="221" t="str">
        <f t="shared" si="295"/>
        <v>0</v>
      </c>
      <c r="CZ39" s="221" t="str">
        <f t="shared" si="295"/>
        <v>0</v>
      </c>
      <c r="DA39" s="221" t="str">
        <f t="shared" si="295"/>
        <v>0</v>
      </c>
      <c r="DB39" s="284" t="str">
        <f>IF(BH39=0,"0",AV39-BH39)</f>
        <v>0</v>
      </c>
    </row>
    <row r="40" spans="1:106" x14ac:dyDescent="0.3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ref="BI40:BR42" si="296">IF(C40=0,"0",C40-O40)</f>
        <v>0</v>
      </c>
      <c r="BJ40" s="69" t="str">
        <f t="shared" si="296"/>
        <v>0</v>
      </c>
      <c r="BK40" s="69" t="str">
        <f t="shared" si="296"/>
        <v>0</v>
      </c>
      <c r="BL40" s="69" t="str">
        <f t="shared" si="296"/>
        <v>0</v>
      </c>
      <c r="BM40" s="69" t="str">
        <f t="shared" si="296"/>
        <v>0</v>
      </c>
      <c r="BN40" s="67" t="str">
        <f t="shared" si="296"/>
        <v>0</v>
      </c>
      <c r="BO40" s="67" t="str">
        <f t="shared" si="296"/>
        <v>0</v>
      </c>
      <c r="BP40" s="201" t="str">
        <f t="shared" si="296"/>
        <v>0</v>
      </c>
      <c r="BQ40" s="201" t="str">
        <f t="shared" si="296"/>
        <v>0</v>
      </c>
      <c r="BR40" s="201" t="str">
        <f t="shared" si="296"/>
        <v>0</v>
      </c>
      <c r="BS40" s="283" t="str">
        <f t="shared" ref="BS40:BS42" si="297">IF(M40=0,"0",M40-Y40)</f>
        <v>0</v>
      </c>
      <c r="BT40" s="221" t="str">
        <f t="shared" ref="BT40:BV42" si="298">IF(N40=0,"0",N40-Z40)</f>
        <v>0</v>
      </c>
      <c r="BU40" s="221">
        <f t="shared" si="298"/>
        <v>-35</v>
      </c>
      <c r="BV40" s="221">
        <f t="shared" si="298"/>
        <v>22</v>
      </c>
      <c r="BW40" s="221">
        <f t="shared" ref="BW40:BW42" si="299">IF(Q40=0,"0",Q40-AC40)</f>
        <v>46</v>
      </c>
      <c r="BX40" s="221">
        <f t="shared" ref="BX40:BX42" si="300">IF(R40=0,"0",R40-AD40)</f>
        <v>82</v>
      </c>
      <c r="BY40" s="221">
        <f t="shared" ref="BY40:BY42" si="301">IF(S40=0,"0",S40-AE40)</f>
        <v>67</v>
      </c>
      <c r="BZ40" s="221">
        <f t="shared" ref="BZ40:BZ42" si="302">IF(T40=0,"0",T40-AF40)</f>
        <v>80</v>
      </c>
      <c r="CA40" s="221">
        <f t="shared" ref="CA40:CA42" si="303">IF(U40=0,"0",U40-AG40)</f>
        <v>79</v>
      </c>
      <c r="CB40" s="221">
        <f t="shared" ref="CB40:CB42" si="304">IF(V40=0,"0",V40-AH40)</f>
        <v>72</v>
      </c>
      <c r="CC40" s="221">
        <f t="shared" ref="CC40:CC42" si="305">IF(W40=0,"0",W40-AI40)</f>
        <v>44</v>
      </c>
      <c r="CD40" s="221">
        <f t="shared" ref="CD40:CD42" si="306">IF(X40=0,"0",X40-AJ40)</f>
        <v>36</v>
      </c>
      <c r="CE40" s="283">
        <f t="shared" ref="CE40:CJ42" si="307">IF(Y40=0,"0",Y40-AK40)</f>
        <v>30</v>
      </c>
      <c r="CF40" s="221">
        <f t="shared" si="307"/>
        <v>63</v>
      </c>
      <c r="CG40" s="221">
        <f t="shared" si="307"/>
        <v>29</v>
      </c>
      <c r="CH40" s="221">
        <f t="shared" si="307"/>
        <v>13</v>
      </c>
      <c r="CI40" s="221">
        <f t="shared" si="307"/>
        <v>38</v>
      </c>
      <c r="CJ40" s="221">
        <f t="shared" si="307"/>
        <v>47</v>
      </c>
      <c r="CK40" s="221">
        <f t="shared" ref="CK40:CK42" si="308">IF(AE40=0,"0",AE40-AQ40)</f>
        <v>38</v>
      </c>
      <c r="CL40" s="221">
        <f t="shared" ref="CL40:CP42" si="309">IF(AF40=0,"0",AF40-AR40)</f>
        <v>28</v>
      </c>
      <c r="CM40" s="221">
        <f t="shared" si="309"/>
        <v>22</v>
      </c>
      <c r="CN40" s="221">
        <f t="shared" si="309"/>
        <v>6</v>
      </c>
      <c r="CO40" s="221">
        <f t="shared" si="309"/>
        <v>-2</v>
      </c>
      <c r="CP40" s="284">
        <f t="shared" si="309"/>
        <v>5</v>
      </c>
      <c r="CQ40" s="283">
        <f t="shared" ref="CQ40:CS43" si="310">IF(AW40=0,"0",AK40-AW40)</f>
        <v>-8</v>
      </c>
      <c r="CR40" s="221">
        <f t="shared" si="310"/>
        <v>10</v>
      </c>
      <c r="CS40" s="221">
        <f t="shared" si="310"/>
        <v>-2</v>
      </c>
      <c r="CT40" s="221">
        <f t="shared" ref="CT40:CT43" si="311">IF(AZ40=0,"0",AN40-AZ40)</f>
        <v>3</v>
      </c>
      <c r="CU40" s="221" t="str">
        <f t="shared" ref="CU40:CU43" si="312">IF(BA40=0,"0",AO40-BA40)</f>
        <v>0</v>
      </c>
      <c r="CV40" s="221" t="str">
        <f t="shared" ref="CV40:CV43" si="313">IF(BB40=0,"0",AP40-BB40)</f>
        <v>0</v>
      </c>
      <c r="CW40" s="221" t="str">
        <f t="shared" ref="CW40:CW43" si="314">IF(BC40=0,"0",AQ40-BC40)</f>
        <v>0</v>
      </c>
      <c r="CX40" s="221" t="str">
        <f t="shared" ref="CX40:CX43" si="315">IF(BD40=0,"0",AR40-BD40)</f>
        <v>0</v>
      </c>
      <c r="CY40" s="221" t="str">
        <f t="shared" ref="CY40:CY43" si="316">IF(BE40=0,"0",AS40-BE40)</f>
        <v>0</v>
      </c>
      <c r="CZ40" s="221" t="str">
        <f t="shared" ref="CZ40:CZ43" si="317">IF(BF40=0,"0",AT40-BF40)</f>
        <v>0</v>
      </c>
      <c r="DA40" s="221" t="str">
        <f t="shared" ref="DA40:DB43" si="318">IF(BG40=0,"0",AU40-BG40)</f>
        <v>0</v>
      </c>
      <c r="DB40" s="284" t="str">
        <f t="shared" si="318"/>
        <v>0</v>
      </c>
    </row>
    <row r="41" spans="1:106" x14ac:dyDescent="0.3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296"/>
        <v>0</v>
      </c>
      <c r="BJ41" s="69" t="str">
        <f t="shared" si="296"/>
        <v>0</v>
      </c>
      <c r="BK41" s="69" t="str">
        <f t="shared" si="296"/>
        <v>0</v>
      </c>
      <c r="BL41" s="69" t="str">
        <f t="shared" si="296"/>
        <v>0</v>
      </c>
      <c r="BM41" s="69" t="str">
        <f t="shared" si="296"/>
        <v>0</v>
      </c>
      <c r="BN41" s="67" t="str">
        <f t="shared" si="296"/>
        <v>0</v>
      </c>
      <c r="BO41" s="67" t="str">
        <f t="shared" si="296"/>
        <v>0</v>
      </c>
      <c r="BP41" s="201" t="str">
        <f t="shared" si="296"/>
        <v>0</v>
      </c>
      <c r="BQ41" s="201" t="str">
        <f t="shared" si="296"/>
        <v>0</v>
      </c>
      <c r="BR41" s="201" t="str">
        <f t="shared" si="296"/>
        <v>0</v>
      </c>
      <c r="BS41" s="283" t="str">
        <f t="shared" si="297"/>
        <v>0</v>
      </c>
      <c r="BT41" s="221" t="str">
        <f t="shared" si="298"/>
        <v>0</v>
      </c>
      <c r="BU41" s="221">
        <f t="shared" si="298"/>
        <v>-42</v>
      </c>
      <c r="BV41" s="221">
        <f t="shared" si="298"/>
        <v>3</v>
      </c>
      <c r="BW41" s="221">
        <f t="shared" si="299"/>
        <v>40</v>
      </c>
      <c r="BX41" s="221">
        <f t="shared" si="300"/>
        <v>61</v>
      </c>
      <c r="BY41" s="221">
        <f t="shared" si="301"/>
        <v>55</v>
      </c>
      <c r="BZ41" s="221">
        <f t="shared" si="302"/>
        <v>39</v>
      </c>
      <c r="CA41" s="221">
        <f t="shared" si="303"/>
        <v>41</v>
      </c>
      <c r="CB41" s="221">
        <f t="shared" si="304"/>
        <v>31</v>
      </c>
      <c r="CC41" s="221">
        <f t="shared" si="305"/>
        <v>30</v>
      </c>
      <c r="CD41" s="221">
        <f t="shared" si="306"/>
        <v>44</v>
      </c>
      <c r="CE41" s="283">
        <f t="shared" si="307"/>
        <v>33</v>
      </c>
      <c r="CF41" s="221">
        <f t="shared" si="307"/>
        <v>40</v>
      </c>
      <c r="CG41" s="221">
        <f t="shared" si="307"/>
        <v>42</v>
      </c>
      <c r="CH41" s="221">
        <f t="shared" si="307"/>
        <v>27</v>
      </c>
      <c r="CI41" s="221">
        <f t="shared" si="307"/>
        <v>39</v>
      </c>
      <c r="CJ41" s="221">
        <f t="shared" si="307"/>
        <v>28</v>
      </c>
      <c r="CK41" s="221">
        <f t="shared" si="308"/>
        <v>24</v>
      </c>
      <c r="CL41" s="221">
        <f t="shared" si="309"/>
        <v>27</v>
      </c>
      <c r="CM41" s="221">
        <f t="shared" si="309"/>
        <v>21</v>
      </c>
      <c r="CN41" s="221">
        <f t="shared" si="309"/>
        <v>12</v>
      </c>
      <c r="CO41" s="221">
        <f t="shared" si="309"/>
        <v>15</v>
      </c>
      <c r="CP41" s="284">
        <f t="shared" si="309"/>
        <v>11</v>
      </c>
      <c r="CQ41" s="283">
        <f t="shared" si="310"/>
        <v>5</v>
      </c>
      <c r="CR41" s="221">
        <f t="shared" si="310"/>
        <v>6</v>
      </c>
      <c r="CS41" s="221">
        <f t="shared" si="310"/>
        <v>-10</v>
      </c>
      <c r="CT41" s="221">
        <f t="shared" si="311"/>
        <v>-4</v>
      </c>
      <c r="CU41" s="221" t="str">
        <f t="shared" si="312"/>
        <v>0</v>
      </c>
      <c r="CV41" s="221" t="str">
        <f t="shared" si="313"/>
        <v>0</v>
      </c>
      <c r="CW41" s="221" t="str">
        <f t="shared" si="314"/>
        <v>0</v>
      </c>
      <c r="CX41" s="221" t="str">
        <f t="shared" si="315"/>
        <v>0</v>
      </c>
      <c r="CY41" s="221" t="str">
        <f t="shared" si="316"/>
        <v>0</v>
      </c>
      <c r="CZ41" s="221" t="str">
        <f t="shared" si="317"/>
        <v>0</v>
      </c>
      <c r="DA41" s="221" t="str">
        <f t="shared" si="318"/>
        <v>0</v>
      </c>
      <c r="DB41" s="284" t="str">
        <f t="shared" si="318"/>
        <v>0</v>
      </c>
    </row>
    <row r="42" spans="1:106" x14ac:dyDescent="0.3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296"/>
        <v>0</v>
      </c>
      <c r="BJ42" s="69" t="str">
        <f t="shared" si="296"/>
        <v>0</v>
      </c>
      <c r="BK42" s="69" t="str">
        <f t="shared" si="296"/>
        <v>0</v>
      </c>
      <c r="BL42" s="69" t="str">
        <f t="shared" si="296"/>
        <v>0</v>
      </c>
      <c r="BM42" s="69" t="str">
        <f t="shared" si="296"/>
        <v>0</v>
      </c>
      <c r="BN42" s="67" t="str">
        <f t="shared" si="296"/>
        <v>0</v>
      </c>
      <c r="BO42" s="67" t="str">
        <f t="shared" si="296"/>
        <v>0</v>
      </c>
      <c r="BP42" s="201" t="str">
        <f t="shared" si="296"/>
        <v>0</v>
      </c>
      <c r="BQ42" s="201" t="str">
        <f t="shared" si="296"/>
        <v>0</v>
      </c>
      <c r="BR42" s="201" t="str">
        <f t="shared" si="296"/>
        <v>0</v>
      </c>
      <c r="BS42" s="283" t="str">
        <f t="shared" si="297"/>
        <v>0</v>
      </c>
      <c r="BT42" s="221" t="str">
        <f t="shared" si="298"/>
        <v>0</v>
      </c>
      <c r="BU42" s="221">
        <f t="shared" si="298"/>
        <v>2</v>
      </c>
      <c r="BV42" s="221">
        <f t="shared" si="298"/>
        <v>2</v>
      </c>
      <c r="BW42" s="221">
        <f t="shared" si="299"/>
        <v>-1</v>
      </c>
      <c r="BX42" s="221">
        <f t="shared" si="300"/>
        <v>1</v>
      </c>
      <c r="BY42" s="221">
        <f t="shared" si="301"/>
        <v>0</v>
      </c>
      <c r="BZ42" s="221">
        <f t="shared" si="302"/>
        <v>0</v>
      </c>
      <c r="CA42" s="221">
        <f t="shared" si="303"/>
        <v>0</v>
      </c>
      <c r="CB42" s="221">
        <f t="shared" si="304"/>
        <v>0</v>
      </c>
      <c r="CC42" s="221" t="str">
        <f t="shared" si="305"/>
        <v>0</v>
      </c>
      <c r="CD42" s="221">
        <f t="shared" si="306"/>
        <v>-1</v>
      </c>
      <c r="CE42" s="283">
        <f t="shared" si="307"/>
        <v>-2</v>
      </c>
      <c r="CF42" s="221" t="str">
        <f t="shared" si="307"/>
        <v>0</v>
      </c>
      <c r="CG42" s="221" t="str">
        <f t="shared" si="307"/>
        <v>0</v>
      </c>
      <c r="CH42" s="221" t="str">
        <f t="shared" si="307"/>
        <v>0</v>
      </c>
      <c r="CI42" s="221">
        <f t="shared" si="307"/>
        <v>2</v>
      </c>
      <c r="CJ42" s="221">
        <f t="shared" si="307"/>
        <v>1</v>
      </c>
      <c r="CK42" s="221">
        <f t="shared" si="308"/>
        <v>1</v>
      </c>
      <c r="CL42" s="221">
        <f t="shared" si="309"/>
        <v>2</v>
      </c>
      <c r="CM42" s="221">
        <f t="shared" si="309"/>
        <v>1</v>
      </c>
      <c r="CN42" s="221">
        <f t="shared" si="309"/>
        <v>1</v>
      </c>
      <c r="CO42" s="221">
        <f t="shared" si="309"/>
        <v>1</v>
      </c>
      <c r="CP42" s="284">
        <f t="shared" si="309"/>
        <v>2</v>
      </c>
      <c r="CQ42" s="283" t="str">
        <f t="shared" si="310"/>
        <v>0</v>
      </c>
      <c r="CR42" s="221" t="str">
        <f t="shared" si="310"/>
        <v>0</v>
      </c>
      <c r="CS42" s="221" t="str">
        <f t="shared" si="310"/>
        <v>0</v>
      </c>
      <c r="CT42" s="221" t="str">
        <f t="shared" si="311"/>
        <v>0</v>
      </c>
      <c r="CU42" s="221" t="str">
        <f t="shared" si="312"/>
        <v>0</v>
      </c>
      <c r="CV42" s="221" t="str">
        <f t="shared" si="313"/>
        <v>0</v>
      </c>
      <c r="CW42" s="221" t="str">
        <f t="shared" si="314"/>
        <v>0</v>
      </c>
      <c r="CX42" s="221" t="str">
        <f t="shared" si="315"/>
        <v>0</v>
      </c>
      <c r="CY42" s="221" t="str">
        <f t="shared" si="316"/>
        <v>0</v>
      </c>
      <c r="CZ42" s="221" t="str">
        <f t="shared" si="317"/>
        <v>0</v>
      </c>
      <c r="DA42" s="221" t="str">
        <f t="shared" si="318"/>
        <v>0</v>
      </c>
      <c r="DB42" s="284" t="str">
        <f t="shared" si="318"/>
        <v>0</v>
      </c>
    </row>
    <row r="43" spans="1:106" ht="15" thickBot="1" x14ac:dyDescent="0.35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 t="shared" ref="O43:V43" si="319">SUM(O38:O42)</f>
        <v>4068</v>
      </c>
      <c r="P43" s="59">
        <f t="shared" si="319"/>
        <v>4782</v>
      </c>
      <c r="Q43" s="59">
        <f t="shared" si="319"/>
        <v>5365</v>
      </c>
      <c r="R43" s="59">
        <f t="shared" si="319"/>
        <v>5528</v>
      </c>
      <c r="S43" s="59">
        <f t="shared" si="319"/>
        <v>5276</v>
      </c>
      <c r="T43" s="59">
        <f t="shared" si="319"/>
        <v>5173</v>
      </c>
      <c r="U43" s="59">
        <f t="shared" si="319"/>
        <v>5033</v>
      </c>
      <c r="V43" s="59">
        <f t="shared" si="319"/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 t="shared" ref="AP43:AU43" si="320">SUM(AP38:AP42)</f>
        <v>4469</v>
      </c>
      <c r="AQ43" s="327">
        <f t="shared" si="320"/>
        <v>4281</v>
      </c>
      <c r="AR43" s="327">
        <f t="shared" si="320"/>
        <v>4036</v>
      </c>
      <c r="AS43" s="327">
        <f t="shared" si="320"/>
        <v>3810</v>
      </c>
      <c r="AT43" s="327">
        <f t="shared" si="320"/>
        <v>3639</v>
      </c>
      <c r="AU43" s="327">
        <f t="shared" si="320"/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P43" si="321">IF(C43=0,"0",C43-O43)</f>
        <v>364</v>
      </c>
      <c r="BJ43" s="178">
        <f t="shared" si="321"/>
        <v>-143</v>
      </c>
      <c r="BK43" s="178">
        <f t="shared" si="321"/>
        <v>-650</v>
      </c>
      <c r="BL43" s="178">
        <f t="shared" si="321"/>
        <v>-511</v>
      </c>
      <c r="BM43" s="178">
        <f t="shared" si="321"/>
        <v>-423</v>
      </c>
      <c r="BN43" s="178">
        <f t="shared" si="321"/>
        <v>-360</v>
      </c>
      <c r="BO43" s="178">
        <f t="shared" si="321"/>
        <v>-606</v>
      </c>
      <c r="BP43" s="228">
        <f t="shared" si="321"/>
        <v>-1073</v>
      </c>
      <c r="BQ43" s="208">
        <f t="shared" ref="BQ43:BV43" si="322">IF(W43=0,"0",K43-W43)</f>
        <v>-977</v>
      </c>
      <c r="BR43" s="208">
        <f t="shared" si="322"/>
        <v>-1179</v>
      </c>
      <c r="BS43" s="291">
        <f t="shared" si="322"/>
        <v>-1090</v>
      </c>
      <c r="BT43" s="275">
        <f t="shared" si="322"/>
        <v>-1315</v>
      </c>
      <c r="BU43" s="275">
        <f t="shared" si="322"/>
        <v>-819</v>
      </c>
      <c r="BV43" s="275">
        <f t="shared" si="322"/>
        <v>-280</v>
      </c>
      <c r="BW43" s="275">
        <f t="shared" ref="BW43" si="323">IF(AC43=0,"0",Q43-AC43)</f>
        <v>-84</v>
      </c>
      <c r="BX43" s="275">
        <f t="shared" ref="BX43" si="324">IF(AD43=0,"0",R43-AD43)</f>
        <v>-61</v>
      </c>
      <c r="BY43" s="275">
        <f t="shared" ref="BY43" si="325">IF(AE43=0,"0",S43-AE43)</f>
        <v>-78</v>
      </c>
      <c r="BZ43" s="275">
        <f t="shared" ref="BZ43" si="326">IF(AF43=0,"0",T43-AF43)</f>
        <v>-165</v>
      </c>
      <c r="CA43" s="275">
        <f t="shared" ref="CA43" si="327">IF(AG43=0,"0",U43-AG43)</f>
        <v>445</v>
      </c>
      <c r="CB43" s="275">
        <f t="shared" ref="CB43" si="328">IF(AH43=0,"0",V43-AH43)</f>
        <v>689</v>
      </c>
      <c r="CC43" s="275">
        <f t="shared" ref="CC43" si="329">IF(AI43=0,"0",W43-AI43)</f>
        <v>785</v>
      </c>
      <c r="CD43" s="275">
        <f t="shared" ref="CD43" si="330">IF(AJ43=0,"0",X43-AJ43)</f>
        <v>1151</v>
      </c>
      <c r="CE43" s="291">
        <f t="shared" ref="CE43:CJ43" si="331">IF(AK43=0,"0",Y43-AK43)</f>
        <v>1103</v>
      </c>
      <c r="CF43" s="275">
        <f t="shared" si="331"/>
        <v>1326</v>
      </c>
      <c r="CG43" s="275">
        <f t="shared" si="331"/>
        <v>1056</v>
      </c>
      <c r="CH43" s="275">
        <f t="shared" si="331"/>
        <v>958</v>
      </c>
      <c r="CI43" s="275">
        <f t="shared" si="331"/>
        <v>1046</v>
      </c>
      <c r="CJ43" s="275">
        <f t="shared" si="331"/>
        <v>1120</v>
      </c>
      <c r="CK43" s="275">
        <f t="shared" ref="CK43" si="332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310"/>
        <v>286</v>
      </c>
      <c r="CR43" s="221">
        <f t="shared" si="310"/>
        <v>223</v>
      </c>
      <c r="CS43" s="221">
        <f t="shared" si="310"/>
        <v>121</v>
      </c>
      <c r="CT43" s="221">
        <f t="shared" si="311"/>
        <v>132</v>
      </c>
      <c r="CU43" s="221" t="str">
        <f t="shared" si="312"/>
        <v>0</v>
      </c>
      <c r="CV43" s="221" t="str">
        <f t="shared" si="313"/>
        <v>0</v>
      </c>
      <c r="CW43" s="221" t="str">
        <f t="shared" si="314"/>
        <v>0</v>
      </c>
      <c r="CX43" s="221" t="str">
        <f t="shared" si="315"/>
        <v>0</v>
      </c>
      <c r="CY43" s="221" t="str">
        <f t="shared" si="316"/>
        <v>0</v>
      </c>
      <c r="CZ43" s="221" t="str">
        <f t="shared" si="317"/>
        <v>0</v>
      </c>
      <c r="DA43" s="221" t="str">
        <f t="shared" si="318"/>
        <v>0</v>
      </c>
      <c r="DB43" s="284" t="str">
        <f t="shared" si="318"/>
        <v>0</v>
      </c>
    </row>
    <row r="44" spans="1:106" x14ac:dyDescent="0.3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3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5" si="333">IF(C45=0,0,C45-O45)</f>
        <v>0</v>
      </c>
      <c r="BJ45" s="74">
        <f t="shared" si="333"/>
        <v>0</v>
      </c>
      <c r="BK45" s="74">
        <f t="shared" si="333"/>
        <v>0</v>
      </c>
      <c r="BL45" s="74">
        <f t="shared" si="333"/>
        <v>0</v>
      </c>
      <c r="BM45" s="74">
        <f t="shared" si="333"/>
        <v>0</v>
      </c>
      <c r="BN45" s="73">
        <f t="shared" si="333"/>
        <v>0</v>
      </c>
      <c r="BO45" s="73">
        <f t="shared" si="333"/>
        <v>0</v>
      </c>
      <c r="BP45" s="98">
        <f t="shared" si="333"/>
        <v>0</v>
      </c>
      <c r="BQ45" s="98">
        <f t="shared" si="333"/>
        <v>0</v>
      </c>
      <c r="BR45" s="98">
        <f t="shared" si="333"/>
        <v>0</v>
      </c>
      <c r="BS45" s="271">
        <f t="shared" ref="BS45" si="334">IF(M45=0,0,M45-Y45)</f>
        <v>0</v>
      </c>
      <c r="BT45" s="269">
        <f t="shared" ref="BT45:BV46" si="335">IF(N45=0,0,N45-Z45)</f>
        <v>0</v>
      </c>
      <c r="BU45" s="269">
        <f t="shared" si="335"/>
        <v>-58406.169999996782</v>
      </c>
      <c r="BV45" s="269">
        <f t="shared" si="335"/>
        <v>-79103.169999997946</v>
      </c>
      <c r="BW45" s="269">
        <f t="shared" ref="BW45" si="336">IF(Q45=0,0,Q45-AC45)</f>
        <v>60644.080000000889</v>
      </c>
      <c r="BX45" s="269">
        <f t="shared" ref="BX45" si="337">IF(R45=0,0,R45-AD45)</f>
        <v>15404.250000002678</v>
      </c>
      <c r="BY45" s="269">
        <f t="shared" ref="BY45" si="338">IF(S45=0,0,S45-AE45)</f>
        <v>36317.659999997588</v>
      </c>
      <c r="BZ45" s="269">
        <f t="shared" ref="BZ45" si="339">IF(T45=0,0,T45-AF45)</f>
        <v>195843.16999999678</v>
      </c>
      <c r="CA45" s="269">
        <f t="shared" ref="CA45" si="340">IF(U45=0,0,U45-AG45)</f>
        <v>234292.5000000007</v>
      </c>
      <c r="CB45" s="269">
        <f t="shared" ref="CB45" si="341">IF(V45=0,0,V45-AH45)</f>
        <v>69782.32999999891</v>
      </c>
      <c r="CC45" s="269">
        <f t="shared" ref="CC45" si="342">IF(W45=0,0,W45-AI45)</f>
        <v>49461.769999998156</v>
      </c>
      <c r="CD45" s="269">
        <f t="shared" ref="CD45" si="343">IF(X45=0,0,X45-AJ45)</f>
        <v>93435</v>
      </c>
      <c r="CE45" s="271">
        <f t="shared" ref="CE45:CJ45" si="344">IF(Y45=0,0,Y45-AK45)</f>
        <v>65262.2000000017</v>
      </c>
      <c r="CF45" s="269">
        <f t="shared" si="344"/>
        <v>-13485.389999999432</v>
      </c>
      <c r="CG45" s="269">
        <f t="shared" si="344"/>
        <v>8930.8699999992969</v>
      </c>
      <c r="CH45" s="269">
        <f t="shared" si="344"/>
        <v>73616.920000003884</v>
      </c>
      <c r="CI45" s="269">
        <f t="shared" si="344"/>
        <v>48764.419999998994</v>
      </c>
      <c r="CJ45" s="269">
        <f t="shared" si="344"/>
        <v>88807.96999999939</v>
      </c>
      <c r="CK45" s="269">
        <f t="shared" ref="CK45" si="345">IF(AE45=0,0,AE45-AQ45)</f>
        <v>51889.290000000154</v>
      </c>
      <c r="CL45" s="269">
        <f t="shared" ref="CL45:CP46" si="346">IF(AF45=0,0,AF45-AR45)</f>
        <v>-49593.950000000186</v>
      </c>
      <c r="CM45" s="269">
        <f t="shared" si="346"/>
        <v>-239868.50000000163</v>
      </c>
      <c r="CN45" s="269">
        <f t="shared" si="346"/>
        <v>-32015.920000001206</v>
      </c>
      <c r="CO45" s="269">
        <f t="shared" si="346"/>
        <v>2412.5000000003492</v>
      </c>
      <c r="CP45" s="272">
        <f t="shared" si="346"/>
        <v>-40787.059999999241</v>
      </c>
      <c r="CQ45" s="271">
        <f t="shared" ref="CQ45:CS46" si="347">IF(AW45=0,0,AK45-AW45)</f>
        <v>62490.290000001201</v>
      </c>
      <c r="CR45" s="269">
        <f t="shared" si="347"/>
        <v>-7005.430000001099</v>
      </c>
      <c r="CS45" s="269">
        <f t="shared" si="347"/>
        <v>-107454.20999999903</v>
      </c>
      <c r="CT45" s="269">
        <f t="shared" ref="CT45:DA45" si="348">IF(AZ45=0,0,AN45-AZ45)</f>
        <v>-162953.0900000066</v>
      </c>
      <c r="CU45" s="269">
        <f t="shared" si="348"/>
        <v>0</v>
      </c>
      <c r="CV45" s="269">
        <f t="shared" si="348"/>
        <v>0</v>
      </c>
      <c r="CW45" s="269">
        <f t="shared" si="348"/>
        <v>0</v>
      </c>
      <c r="CX45" s="269">
        <f t="shared" si="348"/>
        <v>0</v>
      </c>
      <c r="CY45" s="269">
        <f t="shared" si="348"/>
        <v>0</v>
      </c>
      <c r="CZ45" s="269">
        <f t="shared" si="348"/>
        <v>0</v>
      </c>
      <c r="DA45" s="269">
        <f t="shared" si="348"/>
        <v>0</v>
      </c>
      <c r="DB45" s="272">
        <f>IF(BH45=0,0,AV45-BH45)</f>
        <v>0</v>
      </c>
    </row>
    <row r="46" spans="1:106" x14ac:dyDescent="0.3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/>
      <c r="BB46" s="98"/>
      <c r="BC46" s="98"/>
      <c r="BD46" s="98"/>
      <c r="BE46" s="98"/>
      <c r="BF46" s="98"/>
      <c r="BG46" s="98"/>
      <c r="BH46" s="155"/>
      <c r="BI46" s="74">
        <f t="shared" ref="BI46:BR46" si="349">IF(C46=0,0,C46-O46)</f>
        <v>0</v>
      </c>
      <c r="BJ46" s="74">
        <f t="shared" si="349"/>
        <v>0</v>
      </c>
      <c r="BK46" s="74">
        <f t="shared" si="349"/>
        <v>0</v>
      </c>
      <c r="BL46" s="74">
        <f t="shared" si="349"/>
        <v>0</v>
      </c>
      <c r="BM46" s="74">
        <f t="shared" si="349"/>
        <v>0</v>
      </c>
      <c r="BN46" s="73">
        <f t="shared" si="349"/>
        <v>0</v>
      </c>
      <c r="BO46" s="73">
        <f t="shared" si="349"/>
        <v>0</v>
      </c>
      <c r="BP46" s="98">
        <f t="shared" si="349"/>
        <v>0</v>
      </c>
      <c r="BQ46" s="98">
        <f t="shared" si="349"/>
        <v>0</v>
      </c>
      <c r="BR46" s="98">
        <f t="shared" si="349"/>
        <v>0</v>
      </c>
      <c r="BS46" s="271">
        <f t="shared" ref="BS46" si="350">IF(M46=0,0,M46-Y46)</f>
        <v>0</v>
      </c>
      <c r="BT46" s="269">
        <f t="shared" si="335"/>
        <v>0</v>
      </c>
      <c r="BU46" s="269">
        <f t="shared" si="335"/>
        <v>-49594.82999999926</v>
      </c>
      <c r="BV46" s="269">
        <f t="shared" si="335"/>
        <v>-110955.99999999988</v>
      </c>
      <c r="BW46" s="269">
        <f t="shared" ref="BW46" si="351">IF(Q46=0,0,Q46-AC46)</f>
        <v>-474.45000000059372</v>
      </c>
      <c r="BX46" s="269">
        <f t="shared" ref="BX46" si="352">IF(R46=0,0,R46-AD46)</f>
        <v>19314.309999999125</v>
      </c>
      <c r="BY46" s="269">
        <f t="shared" ref="BY46" si="353">IF(S46=0,0,S46-AE46)</f>
        <v>-56074.769999999553</v>
      </c>
      <c r="BZ46" s="269">
        <f t="shared" ref="BZ46" si="354">IF(T46=0,0,T46-AF46)</f>
        <v>-80084.549999999057</v>
      </c>
      <c r="CA46" s="269">
        <f t="shared" ref="CA46" si="355">IF(U46=0,0,U46-AG46)</f>
        <v>-77573.499999999302</v>
      </c>
      <c r="CB46" s="269">
        <f t="shared" ref="CB46" si="356">IF(V46=0,0,V46-AH46)</f>
        <v>-39498.559999999881</v>
      </c>
      <c r="CC46" s="269">
        <f t="shared" ref="CC46" si="357">IF(W46=0,0,W46-AI46)</f>
        <v>-53829.770000000717</v>
      </c>
      <c r="CD46" s="269">
        <f t="shared" ref="CD46" si="358">IF(X46=0,0,X46-AJ46)</f>
        <v>45950</v>
      </c>
      <c r="CE46" s="271">
        <f t="shared" ref="CE46:CJ46" si="359">IF(Y46=0,0,Y46-AK46)</f>
        <v>-63475.029999999388</v>
      </c>
      <c r="CF46" s="269">
        <f t="shared" si="359"/>
        <v>-84391</v>
      </c>
      <c r="CG46" s="269">
        <f t="shared" si="359"/>
        <v>-110181.44000000227</v>
      </c>
      <c r="CH46" s="269">
        <f t="shared" si="359"/>
        <v>-18693.280000001192</v>
      </c>
      <c r="CI46" s="269">
        <f t="shared" si="359"/>
        <v>-86274.899999999208</v>
      </c>
      <c r="CJ46" s="269">
        <f t="shared" si="359"/>
        <v>-80085.089999999676</v>
      </c>
      <c r="CK46" s="269">
        <f t="shared" ref="CK46" si="360">IF(AE46=0,0,AE46-AQ46)</f>
        <v>-85286.159999999858</v>
      </c>
      <c r="CL46" s="269">
        <f t="shared" si="346"/>
        <v>-22727.760000000708</v>
      </c>
      <c r="CM46" s="269">
        <f t="shared" si="346"/>
        <v>-138848.73999999906</v>
      </c>
      <c r="CN46" s="269">
        <f t="shared" si="346"/>
        <v>-106959.62000000017</v>
      </c>
      <c r="CO46" s="269">
        <f t="shared" si="346"/>
        <v>-35786.039999999921</v>
      </c>
      <c r="CP46" s="272">
        <f t="shared" si="346"/>
        <v>-137084.0299999998</v>
      </c>
      <c r="CQ46" s="271">
        <f t="shared" si="347"/>
        <v>-172890.24000000069</v>
      </c>
      <c r="CR46" s="269">
        <f t="shared" si="347"/>
        <v>-192073.179999999</v>
      </c>
      <c r="CS46" s="269">
        <f t="shared" si="347"/>
        <v>-213443.04999999888</v>
      </c>
      <c r="CT46" s="269">
        <f t="shared" ref="CT46:DA46" si="361">IF(AZ46=0,0,AN46-AZ46)</f>
        <v>-204812.09999999753</v>
      </c>
      <c r="CU46" s="269">
        <f t="shared" si="361"/>
        <v>0</v>
      </c>
      <c r="CV46" s="269">
        <f t="shared" si="361"/>
        <v>0</v>
      </c>
      <c r="CW46" s="269">
        <f t="shared" si="361"/>
        <v>0</v>
      </c>
      <c r="CX46" s="269">
        <f t="shared" si="361"/>
        <v>0</v>
      </c>
      <c r="CY46" s="269">
        <f t="shared" si="361"/>
        <v>0</v>
      </c>
      <c r="CZ46" s="269">
        <f t="shared" si="361"/>
        <v>0</v>
      </c>
      <c r="DA46" s="269">
        <f t="shared" si="361"/>
        <v>0</v>
      </c>
      <c r="DB46" s="272">
        <f>IF(BH46=0,0,AV46-BH46)</f>
        <v>0</v>
      </c>
    </row>
    <row r="47" spans="1:106" x14ac:dyDescent="0.3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/>
      <c r="BB47" s="98"/>
      <c r="BC47" s="98"/>
      <c r="BD47" s="98"/>
      <c r="BE47" s="98"/>
      <c r="BF47" s="98"/>
      <c r="BG47" s="98"/>
      <c r="BH47" s="155"/>
      <c r="BI47" s="74">
        <f t="shared" ref="BI47:BR49" si="362">IF(C47=0,0,C47-O47)</f>
        <v>0</v>
      </c>
      <c r="BJ47" s="74">
        <f t="shared" si="362"/>
        <v>0</v>
      </c>
      <c r="BK47" s="74">
        <f t="shared" si="362"/>
        <v>0</v>
      </c>
      <c r="BL47" s="74">
        <f t="shared" si="362"/>
        <v>0</v>
      </c>
      <c r="BM47" s="74">
        <f t="shared" si="362"/>
        <v>0</v>
      </c>
      <c r="BN47" s="73">
        <f t="shared" si="362"/>
        <v>0</v>
      </c>
      <c r="BO47" s="73">
        <f t="shared" si="362"/>
        <v>0</v>
      </c>
      <c r="BP47" s="98">
        <f t="shared" si="362"/>
        <v>0</v>
      </c>
      <c r="BQ47" s="98">
        <f t="shared" si="362"/>
        <v>0</v>
      </c>
      <c r="BR47" s="98">
        <f t="shared" si="362"/>
        <v>0</v>
      </c>
      <c r="BS47" s="271">
        <f t="shared" ref="BS47:BS49" si="363">IF(M47=0,0,M47-Y47)</f>
        <v>0</v>
      </c>
      <c r="BT47" s="269">
        <f t="shared" ref="BT47:BV49" si="364">IF(N47=0,0,N47-Z47)</f>
        <v>0</v>
      </c>
      <c r="BU47" s="269">
        <f t="shared" si="364"/>
        <v>1740.639999999963</v>
      </c>
      <c r="BV47" s="269">
        <f t="shared" si="364"/>
        <v>3786.9599999999846</v>
      </c>
      <c r="BW47" s="269">
        <f t="shared" ref="BW47:BW49" si="365">IF(Q47=0,0,Q47-AC47)</f>
        <v>1194.6100000000188</v>
      </c>
      <c r="BX47" s="269">
        <f t="shared" ref="BX47:BX49" si="366">IF(R47=0,0,R47-AD47)</f>
        <v>1366.25</v>
      </c>
      <c r="BY47" s="269">
        <f t="shared" ref="BY47:BY49" si="367">IF(S47=0,0,S47-AE47)</f>
        <v>-642.02999999999156</v>
      </c>
      <c r="BZ47" s="269">
        <f t="shared" ref="BZ47:BZ49" si="368">IF(T47=0,0,T47-AF47)</f>
        <v>7308.4700000000084</v>
      </c>
      <c r="CA47" s="269">
        <f t="shared" ref="CA47:CA49" si="369">IF(U47=0,0,U47-AG47)</f>
        <v>-2235.1399999999921</v>
      </c>
      <c r="CB47" s="269">
        <f t="shared" ref="CB47:CB49" si="370">IF(V47=0,0,V47-AH47)</f>
        <v>-999.76000000003114</v>
      </c>
      <c r="CC47" s="269">
        <f t="shared" ref="CC47:CC49" si="371">IF(W47=0,0,W47-AI47)</f>
        <v>-2523.9000000000087</v>
      </c>
      <c r="CD47" s="269">
        <f t="shared" ref="CD47:CD49" si="372">IF(X47=0,0,X47-AJ47)</f>
        <v>-5884</v>
      </c>
      <c r="CE47" s="271">
        <f t="shared" ref="CE47:CJ49" si="373">IF(Y47=0,0,Y47-AK47)</f>
        <v>-8498.1500000000415</v>
      </c>
      <c r="CF47" s="269">
        <f t="shared" si="373"/>
        <v>-12104.41999999998</v>
      </c>
      <c r="CG47" s="269">
        <f t="shared" si="373"/>
        <v>-13769.469999999943</v>
      </c>
      <c r="CH47" s="269">
        <f t="shared" si="373"/>
        <v>-6713.2999999999956</v>
      </c>
      <c r="CI47" s="269">
        <f t="shared" si="373"/>
        <v>-5719.0200000000114</v>
      </c>
      <c r="CJ47" s="269">
        <f t="shared" si="373"/>
        <v>-3601.239999999998</v>
      </c>
      <c r="CK47" s="269">
        <f t="shared" ref="CK47:CK49" si="374">IF(AE47=0,0,AE47-AQ47)</f>
        <v>230.12999999995372</v>
      </c>
      <c r="CL47" s="269">
        <f t="shared" ref="CL47:CP49" si="375">IF(AF47=0,0,AF47-AR47)</f>
        <v>-4772.1099999999824</v>
      </c>
      <c r="CM47" s="269">
        <f t="shared" si="375"/>
        <v>-11591.070000000014</v>
      </c>
      <c r="CN47" s="269">
        <f t="shared" si="375"/>
        <v>-2308.5799999999726</v>
      </c>
      <c r="CO47" s="269">
        <f t="shared" si="375"/>
        <v>711.61000000000058</v>
      </c>
      <c r="CP47" s="272">
        <f t="shared" si="375"/>
        <v>-1523.2599999999911</v>
      </c>
      <c r="CQ47" s="271">
        <f t="shared" ref="CQ47:CS50" si="376">IF(AW47=0,0,AK47-AW47)</f>
        <v>-2805.019999999975</v>
      </c>
      <c r="CR47" s="269">
        <f t="shared" si="376"/>
        <v>-3477.8499999999985</v>
      </c>
      <c r="CS47" s="269">
        <f t="shared" si="376"/>
        <v>-10124.480000000076</v>
      </c>
      <c r="CT47" s="269">
        <f t="shared" ref="CT47:CT50" si="377">IF(AZ47=0,0,AN47-AZ47)</f>
        <v>-9684.6899999999441</v>
      </c>
      <c r="CU47" s="269">
        <f t="shared" ref="CU47:CU50" si="378">IF(BA47=0,0,AO47-BA47)</f>
        <v>0</v>
      </c>
      <c r="CV47" s="269">
        <f t="shared" ref="CV47:CV50" si="379">IF(BB47=0,0,AP47-BB47)</f>
        <v>0</v>
      </c>
      <c r="CW47" s="269">
        <f t="shared" ref="CW47:CW50" si="380">IF(BC47=0,0,AQ47-BC47)</f>
        <v>0</v>
      </c>
      <c r="CX47" s="269">
        <f t="shared" ref="CX47:CX50" si="381">IF(BD47=0,0,AR47-BD47)</f>
        <v>0</v>
      </c>
      <c r="CY47" s="269">
        <f t="shared" ref="CY47:CY50" si="382">IF(BE47=0,0,AS47-BE47)</f>
        <v>0</v>
      </c>
      <c r="CZ47" s="269">
        <f t="shared" ref="CZ47:CZ50" si="383">IF(BF47=0,0,AT47-BF47)</f>
        <v>0</v>
      </c>
      <c r="DA47" s="269">
        <f t="shared" ref="DA47:DB50" si="384">IF(BG47=0,0,AU47-BG47)</f>
        <v>0</v>
      </c>
      <c r="DB47" s="272">
        <f t="shared" si="384"/>
        <v>0</v>
      </c>
    </row>
    <row r="48" spans="1:106" x14ac:dyDescent="0.3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/>
      <c r="BB48" s="98"/>
      <c r="BC48" s="98"/>
      <c r="BD48" s="98"/>
      <c r="BE48" s="98"/>
      <c r="BF48" s="98"/>
      <c r="BG48" s="98"/>
      <c r="BH48" s="155"/>
      <c r="BI48" s="74">
        <f t="shared" si="362"/>
        <v>0</v>
      </c>
      <c r="BJ48" s="74">
        <f t="shared" si="362"/>
        <v>0</v>
      </c>
      <c r="BK48" s="74">
        <f t="shared" si="362"/>
        <v>0</v>
      </c>
      <c r="BL48" s="74">
        <f t="shared" si="362"/>
        <v>0</v>
      </c>
      <c r="BM48" s="74">
        <f t="shared" si="362"/>
        <v>0</v>
      </c>
      <c r="BN48" s="73">
        <f t="shared" si="362"/>
        <v>0</v>
      </c>
      <c r="BO48" s="73">
        <f t="shared" si="362"/>
        <v>0</v>
      </c>
      <c r="BP48" s="98">
        <f t="shared" si="362"/>
        <v>0</v>
      </c>
      <c r="BQ48" s="98">
        <f t="shared" si="362"/>
        <v>0</v>
      </c>
      <c r="BR48" s="98">
        <f t="shared" si="362"/>
        <v>0</v>
      </c>
      <c r="BS48" s="271">
        <f t="shared" si="363"/>
        <v>0</v>
      </c>
      <c r="BT48" s="269">
        <f t="shared" si="364"/>
        <v>0</v>
      </c>
      <c r="BU48" s="269">
        <f t="shared" si="364"/>
        <v>79474.93000000008</v>
      </c>
      <c r="BV48" s="269">
        <f t="shared" si="364"/>
        <v>145327.46</v>
      </c>
      <c r="BW48" s="269">
        <f t="shared" si="365"/>
        <v>87139.400000000081</v>
      </c>
      <c r="BX48" s="269">
        <f t="shared" si="366"/>
        <v>34162.160000000164</v>
      </c>
      <c r="BY48" s="269">
        <f t="shared" si="367"/>
        <v>-11240.679999999906</v>
      </c>
      <c r="BZ48" s="269">
        <f t="shared" si="368"/>
        <v>5763.7900000000373</v>
      </c>
      <c r="CA48" s="269">
        <f t="shared" si="369"/>
        <v>-19130.489999999932</v>
      </c>
      <c r="CB48" s="269">
        <f t="shared" si="370"/>
        <v>-25823.530000000144</v>
      </c>
      <c r="CC48" s="269">
        <f t="shared" si="371"/>
        <v>13429.929999999906</v>
      </c>
      <c r="CD48" s="269">
        <f t="shared" si="372"/>
        <v>-41563</v>
      </c>
      <c r="CE48" s="271">
        <f t="shared" si="373"/>
        <v>-92473.100000000122</v>
      </c>
      <c r="CF48" s="269">
        <f t="shared" si="373"/>
        <v>-73977.60999999987</v>
      </c>
      <c r="CG48" s="269">
        <f t="shared" si="373"/>
        <v>-73599.190000000031</v>
      </c>
      <c r="CH48" s="269">
        <f t="shared" si="373"/>
        <v>-15861.540000000037</v>
      </c>
      <c r="CI48" s="269">
        <f t="shared" si="373"/>
        <v>-8380.2500000000582</v>
      </c>
      <c r="CJ48" s="269">
        <f t="shared" si="373"/>
        <v>-16397.919999999998</v>
      </c>
      <c r="CK48" s="269">
        <f t="shared" si="374"/>
        <v>28887.190000000031</v>
      </c>
      <c r="CL48" s="269">
        <f t="shared" si="375"/>
        <v>1900.1599999998871</v>
      </c>
      <c r="CM48" s="269">
        <f t="shared" si="375"/>
        <v>-5821.0299999998533</v>
      </c>
      <c r="CN48" s="269">
        <f t="shared" si="375"/>
        <v>-48151.239999999962</v>
      </c>
      <c r="CO48" s="269">
        <f t="shared" si="375"/>
        <v>-15084.389999999956</v>
      </c>
      <c r="CP48" s="272">
        <f t="shared" si="375"/>
        <v>10243.499999999942</v>
      </c>
      <c r="CQ48" s="271">
        <f t="shared" si="376"/>
        <v>10402.66000000012</v>
      </c>
      <c r="CR48" s="269">
        <f t="shared" si="376"/>
        <v>-101729.59999999998</v>
      </c>
      <c r="CS48" s="269">
        <f t="shared" si="376"/>
        <v>-121108.29999999976</v>
      </c>
      <c r="CT48" s="269">
        <f t="shared" si="377"/>
        <v>-143433.84000000005</v>
      </c>
      <c r="CU48" s="269">
        <f t="shared" si="378"/>
        <v>0</v>
      </c>
      <c r="CV48" s="269">
        <f t="shared" si="379"/>
        <v>0</v>
      </c>
      <c r="CW48" s="269">
        <f t="shared" si="380"/>
        <v>0</v>
      </c>
      <c r="CX48" s="269">
        <f t="shared" si="381"/>
        <v>0</v>
      </c>
      <c r="CY48" s="269">
        <f t="shared" si="382"/>
        <v>0</v>
      </c>
      <c r="CZ48" s="269">
        <f t="shared" si="383"/>
        <v>0</v>
      </c>
      <c r="DA48" s="269">
        <f t="shared" si="384"/>
        <v>0</v>
      </c>
      <c r="DB48" s="272">
        <f t="shared" si="384"/>
        <v>0</v>
      </c>
    </row>
    <row r="49" spans="1:106" x14ac:dyDescent="0.3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/>
      <c r="BB49" s="98"/>
      <c r="BC49" s="98"/>
      <c r="BD49" s="98"/>
      <c r="BE49" s="98"/>
      <c r="BF49" s="98"/>
      <c r="BG49" s="98"/>
      <c r="BH49" s="155"/>
      <c r="BI49" s="74">
        <f t="shared" si="362"/>
        <v>0</v>
      </c>
      <c r="BJ49" s="74">
        <f t="shared" si="362"/>
        <v>0</v>
      </c>
      <c r="BK49" s="74">
        <f t="shared" si="362"/>
        <v>0</v>
      </c>
      <c r="BL49" s="74">
        <f t="shared" si="362"/>
        <v>0</v>
      </c>
      <c r="BM49" s="74">
        <f t="shared" si="362"/>
        <v>0</v>
      </c>
      <c r="BN49" s="73">
        <f t="shared" si="362"/>
        <v>0</v>
      </c>
      <c r="BO49" s="73">
        <f t="shared" si="362"/>
        <v>0</v>
      </c>
      <c r="BP49" s="98">
        <f t="shared" si="362"/>
        <v>0</v>
      </c>
      <c r="BQ49" s="98">
        <f t="shared" si="362"/>
        <v>0</v>
      </c>
      <c r="BR49" s="98">
        <f t="shared" si="362"/>
        <v>0</v>
      </c>
      <c r="BS49" s="271">
        <f t="shared" si="363"/>
        <v>0</v>
      </c>
      <c r="BT49" s="269">
        <f t="shared" si="364"/>
        <v>0</v>
      </c>
      <c r="BU49" s="269">
        <f t="shared" si="364"/>
        <v>209519.54</v>
      </c>
      <c r="BV49" s="269">
        <f t="shared" si="364"/>
        <v>97513.290000000037</v>
      </c>
      <c r="BW49" s="269">
        <f t="shared" si="365"/>
        <v>33088.619999999995</v>
      </c>
      <c r="BX49" s="269">
        <f t="shared" si="366"/>
        <v>-21582.73000000004</v>
      </c>
      <c r="BY49" s="269">
        <f t="shared" si="367"/>
        <v>-173488.22000000003</v>
      </c>
      <c r="BZ49" s="269">
        <f t="shared" si="368"/>
        <v>-28334.100000000035</v>
      </c>
      <c r="CA49" s="269">
        <f t="shared" si="369"/>
        <v>-12355.720000000001</v>
      </c>
      <c r="CB49" s="269">
        <f t="shared" si="370"/>
        <v>21148.539999999979</v>
      </c>
      <c r="CC49" s="269">
        <f t="shared" si="371"/>
        <v>-59458.03</v>
      </c>
      <c r="CD49" s="269">
        <f t="shared" si="372"/>
        <v>27560</v>
      </c>
      <c r="CE49" s="271">
        <f t="shared" si="373"/>
        <v>37902.369999999995</v>
      </c>
      <c r="CF49" s="269">
        <f t="shared" si="373"/>
        <v>-166399.92000000001</v>
      </c>
      <c r="CG49" s="269">
        <f t="shared" si="373"/>
        <v>-174215.03</v>
      </c>
      <c r="CH49" s="269">
        <f t="shared" si="373"/>
        <v>-106664.23999999999</v>
      </c>
      <c r="CI49" s="269">
        <f t="shared" si="373"/>
        <v>62443.290000000008</v>
      </c>
      <c r="CJ49" s="269">
        <f t="shared" si="373"/>
        <v>163192.74000000002</v>
      </c>
      <c r="CK49" s="269">
        <f t="shared" si="374"/>
        <v>-50214.680000000051</v>
      </c>
      <c r="CL49" s="269">
        <f t="shared" si="375"/>
        <v>260336.65000000002</v>
      </c>
      <c r="CM49" s="269">
        <f t="shared" si="375"/>
        <v>117001.37000000002</v>
      </c>
      <c r="CN49" s="269">
        <f t="shared" si="375"/>
        <v>-137497.01999999999</v>
      </c>
      <c r="CO49" s="269">
        <f t="shared" si="375"/>
        <v>45372.939999999988</v>
      </c>
      <c r="CP49" s="272">
        <f t="shared" si="375"/>
        <v>-99357.62</v>
      </c>
      <c r="CQ49" s="271">
        <f t="shared" si="376"/>
        <v>-154008.24000000002</v>
      </c>
      <c r="CR49" s="269">
        <f t="shared" si="376"/>
        <v>-14011.099999999977</v>
      </c>
      <c r="CS49" s="269">
        <f t="shared" si="376"/>
        <v>115511.51000000001</v>
      </c>
      <c r="CT49" s="269">
        <f t="shared" si="377"/>
        <v>-35120.78</v>
      </c>
      <c r="CU49" s="269">
        <f t="shared" si="378"/>
        <v>0</v>
      </c>
      <c r="CV49" s="269">
        <f t="shared" si="379"/>
        <v>0</v>
      </c>
      <c r="CW49" s="269">
        <f t="shared" si="380"/>
        <v>0</v>
      </c>
      <c r="CX49" s="269">
        <f t="shared" si="381"/>
        <v>0</v>
      </c>
      <c r="CY49" s="269">
        <f t="shared" si="382"/>
        <v>0</v>
      </c>
      <c r="CZ49" s="269">
        <f t="shared" si="383"/>
        <v>0</v>
      </c>
      <c r="DA49" s="269">
        <f t="shared" si="384"/>
        <v>0</v>
      </c>
      <c r="DB49" s="272">
        <f t="shared" si="384"/>
        <v>0</v>
      </c>
    </row>
    <row r="50" spans="1:106" x14ac:dyDescent="0.3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 t="shared" ref="O50:V50" si="385">SUM(O45:O49)</f>
        <v>2085454.2700000012</v>
      </c>
      <c r="P50" s="74">
        <f t="shared" si="385"/>
        <v>1994151.0800000017</v>
      </c>
      <c r="Q50" s="74">
        <f t="shared" si="385"/>
        <v>1752647.2600000007</v>
      </c>
      <c r="R50" s="74">
        <f t="shared" si="385"/>
        <v>1461155.0000000021</v>
      </c>
      <c r="S50" s="74">
        <f t="shared" si="385"/>
        <v>1417373.3199999984</v>
      </c>
      <c r="T50" s="74">
        <f t="shared" si="385"/>
        <v>1892138.9699999976</v>
      </c>
      <c r="U50" s="74">
        <f t="shared" si="385"/>
        <v>1758135.3000000014</v>
      </c>
      <c r="V50" s="98">
        <f t="shared" si="385"/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 t="shared" ref="AP50:AU50" si="386">SUM(AP45:AP49)</f>
        <v>1260574.3000000003</v>
      </c>
      <c r="AQ50" s="98">
        <f t="shared" si="386"/>
        <v>1676995.5899999999</v>
      </c>
      <c r="AR50" s="98">
        <f t="shared" si="386"/>
        <v>1606499.2000000009</v>
      </c>
      <c r="AS50" s="98">
        <f t="shared" si="386"/>
        <v>1914265.6200000003</v>
      </c>
      <c r="AT50" s="98">
        <f t="shared" si="386"/>
        <v>1860981.5300000014</v>
      </c>
      <c r="AU50" s="98">
        <f t="shared" si="386"/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/>
      <c r="BB50" s="98"/>
      <c r="BC50" s="98"/>
      <c r="BD50" s="98"/>
      <c r="BE50" s="98"/>
      <c r="BF50" s="98"/>
      <c r="BG50" s="98"/>
      <c r="BH50" s="155"/>
      <c r="BI50" s="74">
        <f>C50-O50</f>
        <v>-10892.270000001183</v>
      </c>
      <c r="BJ50" s="74">
        <f t="shared" ref="BJ50:BP50" si="387">IF(D50=0,0,D50-P50)</f>
        <v>-219551.44000000181</v>
      </c>
      <c r="BK50" s="74">
        <f t="shared" si="387"/>
        <v>-88053.799999996088</v>
      </c>
      <c r="BL50" s="74">
        <f t="shared" si="387"/>
        <v>-102293.470000003</v>
      </c>
      <c r="BM50" s="74">
        <f t="shared" si="387"/>
        <v>-291725.92999999621</v>
      </c>
      <c r="BN50" s="73">
        <f t="shared" si="387"/>
        <v>-279033.15000000107</v>
      </c>
      <c r="BO50" s="73">
        <f t="shared" si="387"/>
        <v>-186908.25000000931</v>
      </c>
      <c r="BP50" s="98">
        <f t="shared" si="387"/>
        <v>-401802.58999999799</v>
      </c>
      <c r="BQ50" s="98">
        <f t="shared" ref="BQ50:BV50" si="388">IF(W50=0,0,K50-W50)</f>
        <v>71240.360000004992</v>
      </c>
      <c r="BR50" s="98">
        <f t="shared" si="388"/>
        <v>-123641.8599999994</v>
      </c>
      <c r="BS50" s="271">
        <f t="shared" si="388"/>
        <v>-163959.98999999906</v>
      </c>
      <c r="BT50" s="269">
        <f t="shared" si="388"/>
        <v>86543.629999993835</v>
      </c>
      <c r="BU50" s="269">
        <f t="shared" si="388"/>
        <v>182734.20000000484</v>
      </c>
      <c r="BV50" s="269">
        <f t="shared" si="388"/>
        <v>56568.5400000019</v>
      </c>
      <c r="BW50" s="269">
        <f t="shared" ref="BW50" si="389">IF(AC50=0,0,Q50-AC50)</f>
        <v>181592.26000000071</v>
      </c>
      <c r="BX50" s="269">
        <f t="shared" ref="BX50" si="390">IF(AD50=0,0,R50-AD50)</f>
        <v>48664.380000000354</v>
      </c>
      <c r="BY50" s="269">
        <f t="shared" ref="BY50" si="391">IF(AE50=0,0,S50-AE50)</f>
        <v>-205128.43000000156</v>
      </c>
      <c r="BZ50" s="269">
        <f t="shared" ref="BZ50" si="392">IF(AF50=0,0,T50-AF50)</f>
        <v>100496.53999999631</v>
      </c>
      <c r="CA50" s="269">
        <f t="shared" ref="CA50" si="393">IF(AG50=0,0,U50-AG50)</f>
        <v>122997.56000000029</v>
      </c>
      <c r="CB50" s="269">
        <f t="shared" ref="CB50" si="394">IF(AH50=0,0,V50-AH50)</f>
        <v>24608.990000000456</v>
      </c>
      <c r="CC50" s="269">
        <f t="shared" ref="CC50" si="395">IF(AI50=0,0,W50-AI50)</f>
        <v>-52919.830000003101</v>
      </c>
      <c r="CD50" s="269">
        <f t="shared" ref="CD50" si="396">IF(AJ50=0,0,X50-AJ50)</f>
        <v>119498</v>
      </c>
      <c r="CE50" s="271">
        <f t="shared" ref="CE50:CJ50" si="397">IF(AK50=0,0,Y50-AK50)</f>
        <v>-61281.529999999562</v>
      </c>
      <c r="CF50" s="269">
        <f t="shared" si="397"/>
        <v>-350358.56999999797</v>
      </c>
      <c r="CG50" s="269">
        <f t="shared" si="397"/>
        <v>-362834.35000000359</v>
      </c>
      <c r="CH50" s="269">
        <f t="shared" si="397"/>
        <v>-74315.43999999715</v>
      </c>
      <c r="CI50" s="269">
        <f t="shared" si="397"/>
        <v>10833.539999999804</v>
      </c>
      <c r="CJ50" s="269">
        <f t="shared" si="397"/>
        <v>151916.32000000146</v>
      </c>
      <c r="CK50" s="269">
        <f t="shared" ref="CK50" si="398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76"/>
        <v>-256810.72999999742</v>
      </c>
      <c r="CR50" s="269">
        <f t="shared" si="376"/>
        <v>-318296.89000000199</v>
      </c>
      <c r="CS50" s="269">
        <f t="shared" si="376"/>
        <v>-336618.52999999793</v>
      </c>
      <c r="CT50" s="269">
        <f t="shared" si="377"/>
        <v>-556004.50000000396</v>
      </c>
      <c r="CU50" s="269">
        <f t="shared" si="378"/>
        <v>0</v>
      </c>
      <c r="CV50" s="269">
        <f t="shared" si="379"/>
        <v>0</v>
      </c>
      <c r="CW50" s="269">
        <f t="shared" si="380"/>
        <v>0</v>
      </c>
      <c r="CX50" s="269">
        <f t="shared" si="381"/>
        <v>0</v>
      </c>
      <c r="CY50" s="269">
        <f t="shared" si="382"/>
        <v>0</v>
      </c>
      <c r="CZ50" s="269">
        <f t="shared" si="383"/>
        <v>0</v>
      </c>
      <c r="DA50" s="269">
        <f t="shared" si="384"/>
        <v>0</v>
      </c>
      <c r="DB50" s="272">
        <f t="shared" si="384"/>
        <v>0</v>
      </c>
    </row>
    <row r="51" spans="1:106" x14ac:dyDescent="0.3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3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2" si="399">IF(C52=0,0,C52-O52)</f>
        <v>0</v>
      </c>
      <c r="BJ52" s="74">
        <f t="shared" si="399"/>
        <v>0</v>
      </c>
      <c r="BK52" s="74">
        <f t="shared" si="399"/>
        <v>0</v>
      </c>
      <c r="BL52" s="74">
        <f t="shared" si="399"/>
        <v>0</v>
      </c>
      <c r="BM52" s="74">
        <f t="shared" si="399"/>
        <v>0</v>
      </c>
      <c r="BN52" s="73">
        <f t="shared" si="399"/>
        <v>0</v>
      </c>
      <c r="BO52" s="73">
        <f t="shared" si="399"/>
        <v>0</v>
      </c>
      <c r="BP52" s="98">
        <f t="shared" si="399"/>
        <v>0</v>
      </c>
      <c r="BQ52" s="98">
        <f t="shared" si="399"/>
        <v>0</v>
      </c>
      <c r="BR52" s="98">
        <f t="shared" si="399"/>
        <v>0</v>
      </c>
      <c r="BS52" s="271">
        <f t="shared" ref="BS52" si="400">IF(M52=0,0,M52-Y52)</f>
        <v>0</v>
      </c>
      <c r="BT52" s="269">
        <f t="shared" ref="BT52:BV53" si="401">IF(N52=0,0,N52-Z52)</f>
        <v>0</v>
      </c>
      <c r="BU52" s="269">
        <f t="shared" si="401"/>
        <v>-66140.449999999721</v>
      </c>
      <c r="BV52" s="269">
        <f t="shared" si="401"/>
        <v>-63951.840000001714</v>
      </c>
      <c r="BW52" s="269">
        <f t="shared" ref="BW52" si="402">IF(Q52=0,0,Q52-AC52)</f>
        <v>-106495.35999999836</v>
      </c>
      <c r="BX52" s="269">
        <f t="shared" ref="BX52" si="403">IF(R52=0,0,R52-AD52)</f>
        <v>14635.119999999413</v>
      </c>
      <c r="BY52" s="269">
        <f t="shared" ref="BY52" si="404">IF(S52=0,0,S52-AE52)</f>
        <v>94676.980000000563</v>
      </c>
      <c r="BZ52" s="269">
        <f t="shared" ref="BZ52" si="405">IF(T52=0,0,T52-AF52)</f>
        <v>105428.69</v>
      </c>
      <c r="CA52" s="269">
        <f t="shared" ref="CA52" si="406">IF(U52=0,0,U52-AG52)</f>
        <v>211402.93000000005</v>
      </c>
      <c r="CB52" s="269">
        <f t="shared" ref="CB52" si="407">IF(V52=0,0,V52-AH52)</f>
        <v>240841.26000000094</v>
      </c>
      <c r="CC52" s="269">
        <f t="shared" ref="CC52" si="408">IF(W52=0,0,W52-AI52)</f>
        <v>143616.16999999975</v>
      </c>
      <c r="CD52" s="269">
        <f t="shared" ref="CD52" si="409">IF(X52=0,0,X52-AJ52)</f>
        <v>86499</v>
      </c>
      <c r="CE52" s="271">
        <f t="shared" ref="CE52:CJ52" si="410">IF(Y52=0,0,Y52-AK52)</f>
        <v>142089.77000000019</v>
      </c>
      <c r="CF52" s="269">
        <f t="shared" si="410"/>
        <v>173094.34999999858</v>
      </c>
      <c r="CG52" s="269">
        <f t="shared" si="410"/>
        <v>100739.73000000051</v>
      </c>
      <c r="CH52" s="269">
        <f t="shared" si="410"/>
        <v>149064.16000000236</v>
      </c>
      <c r="CI52" s="269">
        <f t="shared" si="410"/>
        <v>250586.99999999948</v>
      </c>
      <c r="CJ52" s="269">
        <f t="shared" si="410"/>
        <v>161876.53000000096</v>
      </c>
      <c r="CK52" s="269">
        <f t="shared" ref="CK52" si="411">IF(AE52=0,0,AE52-AQ52)</f>
        <v>90543.610000000161</v>
      </c>
      <c r="CL52" s="269">
        <f t="shared" ref="CL52:CP53" si="412">IF(AF52=0,0,AF52-AR52)</f>
        <v>141013.58999999979</v>
      </c>
      <c r="CM52" s="269">
        <f t="shared" si="412"/>
        <v>57652.12999999983</v>
      </c>
      <c r="CN52" s="269">
        <f t="shared" si="412"/>
        <v>12571.960000000254</v>
      </c>
      <c r="CO52" s="269">
        <f t="shared" si="412"/>
        <v>61968.619999999879</v>
      </c>
      <c r="CP52" s="272">
        <f t="shared" si="412"/>
        <v>96326.550000000163</v>
      </c>
      <c r="CQ52" s="271">
        <f t="shared" ref="CQ52:CS53" si="413">IF(AW52=0,0,AK52-AW52)</f>
        <v>26584.700000000244</v>
      </c>
      <c r="CR52" s="269">
        <f t="shared" si="413"/>
        <v>44625.140000000247</v>
      </c>
      <c r="CS52" s="269">
        <f t="shared" si="413"/>
        <v>50851.529999999213</v>
      </c>
      <c r="CT52" s="269">
        <f t="shared" ref="CT52:DA52" si="414">IF(AZ52=0,0,AN52-AZ52)</f>
        <v>8773.6199999999371</v>
      </c>
      <c r="CU52" s="269">
        <f t="shared" si="414"/>
        <v>0</v>
      </c>
      <c r="CV52" s="269">
        <f t="shared" si="414"/>
        <v>0</v>
      </c>
      <c r="CW52" s="269">
        <f t="shared" si="414"/>
        <v>0</v>
      </c>
      <c r="CX52" s="269">
        <f t="shared" si="414"/>
        <v>0</v>
      </c>
      <c r="CY52" s="269">
        <f t="shared" si="414"/>
        <v>0</v>
      </c>
      <c r="CZ52" s="269">
        <f t="shared" si="414"/>
        <v>0</v>
      </c>
      <c r="DA52" s="269">
        <f t="shared" si="414"/>
        <v>0</v>
      </c>
      <c r="DB52" s="272">
        <f>IF(BH52=0,0,AV52-BH52)</f>
        <v>0</v>
      </c>
    </row>
    <row r="53" spans="1:106" x14ac:dyDescent="0.3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/>
      <c r="BB53" s="98"/>
      <c r="BC53" s="98"/>
      <c r="BD53" s="98"/>
      <c r="BE53" s="98"/>
      <c r="BF53" s="98"/>
      <c r="BG53" s="98"/>
      <c r="BH53" s="155"/>
      <c r="BI53" s="74">
        <f t="shared" ref="BI53:BR53" si="415">IF(C53=0,0,C53-O53)</f>
        <v>0</v>
      </c>
      <c r="BJ53" s="74">
        <f t="shared" si="415"/>
        <v>0</v>
      </c>
      <c r="BK53" s="74">
        <f t="shared" si="415"/>
        <v>0</v>
      </c>
      <c r="BL53" s="74">
        <f t="shared" si="415"/>
        <v>0</v>
      </c>
      <c r="BM53" s="74">
        <f t="shared" si="415"/>
        <v>0</v>
      </c>
      <c r="BN53" s="73">
        <f t="shared" si="415"/>
        <v>0</v>
      </c>
      <c r="BO53" s="73">
        <f t="shared" si="415"/>
        <v>0</v>
      </c>
      <c r="BP53" s="98">
        <f t="shared" si="415"/>
        <v>0</v>
      </c>
      <c r="BQ53" s="98">
        <f t="shared" si="415"/>
        <v>0</v>
      </c>
      <c r="BR53" s="98">
        <f t="shared" si="415"/>
        <v>0</v>
      </c>
      <c r="BS53" s="271">
        <f t="shared" ref="BS53" si="416">IF(M53=0,0,M53-Y53)</f>
        <v>0</v>
      </c>
      <c r="BT53" s="269">
        <f t="shared" si="401"/>
        <v>0</v>
      </c>
      <c r="BU53" s="269">
        <f t="shared" si="401"/>
        <v>-22494.910000001197</v>
      </c>
      <c r="BV53" s="269">
        <f t="shared" si="401"/>
        <v>-90595.439999999071</v>
      </c>
      <c r="BW53" s="269">
        <f t="shared" ref="BW53" si="417">IF(Q53=0,0,Q53-AC53)</f>
        <v>-105830.46000000054</v>
      </c>
      <c r="BX53" s="269">
        <f t="shared" ref="BX53" si="418">IF(R53=0,0,R53-AD53)</f>
        <v>8436.8599999998696</v>
      </c>
      <c r="BY53" s="269">
        <f t="shared" ref="BY53" si="419">IF(S53=0,0,S53-AE53)</f>
        <v>-20537.899999999849</v>
      </c>
      <c r="BZ53" s="269">
        <f t="shared" ref="BZ53" si="420">IF(T53=0,0,T53-AF53)</f>
        <v>-28546.159999999625</v>
      </c>
      <c r="CA53" s="269">
        <f t="shared" ref="CA53" si="421">IF(U53=0,0,U53-AG53)</f>
        <v>-61273.449999999255</v>
      </c>
      <c r="CB53" s="269">
        <f t="shared" ref="CB53" si="422">IF(V53=0,0,V53-AH53)</f>
        <v>-16849.339999999269</v>
      </c>
      <c r="CC53" s="269">
        <f t="shared" ref="CC53" si="423">IF(W53=0,0,W53-AI53)</f>
        <v>-33797.469999999623</v>
      </c>
      <c r="CD53" s="269">
        <f t="shared" ref="CD53" si="424">IF(X53=0,0,X53-AJ53)</f>
        <v>-33329</v>
      </c>
      <c r="CE53" s="271">
        <f t="shared" ref="CE53:CJ53" si="425">IF(Y53=0,0,Y53-AK53)</f>
        <v>44854.909999999742</v>
      </c>
      <c r="CF53" s="269">
        <f t="shared" si="425"/>
        <v>-51499</v>
      </c>
      <c r="CG53" s="269">
        <f t="shared" si="425"/>
        <v>-55927.400000000256</v>
      </c>
      <c r="CH53" s="269">
        <f t="shared" si="425"/>
        <v>-54106.299999999988</v>
      </c>
      <c r="CI53" s="269">
        <f t="shared" si="425"/>
        <v>-11607.240000000631</v>
      </c>
      <c r="CJ53" s="269">
        <f t="shared" si="425"/>
        <v>-91056.799999998766</v>
      </c>
      <c r="CK53" s="269">
        <f t="shared" ref="CK53" si="426">IF(AE53=0,0,AE53-AQ53)</f>
        <v>-10935.919999999343</v>
      </c>
      <c r="CL53" s="269">
        <f t="shared" si="412"/>
        <v>-46532.859999999637</v>
      </c>
      <c r="CM53" s="269">
        <f t="shared" si="412"/>
        <v>2330.6899999995367</v>
      </c>
      <c r="CN53" s="269">
        <f t="shared" si="412"/>
        <v>-91914.899999998859</v>
      </c>
      <c r="CO53" s="269">
        <f t="shared" si="412"/>
        <v>-60207.810000000114</v>
      </c>
      <c r="CP53" s="272">
        <f t="shared" si="412"/>
        <v>-32072.900000000955</v>
      </c>
      <c r="CQ53" s="271">
        <f t="shared" si="413"/>
        <v>-108589.96000000002</v>
      </c>
      <c r="CR53" s="269">
        <f t="shared" si="413"/>
        <v>-110546.06000000058</v>
      </c>
      <c r="CS53" s="269">
        <f t="shared" si="413"/>
        <v>-145971.32999999786</v>
      </c>
      <c r="CT53" s="269">
        <f t="shared" ref="CT53:DA53" si="427">IF(AZ53=0,0,AN53-AZ53)</f>
        <v>-178227.62000000011</v>
      </c>
      <c r="CU53" s="269">
        <f t="shared" si="427"/>
        <v>0</v>
      </c>
      <c r="CV53" s="269">
        <f t="shared" si="427"/>
        <v>0</v>
      </c>
      <c r="CW53" s="269">
        <f t="shared" si="427"/>
        <v>0</v>
      </c>
      <c r="CX53" s="269">
        <f t="shared" si="427"/>
        <v>0</v>
      </c>
      <c r="CY53" s="269">
        <f t="shared" si="427"/>
        <v>0</v>
      </c>
      <c r="CZ53" s="269">
        <f t="shared" si="427"/>
        <v>0</v>
      </c>
      <c r="DA53" s="269">
        <f t="shared" si="427"/>
        <v>0</v>
      </c>
      <c r="DB53" s="272">
        <f>IF(BH53=0,0,AV53-BH53)</f>
        <v>0</v>
      </c>
    </row>
    <row r="54" spans="1:106" x14ac:dyDescent="0.3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/>
      <c r="BB54" s="98"/>
      <c r="BC54" s="98"/>
      <c r="BD54" s="98"/>
      <c r="BE54" s="98"/>
      <c r="BF54" s="98"/>
      <c r="BG54" s="98"/>
      <c r="BH54" s="155"/>
      <c r="BI54" s="74">
        <f t="shared" ref="BI54:BR56" si="428">IF(C54=0,0,C54-O54)</f>
        <v>0</v>
      </c>
      <c r="BJ54" s="74">
        <f t="shared" si="428"/>
        <v>0</v>
      </c>
      <c r="BK54" s="74">
        <f t="shared" si="428"/>
        <v>0</v>
      </c>
      <c r="BL54" s="74">
        <f t="shared" si="428"/>
        <v>0</v>
      </c>
      <c r="BM54" s="74">
        <f t="shared" si="428"/>
        <v>0</v>
      </c>
      <c r="BN54" s="73">
        <f t="shared" si="428"/>
        <v>0</v>
      </c>
      <c r="BO54" s="73">
        <f t="shared" si="428"/>
        <v>0</v>
      </c>
      <c r="BP54" s="98">
        <f t="shared" si="428"/>
        <v>0</v>
      </c>
      <c r="BQ54" s="98">
        <f t="shared" si="428"/>
        <v>0</v>
      </c>
      <c r="BR54" s="98">
        <f t="shared" si="428"/>
        <v>0</v>
      </c>
      <c r="BS54" s="271">
        <f t="shared" ref="BS54:BS56" si="429">IF(M54=0,0,M54-Y54)</f>
        <v>0</v>
      </c>
      <c r="BT54" s="269">
        <f t="shared" ref="BT54:BV56" si="430">IF(N54=0,0,N54-Z54)</f>
        <v>0</v>
      </c>
      <c r="BU54" s="269">
        <f t="shared" si="430"/>
        <v>-1819.4799999999977</v>
      </c>
      <c r="BV54" s="269">
        <f t="shared" si="430"/>
        <v>1470.8000000000029</v>
      </c>
      <c r="BW54" s="269">
        <f t="shared" ref="BW54:BW56" si="431">IF(Q54=0,0,Q54-AC54)</f>
        <v>-1085.039999999979</v>
      </c>
      <c r="BX54" s="269">
        <f t="shared" ref="BX54:BX56" si="432">IF(R54=0,0,R54-AD54)</f>
        <v>1044.1899999999969</v>
      </c>
      <c r="BY54" s="269">
        <f t="shared" ref="BY54:BY56" si="433">IF(S54=0,0,S54-AE54)</f>
        <v>1769.8800000000028</v>
      </c>
      <c r="BZ54" s="269">
        <f t="shared" ref="BZ54:BZ56" si="434">IF(T54=0,0,T54-AF54)</f>
        <v>2322.3199999999906</v>
      </c>
      <c r="CA54" s="269">
        <f t="shared" ref="CA54:CA56" si="435">IF(U54=0,0,U54-AG54)</f>
        <v>4264.3499999999931</v>
      </c>
      <c r="CB54" s="269">
        <f t="shared" ref="CB54:CB56" si="436">IF(V54=0,0,V54-AH54)</f>
        <v>2843.74</v>
      </c>
      <c r="CC54" s="269">
        <f t="shared" ref="CC54:CC56" si="437">IF(W54=0,0,W54-AI54)</f>
        <v>3020.4699999999921</v>
      </c>
      <c r="CD54" s="269">
        <f t="shared" ref="CD54:CD56" si="438">IF(X54=0,0,X54-AJ54)</f>
        <v>1273</v>
      </c>
      <c r="CE54" s="271">
        <f t="shared" ref="CE54:CJ56" si="439">IF(Y54=0,0,Y54-AK54)</f>
        <v>1374.9699999999993</v>
      </c>
      <c r="CF54" s="269">
        <f t="shared" si="439"/>
        <v>458.62999999999556</v>
      </c>
      <c r="CG54" s="269">
        <f t="shared" si="439"/>
        <v>-4932.909999999998</v>
      </c>
      <c r="CH54" s="269">
        <f t="shared" si="439"/>
        <v>-487.2300000000032</v>
      </c>
      <c r="CI54" s="269">
        <f t="shared" si="439"/>
        <v>4257.8299999999945</v>
      </c>
      <c r="CJ54" s="269">
        <f t="shared" si="439"/>
        <v>1039.0700000000088</v>
      </c>
      <c r="CK54" s="269">
        <f t="shared" ref="CK54:CK56" si="440">IF(AE54=0,0,AE54-AQ54)</f>
        <v>1461.1699999999928</v>
      </c>
      <c r="CL54" s="269">
        <f t="shared" ref="CL54:CP56" si="441">IF(AF54=0,0,AF54-AR54)</f>
        <v>2040.1600000000126</v>
      </c>
      <c r="CM54" s="269">
        <f t="shared" si="441"/>
        <v>-38.430000000003929</v>
      </c>
      <c r="CN54" s="269">
        <f t="shared" si="441"/>
        <v>-11846.320000000007</v>
      </c>
      <c r="CO54" s="269">
        <f t="shared" si="441"/>
        <v>-1320.0299999999934</v>
      </c>
      <c r="CP54" s="272">
        <f t="shared" si="441"/>
        <v>1006.519999999995</v>
      </c>
      <c r="CQ54" s="271">
        <f t="shared" ref="CQ54:CS57" si="442">IF(AW54=0,0,AK54-AW54)</f>
        <v>-2322.8199999999888</v>
      </c>
      <c r="CR54" s="269">
        <f t="shared" si="442"/>
        <v>-3299.9300000000021</v>
      </c>
      <c r="CS54" s="269">
        <f t="shared" si="442"/>
        <v>-4089.6800000000185</v>
      </c>
      <c r="CT54" s="269">
        <f t="shared" ref="CT54:CT57" si="443">IF(AZ54=0,0,AN54-AZ54)</f>
        <v>-5554.6199999999917</v>
      </c>
      <c r="CU54" s="269">
        <f t="shared" ref="CU54:CU57" si="444">IF(BA54=0,0,AO54-BA54)</f>
        <v>0</v>
      </c>
      <c r="CV54" s="269">
        <f t="shared" ref="CV54:CV57" si="445">IF(BB54=0,0,AP54-BB54)</f>
        <v>0</v>
      </c>
      <c r="CW54" s="269">
        <f t="shared" ref="CW54:CW57" si="446">IF(BC54=0,0,AQ54-BC54)</f>
        <v>0</v>
      </c>
      <c r="CX54" s="269">
        <f t="shared" ref="CX54:CX57" si="447">IF(BD54=0,0,AR54-BD54)</f>
        <v>0</v>
      </c>
      <c r="CY54" s="269">
        <f t="shared" ref="CY54:CY57" si="448">IF(BE54=0,0,AS54-BE54)</f>
        <v>0</v>
      </c>
      <c r="CZ54" s="269">
        <f t="shared" ref="CZ54:CZ57" si="449">IF(BF54=0,0,AT54-BF54)</f>
        <v>0</v>
      </c>
      <c r="DA54" s="269">
        <f t="shared" ref="DA54:DB57" si="450">IF(BG54=0,0,AU54-BG54)</f>
        <v>0</v>
      </c>
      <c r="DB54" s="272">
        <f t="shared" si="450"/>
        <v>0</v>
      </c>
    </row>
    <row r="55" spans="1:106" x14ac:dyDescent="0.3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/>
      <c r="BB55" s="98"/>
      <c r="BC55" s="98"/>
      <c r="BD55" s="98"/>
      <c r="BE55" s="98"/>
      <c r="BF55" s="98"/>
      <c r="BG55" s="98"/>
      <c r="BH55" s="155"/>
      <c r="BI55" s="74">
        <f t="shared" si="428"/>
        <v>0</v>
      </c>
      <c r="BJ55" s="74">
        <f t="shared" si="428"/>
        <v>0</v>
      </c>
      <c r="BK55" s="74">
        <f t="shared" si="428"/>
        <v>0</v>
      </c>
      <c r="BL55" s="74">
        <f t="shared" si="428"/>
        <v>0</v>
      </c>
      <c r="BM55" s="74">
        <f t="shared" si="428"/>
        <v>0</v>
      </c>
      <c r="BN55" s="73">
        <f t="shared" si="428"/>
        <v>0</v>
      </c>
      <c r="BO55" s="73">
        <f t="shared" si="428"/>
        <v>0</v>
      </c>
      <c r="BP55" s="98">
        <f t="shared" si="428"/>
        <v>0</v>
      </c>
      <c r="BQ55" s="98">
        <f t="shared" si="428"/>
        <v>0</v>
      </c>
      <c r="BR55" s="98">
        <f t="shared" si="428"/>
        <v>0</v>
      </c>
      <c r="BS55" s="271">
        <f t="shared" si="429"/>
        <v>0</v>
      </c>
      <c r="BT55" s="269">
        <f t="shared" si="430"/>
        <v>0</v>
      </c>
      <c r="BU55" s="269">
        <f t="shared" si="430"/>
        <v>-6443.9699999999866</v>
      </c>
      <c r="BV55" s="269">
        <f t="shared" si="430"/>
        <v>93314.640000000145</v>
      </c>
      <c r="BW55" s="269">
        <f t="shared" si="431"/>
        <v>85657.550000000032</v>
      </c>
      <c r="BX55" s="269">
        <f t="shared" si="432"/>
        <v>49915.339999999946</v>
      </c>
      <c r="BY55" s="269">
        <f t="shared" si="433"/>
        <v>24328.410000000011</v>
      </c>
      <c r="BZ55" s="269">
        <f t="shared" si="434"/>
        <v>31584.449999999946</v>
      </c>
      <c r="CA55" s="269">
        <f t="shared" si="435"/>
        <v>14076.17000000002</v>
      </c>
      <c r="CB55" s="269">
        <f t="shared" si="436"/>
        <v>-2275.7900000000445</v>
      </c>
      <c r="CC55" s="269">
        <f t="shared" si="437"/>
        <v>22493.479999999996</v>
      </c>
      <c r="CD55" s="269">
        <f t="shared" si="438"/>
        <v>29486</v>
      </c>
      <c r="CE55" s="271">
        <f t="shared" si="439"/>
        <v>-241.77000000000407</v>
      </c>
      <c r="CF55" s="269">
        <f t="shared" si="439"/>
        <v>26599.780000000013</v>
      </c>
      <c r="CG55" s="269">
        <f t="shared" si="439"/>
        <v>531.25000000001455</v>
      </c>
      <c r="CH55" s="269">
        <f t="shared" si="439"/>
        <v>22353.479999999974</v>
      </c>
      <c r="CI55" s="269">
        <f t="shared" si="439"/>
        <v>23881.079999999973</v>
      </c>
      <c r="CJ55" s="269">
        <f t="shared" si="439"/>
        <v>12134.339999999993</v>
      </c>
      <c r="CK55" s="269">
        <f t="shared" si="440"/>
        <v>15248.899999999991</v>
      </c>
      <c r="CL55" s="269">
        <f t="shared" si="441"/>
        <v>12318.339999999989</v>
      </c>
      <c r="CM55" s="269">
        <f t="shared" si="441"/>
        <v>21975.200000000012</v>
      </c>
      <c r="CN55" s="269">
        <f t="shared" si="441"/>
        <v>-4661.1599999999744</v>
      </c>
      <c r="CO55" s="269">
        <f t="shared" si="441"/>
        <v>-24080.239999999991</v>
      </c>
      <c r="CP55" s="272">
        <f t="shared" si="441"/>
        <v>-1633.2400000000052</v>
      </c>
      <c r="CQ55" s="271">
        <f t="shared" si="442"/>
        <v>-2364.9500000000044</v>
      </c>
      <c r="CR55" s="269">
        <f t="shared" si="442"/>
        <v>-44124.44999999999</v>
      </c>
      <c r="CS55" s="269">
        <f t="shared" si="442"/>
        <v>-2803.8600000000079</v>
      </c>
      <c r="CT55" s="269">
        <f t="shared" si="443"/>
        <v>-50512.77000000004</v>
      </c>
      <c r="CU55" s="269">
        <f t="shared" si="444"/>
        <v>0</v>
      </c>
      <c r="CV55" s="269">
        <f t="shared" si="445"/>
        <v>0</v>
      </c>
      <c r="CW55" s="269">
        <f t="shared" si="446"/>
        <v>0</v>
      </c>
      <c r="CX55" s="269">
        <f t="shared" si="447"/>
        <v>0</v>
      </c>
      <c r="CY55" s="269">
        <f t="shared" si="448"/>
        <v>0</v>
      </c>
      <c r="CZ55" s="269">
        <f t="shared" si="449"/>
        <v>0</v>
      </c>
      <c r="DA55" s="269">
        <f t="shared" si="450"/>
        <v>0</v>
      </c>
      <c r="DB55" s="272">
        <f t="shared" si="450"/>
        <v>0</v>
      </c>
    </row>
    <row r="56" spans="1:106" x14ac:dyDescent="0.3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/>
      <c r="BB56" s="98"/>
      <c r="BC56" s="98"/>
      <c r="BD56" s="98"/>
      <c r="BE56" s="98"/>
      <c r="BF56" s="98"/>
      <c r="BG56" s="98"/>
      <c r="BH56" s="155"/>
      <c r="BI56" s="74">
        <f t="shared" si="428"/>
        <v>0</v>
      </c>
      <c r="BJ56" s="74">
        <f t="shared" si="428"/>
        <v>0</v>
      </c>
      <c r="BK56" s="74">
        <f t="shared" si="428"/>
        <v>0</v>
      </c>
      <c r="BL56" s="74">
        <f t="shared" si="428"/>
        <v>0</v>
      </c>
      <c r="BM56" s="74">
        <f t="shared" si="428"/>
        <v>0</v>
      </c>
      <c r="BN56" s="73">
        <f t="shared" si="428"/>
        <v>0</v>
      </c>
      <c r="BO56" s="73">
        <f t="shared" si="428"/>
        <v>0</v>
      </c>
      <c r="BP56" s="98">
        <f t="shared" si="428"/>
        <v>0</v>
      </c>
      <c r="BQ56" s="98">
        <f t="shared" si="428"/>
        <v>0</v>
      </c>
      <c r="BR56" s="98">
        <f t="shared" si="428"/>
        <v>0</v>
      </c>
      <c r="BS56" s="271">
        <f t="shared" si="429"/>
        <v>0</v>
      </c>
      <c r="BT56" s="269">
        <f t="shared" si="430"/>
        <v>0</v>
      </c>
      <c r="BU56" s="269">
        <f t="shared" si="430"/>
        <v>202761.16</v>
      </c>
      <c r="BV56" s="269">
        <f t="shared" si="430"/>
        <v>76134.349999999977</v>
      </c>
      <c r="BW56" s="269">
        <f t="shared" si="431"/>
        <v>-62376.76</v>
      </c>
      <c r="BX56" s="269">
        <f t="shared" si="432"/>
        <v>-22809.17</v>
      </c>
      <c r="BY56" s="269">
        <f t="shared" si="433"/>
        <v>-6433.9199999999983</v>
      </c>
      <c r="BZ56" s="269">
        <f t="shared" si="434"/>
        <v>17754.580000000002</v>
      </c>
      <c r="CA56" s="269">
        <f t="shared" si="435"/>
        <v>2603.6399999999994</v>
      </c>
      <c r="CB56" s="269">
        <f t="shared" si="436"/>
        <v>15759.770000000004</v>
      </c>
      <c r="CC56" s="269">
        <f t="shared" si="437"/>
        <v>39113.78</v>
      </c>
      <c r="CD56" s="269">
        <f t="shared" si="438"/>
        <v>22657</v>
      </c>
      <c r="CE56" s="271">
        <f t="shared" si="439"/>
        <v>-24172.330000000009</v>
      </c>
      <c r="CF56" s="269">
        <f t="shared" si="439"/>
        <v>-72180.549999999988</v>
      </c>
      <c r="CG56" s="269">
        <f t="shared" si="439"/>
        <v>9128.84</v>
      </c>
      <c r="CH56" s="269">
        <f t="shared" si="439"/>
        <v>-46583.469999999994</v>
      </c>
      <c r="CI56" s="269">
        <f t="shared" si="439"/>
        <v>94254.97</v>
      </c>
      <c r="CJ56" s="269">
        <f t="shared" si="439"/>
        <v>68652.479999999996</v>
      </c>
      <c r="CK56" s="269">
        <f t="shared" si="440"/>
        <v>46637.149999999994</v>
      </c>
      <c r="CL56" s="269">
        <f t="shared" si="441"/>
        <v>31810.510000000002</v>
      </c>
      <c r="CM56" s="269">
        <f t="shared" si="441"/>
        <v>63678.58</v>
      </c>
      <c r="CN56" s="269">
        <f t="shared" si="441"/>
        <v>10938.939999999995</v>
      </c>
      <c r="CO56" s="269">
        <f t="shared" si="441"/>
        <v>129.81</v>
      </c>
      <c r="CP56" s="272">
        <f t="shared" si="441"/>
        <v>26795.35</v>
      </c>
      <c r="CQ56" s="271">
        <f t="shared" si="442"/>
        <v>0</v>
      </c>
      <c r="CR56" s="269">
        <f t="shared" si="442"/>
        <v>0</v>
      </c>
      <c r="CS56" s="269">
        <f t="shared" si="442"/>
        <v>1659.630000000001</v>
      </c>
      <c r="CT56" s="269">
        <f t="shared" si="443"/>
        <v>0</v>
      </c>
      <c r="CU56" s="269">
        <f t="shared" si="444"/>
        <v>0</v>
      </c>
      <c r="CV56" s="269">
        <f t="shared" si="445"/>
        <v>0</v>
      </c>
      <c r="CW56" s="269">
        <f t="shared" si="446"/>
        <v>0</v>
      </c>
      <c r="CX56" s="269">
        <f t="shared" si="447"/>
        <v>0</v>
      </c>
      <c r="CY56" s="269">
        <f t="shared" si="448"/>
        <v>0</v>
      </c>
      <c r="CZ56" s="269">
        <f t="shared" si="449"/>
        <v>0</v>
      </c>
      <c r="DA56" s="269">
        <f t="shared" si="450"/>
        <v>0</v>
      </c>
      <c r="DB56" s="272">
        <f t="shared" si="450"/>
        <v>0</v>
      </c>
    </row>
    <row r="57" spans="1:106" x14ac:dyDescent="0.3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 t="shared" ref="O57:V57" si="451">SUM(O52:O56)</f>
        <v>1259685.5199999991</v>
      </c>
      <c r="P57" s="74">
        <f t="shared" si="451"/>
        <v>1267751.7400000009</v>
      </c>
      <c r="Q57" s="74">
        <f t="shared" si="451"/>
        <v>1207076.7400000012</v>
      </c>
      <c r="R57" s="74">
        <f t="shared" si="451"/>
        <v>989776.69999999925</v>
      </c>
      <c r="S57" s="74">
        <f t="shared" si="451"/>
        <v>908801.46000000078</v>
      </c>
      <c r="T57" s="74">
        <f t="shared" si="451"/>
        <v>925719.52000000037</v>
      </c>
      <c r="U57" s="74">
        <f t="shared" si="451"/>
        <v>1082182.3700000008</v>
      </c>
      <c r="V57" s="98">
        <f t="shared" si="451"/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 t="shared" ref="AP57:AU57" si="452">SUM(AP52:AP56)</f>
        <v>785908.73999999778</v>
      </c>
      <c r="AQ57" s="98">
        <f t="shared" si="452"/>
        <v>672043.09999999916</v>
      </c>
      <c r="AR57" s="98">
        <f t="shared" si="452"/>
        <v>656525.89999999979</v>
      </c>
      <c r="AS57" s="98">
        <f t="shared" si="452"/>
        <v>765510.56000000075</v>
      </c>
      <c r="AT57" s="98">
        <f t="shared" si="452"/>
        <v>948673.64999999851</v>
      </c>
      <c r="AU57" s="98">
        <f t="shared" si="452"/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/>
      <c r="BB57" s="98"/>
      <c r="BC57" s="98"/>
      <c r="BD57" s="98"/>
      <c r="BE57" s="98"/>
      <c r="BF57" s="98"/>
      <c r="BG57" s="98"/>
      <c r="BH57" s="155"/>
      <c r="BI57" s="74">
        <f>C57-O57</f>
        <v>-162634.51999999909</v>
      </c>
      <c r="BJ57" s="74">
        <f t="shared" ref="BJ57:BP57" si="453">IF(D57=0,0,D57-P57)</f>
        <v>-156414.24000000092</v>
      </c>
      <c r="BK57" s="74">
        <f t="shared" si="453"/>
        <v>-123266.69000000157</v>
      </c>
      <c r="BL57" s="74">
        <f t="shared" si="453"/>
        <v>-19930.760000000242</v>
      </c>
      <c r="BM57" s="74">
        <f t="shared" si="453"/>
        <v>-155298.61000000278</v>
      </c>
      <c r="BN57" s="73">
        <f t="shared" si="453"/>
        <v>-340360.17000000109</v>
      </c>
      <c r="BO57" s="73">
        <f t="shared" si="453"/>
        <v>-304580.9000000034</v>
      </c>
      <c r="BP57" s="98">
        <f t="shared" si="453"/>
        <v>-266912.04000000388</v>
      </c>
      <c r="BQ57" s="98">
        <f t="shared" ref="BQ57:BV57" si="454">IF(W57=0,0,K57-W57)</f>
        <v>-344607.25000000128</v>
      </c>
      <c r="BR57" s="98">
        <f t="shared" si="454"/>
        <v>-195598.90000000002</v>
      </c>
      <c r="BS57" s="271">
        <f t="shared" si="454"/>
        <v>-172189.31999999995</v>
      </c>
      <c r="BT57" s="269">
        <f t="shared" si="454"/>
        <v>-166122.72000000253</v>
      </c>
      <c r="BU57" s="269">
        <f t="shared" si="454"/>
        <v>105862.88000000152</v>
      </c>
      <c r="BV57" s="269">
        <f t="shared" si="454"/>
        <v>16372.509999999078</v>
      </c>
      <c r="BW57" s="269">
        <f t="shared" ref="BW57" si="455">IF(AC57=0,0,Q57-AC57)</f>
        <v>-190129.31999999867</v>
      </c>
      <c r="BX57" s="269">
        <f t="shared" ref="BX57" si="456">IF(AD57=0,0,R57-AD57)</f>
        <v>51221.239999997662</v>
      </c>
      <c r="BY57" s="269">
        <f t="shared" ref="BY57" si="457">IF(AE57=0,0,S57-AE57)</f>
        <v>93803.190000000526</v>
      </c>
      <c r="BZ57" s="269">
        <f t="shared" ref="BZ57" si="458">IF(AF57=0,0,T57-AF57)</f>
        <v>128544.42000000086</v>
      </c>
      <c r="CA57" s="269">
        <f t="shared" ref="CA57" si="459">IF(AG57=0,0,U57-AG57)</f>
        <v>171073.61000000068</v>
      </c>
      <c r="CB57" s="269">
        <f t="shared" ref="CB57" si="460">IF(AH57=0,0,V57-AH57)</f>
        <v>240319.85000000254</v>
      </c>
      <c r="CC57" s="269">
        <f t="shared" ref="CC57" si="461">IF(AI57=0,0,W57-AI57)</f>
        <v>174446.02000000037</v>
      </c>
      <c r="CD57" s="269">
        <f t="shared" ref="CD57" si="462">IF(AJ57=0,0,X57-AJ57)</f>
        <v>106585</v>
      </c>
      <c r="CE57" s="271">
        <f t="shared" ref="CE57:CJ57" si="463">IF(AK57=0,0,Y57-AK57)</f>
        <v>163905.46999999927</v>
      </c>
      <c r="CF57" s="269">
        <f t="shared" si="463"/>
        <v>76473.819999998319</v>
      </c>
      <c r="CG57" s="269">
        <f t="shared" si="463"/>
        <v>49538.979999997653</v>
      </c>
      <c r="CH57" s="269">
        <f t="shared" si="463"/>
        <v>70240.640000002459</v>
      </c>
      <c r="CI57" s="269">
        <f t="shared" si="463"/>
        <v>361372.88999999862</v>
      </c>
      <c r="CJ57" s="269">
        <f t="shared" si="463"/>
        <v>152646.72000000381</v>
      </c>
      <c r="CK57" s="269">
        <f t="shared" ref="CK57" si="464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42"/>
        <v>-20622.049999999232</v>
      </c>
      <c r="CR57" s="269">
        <f t="shared" si="442"/>
        <v>-34343.01999999932</v>
      </c>
      <c r="CS57" s="269">
        <f t="shared" si="442"/>
        <v>-100353.70999999857</v>
      </c>
      <c r="CT57" s="269">
        <f t="shared" si="443"/>
        <v>-139007.82000000007</v>
      </c>
      <c r="CU57" s="269">
        <f t="shared" si="444"/>
        <v>0</v>
      </c>
      <c r="CV57" s="269">
        <f t="shared" si="445"/>
        <v>0</v>
      </c>
      <c r="CW57" s="269">
        <f t="shared" si="446"/>
        <v>0</v>
      </c>
      <c r="CX57" s="269">
        <f t="shared" si="447"/>
        <v>0</v>
      </c>
      <c r="CY57" s="269">
        <f t="shared" si="448"/>
        <v>0</v>
      </c>
      <c r="CZ57" s="269">
        <f t="shared" si="449"/>
        <v>0</v>
      </c>
      <c r="DA57" s="269">
        <f t="shared" si="450"/>
        <v>0</v>
      </c>
      <c r="DB57" s="272">
        <f t="shared" si="450"/>
        <v>0</v>
      </c>
    </row>
    <row r="58" spans="1:106" x14ac:dyDescent="0.3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3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/>
      <c r="BB59" s="98"/>
      <c r="BC59" s="98"/>
      <c r="BD59" s="98"/>
      <c r="BE59" s="98"/>
      <c r="BF59" s="98"/>
      <c r="BG59" s="98"/>
      <c r="BH59" s="155"/>
      <c r="BI59" s="74">
        <f t="shared" ref="BI59:BR59" si="465">IF(C59=0,0,C59-O59)</f>
        <v>0</v>
      </c>
      <c r="BJ59" s="74">
        <f t="shared" si="465"/>
        <v>0</v>
      </c>
      <c r="BK59" s="74">
        <f t="shared" si="465"/>
        <v>0</v>
      </c>
      <c r="BL59" s="74">
        <f t="shared" si="465"/>
        <v>0</v>
      </c>
      <c r="BM59" s="74">
        <f t="shared" si="465"/>
        <v>0</v>
      </c>
      <c r="BN59" s="73">
        <f t="shared" si="465"/>
        <v>0</v>
      </c>
      <c r="BO59" s="73">
        <f t="shared" si="465"/>
        <v>0</v>
      </c>
      <c r="BP59" s="98">
        <f t="shared" si="465"/>
        <v>0</v>
      </c>
      <c r="BQ59" s="98">
        <f t="shared" si="465"/>
        <v>0</v>
      </c>
      <c r="BR59" s="98">
        <f t="shared" si="465"/>
        <v>0</v>
      </c>
      <c r="BS59" s="271">
        <f t="shared" ref="BS59" si="466">IF(M59=0,0,M59-Y59)</f>
        <v>0</v>
      </c>
      <c r="BT59" s="269">
        <f t="shared" ref="BT59:BV60" si="467">IF(N59=0,0,N59-Z59)</f>
        <v>0</v>
      </c>
      <c r="BU59" s="269">
        <f t="shared" si="467"/>
        <v>-1516404.3899999976</v>
      </c>
      <c r="BV59" s="269">
        <f t="shared" si="467"/>
        <v>-1574392.159999999</v>
      </c>
      <c r="BW59" s="269">
        <f t="shared" ref="BW59" si="468">IF(Q59=0,0,Q59-AC59)</f>
        <v>-1611630.9300000016</v>
      </c>
      <c r="BX59" s="269">
        <f t="shared" ref="BX59" si="469">IF(R59=0,0,R59-AD59)</f>
        <v>-2076112.8600000022</v>
      </c>
      <c r="BY59" s="269">
        <f t="shared" ref="BY59" si="470">IF(S59=0,0,S59-AE59)</f>
        <v>-973121.83999999799</v>
      </c>
      <c r="BZ59" s="269">
        <f t="shared" ref="BZ59" si="471">IF(T59=0,0,T59-AF59)</f>
        <v>-530884.9199999962</v>
      </c>
      <c r="CA59" s="269">
        <f t="shared" ref="CA59" si="472">IF(U59=0,0,U59-AG59)</f>
        <v>-217771.68999999296</v>
      </c>
      <c r="CB59" s="269">
        <f t="shared" ref="CB59" si="473">IF(V59=0,0,V59-AH59)</f>
        <v>-173259.51000000723</v>
      </c>
      <c r="CC59" s="269">
        <f t="shared" ref="CC59" si="474">IF(W59=0,0,W59-AI59)</f>
        <v>193005.05000000261</v>
      </c>
      <c r="CD59" s="269">
        <f t="shared" ref="CD59" si="475">IF(X59=0,0,X59-AJ59)</f>
        <v>598683.72999999812</v>
      </c>
      <c r="CE59" s="271">
        <f t="shared" ref="CE59:CJ59" si="476">IF(Y59=0,0,Y59-AK59)</f>
        <v>683901.4199999976</v>
      </c>
      <c r="CF59" s="269">
        <f t="shared" si="476"/>
        <v>998677.0500000082</v>
      </c>
      <c r="CG59" s="269">
        <f t="shared" si="476"/>
        <v>1062128.409999996</v>
      </c>
      <c r="CH59" s="269">
        <f t="shared" si="476"/>
        <v>1232042.2400000012</v>
      </c>
      <c r="CI59" s="269">
        <f t="shared" si="476"/>
        <v>1551839.2900000033</v>
      </c>
      <c r="CJ59" s="269">
        <f t="shared" si="476"/>
        <v>2294923.7100000032</v>
      </c>
      <c r="CK59" s="269">
        <f t="shared" ref="CK59" si="477">IF(AE59=0,0,AE59-AQ59)</f>
        <v>1498508.2700000005</v>
      </c>
      <c r="CL59" s="269">
        <f t="shared" ref="CL59:CP60" si="478">IF(AF59=0,0,AF59-AR59)</f>
        <v>1343217.2800000021</v>
      </c>
      <c r="CM59" s="269">
        <f t="shared" si="478"/>
        <v>1445298.0699999987</v>
      </c>
      <c r="CN59" s="269">
        <f t="shared" si="478"/>
        <v>1447500.6400000001</v>
      </c>
      <c r="CO59" s="269">
        <f t="shared" si="478"/>
        <v>1238259.7899999993</v>
      </c>
      <c r="CP59" s="272">
        <f t="shared" si="478"/>
        <v>1016887.570000001</v>
      </c>
      <c r="CQ59" s="271">
        <f t="shared" ref="CQ59:CS60" si="479">IF(AW59=0,0,AK59-AW59)</f>
        <v>907314.76000000024</v>
      </c>
      <c r="CR59" s="269">
        <f t="shared" si="479"/>
        <v>643878.36999999778</v>
      </c>
      <c r="CS59" s="269">
        <f t="shared" si="479"/>
        <v>598536.30000000424</v>
      </c>
      <c r="CT59" s="269">
        <f t="shared" ref="CT59:DA59" si="480">IF(AZ59=0,0,AN59-AZ59)</f>
        <v>539145.24000000232</v>
      </c>
      <c r="CU59" s="269">
        <f t="shared" si="480"/>
        <v>0</v>
      </c>
      <c r="CV59" s="269">
        <f t="shared" si="480"/>
        <v>0</v>
      </c>
      <c r="CW59" s="269">
        <f t="shared" si="480"/>
        <v>0</v>
      </c>
      <c r="CX59" s="269">
        <f t="shared" si="480"/>
        <v>0</v>
      </c>
      <c r="CY59" s="269">
        <f t="shared" si="480"/>
        <v>0</v>
      </c>
      <c r="CZ59" s="269">
        <f t="shared" si="480"/>
        <v>0</v>
      </c>
      <c r="DA59" s="269">
        <f t="shared" si="480"/>
        <v>0</v>
      </c>
      <c r="DB59" s="272">
        <f>IF(BH59=0,0,AV59-BH59)</f>
        <v>0</v>
      </c>
    </row>
    <row r="60" spans="1:106" x14ac:dyDescent="0.3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/>
      <c r="BB60" s="98"/>
      <c r="BC60" s="98"/>
      <c r="BD60" s="98"/>
      <c r="BE60" s="98"/>
      <c r="BF60" s="98"/>
      <c r="BG60" s="98"/>
      <c r="BH60" s="155"/>
      <c r="BI60" s="74">
        <f t="shared" ref="BI60:BR60" si="481">IF(C60=0,0,C60-O60)</f>
        <v>0</v>
      </c>
      <c r="BJ60" s="74">
        <f t="shared" si="481"/>
        <v>0</v>
      </c>
      <c r="BK60" s="74">
        <f t="shared" si="481"/>
        <v>0</v>
      </c>
      <c r="BL60" s="74">
        <f t="shared" si="481"/>
        <v>0</v>
      </c>
      <c r="BM60" s="74">
        <f t="shared" si="481"/>
        <v>0</v>
      </c>
      <c r="BN60" s="73">
        <f t="shared" si="481"/>
        <v>0</v>
      </c>
      <c r="BO60" s="73">
        <f t="shared" si="481"/>
        <v>0</v>
      </c>
      <c r="BP60" s="98">
        <f t="shared" si="481"/>
        <v>0</v>
      </c>
      <c r="BQ60" s="98">
        <f t="shared" si="481"/>
        <v>0</v>
      </c>
      <c r="BR60" s="98">
        <f t="shared" si="481"/>
        <v>0</v>
      </c>
      <c r="BS60" s="271">
        <f t="shared" ref="BS60" si="482">IF(M60=0,0,M60-Y60)</f>
        <v>0</v>
      </c>
      <c r="BT60" s="269">
        <f t="shared" si="467"/>
        <v>0</v>
      </c>
      <c r="BU60" s="269">
        <f t="shared" si="467"/>
        <v>-1554221.8000000026</v>
      </c>
      <c r="BV60" s="269">
        <f t="shared" si="467"/>
        <v>-1517091.7799999975</v>
      </c>
      <c r="BW60" s="269">
        <f t="shared" ref="BW60" si="483">IF(Q60=0,0,Q60-AC60)</f>
        <v>-1596731.8300000066</v>
      </c>
      <c r="BX60" s="269">
        <f t="shared" ref="BX60" si="484">IF(R60=0,0,R60-AD60)</f>
        <v>-1097354.339999998</v>
      </c>
      <c r="BY60" s="269">
        <f t="shared" ref="BY60" si="485">IF(S60=0,0,S60-AE60)</f>
        <v>-1624998.5799999963</v>
      </c>
      <c r="BZ60" s="269">
        <f t="shared" ref="BZ60" si="486">IF(T60=0,0,T60-AF60)</f>
        <v>-1640526.7999999952</v>
      </c>
      <c r="CA60" s="269">
        <f t="shared" ref="CA60" si="487">IF(U60=0,0,U60-AG60)</f>
        <v>-1500215.6700000009</v>
      </c>
      <c r="CB60" s="269">
        <f t="shared" ref="CB60" si="488">IF(V60=0,0,V60-AH60)</f>
        <v>-902208.45000000298</v>
      </c>
      <c r="CC60" s="269">
        <f t="shared" ref="CC60" si="489">IF(W60=0,0,W60-AI60)</f>
        <v>-680247.00000000745</v>
      </c>
      <c r="CD60" s="269">
        <f t="shared" ref="CD60" si="490">IF(X60=0,0,X60-AJ60)</f>
        <v>-175314</v>
      </c>
      <c r="CE60" s="271">
        <f t="shared" ref="CE60:CJ60" si="491">IF(Y60=0,0,Y60-AK60)</f>
        <v>-9912.3099999921396</v>
      </c>
      <c r="CF60" s="269">
        <f t="shared" si="491"/>
        <v>131014.92000001296</v>
      </c>
      <c r="CG60" s="269">
        <f t="shared" si="491"/>
        <v>241158.31999998353</v>
      </c>
      <c r="CH60" s="269">
        <f t="shared" si="491"/>
        <v>327214.0500000054</v>
      </c>
      <c r="CI60" s="269">
        <f t="shared" si="491"/>
        <v>314973.34999998938</v>
      </c>
      <c r="CJ60" s="269">
        <f t="shared" si="491"/>
        <v>-197964.37000001315</v>
      </c>
      <c r="CK60" s="269">
        <f t="shared" ref="CK60" si="492">IF(AE60=0,0,AE60-AQ60)</f>
        <v>294240.21000000183</v>
      </c>
      <c r="CL60" s="269">
        <f t="shared" si="478"/>
        <v>505141.67999998666</v>
      </c>
      <c r="CM60" s="269">
        <f t="shared" si="478"/>
        <v>432314.90999999549</v>
      </c>
      <c r="CN60" s="269">
        <f t="shared" si="478"/>
        <v>186292.86999999825</v>
      </c>
      <c r="CO60" s="269">
        <f t="shared" si="478"/>
        <v>57382.97999999579</v>
      </c>
      <c r="CP60" s="272">
        <f t="shared" si="478"/>
        <v>-379693.25000000279</v>
      </c>
      <c r="CQ60" s="271">
        <f t="shared" si="479"/>
        <v>-401513.4300000025</v>
      </c>
      <c r="CR60" s="269">
        <f t="shared" si="479"/>
        <v>-449217.96000000928</v>
      </c>
      <c r="CS60" s="269">
        <f t="shared" si="479"/>
        <v>-611549.73999997601</v>
      </c>
      <c r="CT60" s="269">
        <f t="shared" ref="CT60:DA60" si="493">IF(AZ60=0,0,AN60-AZ60)</f>
        <v>-759731.45000001602</v>
      </c>
      <c r="CU60" s="269">
        <f t="shared" si="493"/>
        <v>0</v>
      </c>
      <c r="CV60" s="269">
        <f t="shared" si="493"/>
        <v>0</v>
      </c>
      <c r="CW60" s="269">
        <f t="shared" si="493"/>
        <v>0</v>
      </c>
      <c r="CX60" s="269">
        <f t="shared" si="493"/>
        <v>0</v>
      </c>
      <c r="CY60" s="269">
        <f t="shared" si="493"/>
        <v>0</v>
      </c>
      <c r="CZ60" s="269">
        <f t="shared" si="493"/>
        <v>0</v>
      </c>
      <c r="DA60" s="269">
        <f t="shared" si="493"/>
        <v>0</v>
      </c>
      <c r="DB60" s="272">
        <f>IF(BH60=0,0,AV60-BH60)</f>
        <v>0</v>
      </c>
    </row>
    <row r="61" spans="1:106" x14ac:dyDescent="0.3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/>
      <c r="BB61" s="98"/>
      <c r="BC61" s="98"/>
      <c r="BD61" s="98"/>
      <c r="BE61" s="98"/>
      <c r="BF61" s="98"/>
      <c r="BG61" s="98"/>
      <c r="BH61" s="155"/>
      <c r="BI61" s="74">
        <f t="shared" ref="BI61:BR63" si="494">IF(C61=0,0,C61-O61)</f>
        <v>0</v>
      </c>
      <c r="BJ61" s="74">
        <f t="shared" si="494"/>
        <v>0</v>
      </c>
      <c r="BK61" s="74">
        <f t="shared" si="494"/>
        <v>0</v>
      </c>
      <c r="BL61" s="74">
        <f t="shared" si="494"/>
        <v>0</v>
      </c>
      <c r="BM61" s="74">
        <f t="shared" si="494"/>
        <v>0</v>
      </c>
      <c r="BN61" s="73">
        <f t="shared" si="494"/>
        <v>0</v>
      </c>
      <c r="BO61" s="73">
        <f t="shared" si="494"/>
        <v>0</v>
      </c>
      <c r="BP61" s="98">
        <f t="shared" si="494"/>
        <v>0</v>
      </c>
      <c r="BQ61" s="98">
        <f t="shared" si="494"/>
        <v>0</v>
      </c>
      <c r="BR61" s="98">
        <f t="shared" si="494"/>
        <v>0</v>
      </c>
      <c r="BS61" s="271">
        <f t="shared" ref="BS61:BS63" si="495">IF(M61=0,0,M61-Y61)</f>
        <v>0</v>
      </c>
      <c r="BT61" s="269">
        <f t="shared" ref="BT61:BV63" si="496">IF(N61=0,0,N61-Z61)</f>
        <v>0</v>
      </c>
      <c r="BU61" s="269">
        <f t="shared" si="496"/>
        <v>-6268.2999999999593</v>
      </c>
      <c r="BV61" s="269">
        <f t="shared" si="496"/>
        <v>-5974.1000000000131</v>
      </c>
      <c r="BW61" s="269">
        <f t="shared" ref="BW61:BW63" si="497">IF(Q61=0,0,Q61-AC61)</f>
        <v>-1810.8700000000099</v>
      </c>
      <c r="BX61" s="269">
        <f t="shared" ref="BX61:BX63" si="498">IF(R61=0,0,R61-AD61)</f>
        <v>4067.2299999999668</v>
      </c>
      <c r="BY61" s="269">
        <f t="shared" ref="BY61:BY63" si="499">IF(S61=0,0,S61-AE61)</f>
        <v>6509.1699999999691</v>
      </c>
      <c r="BZ61" s="269">
        <f t="shared" ref="BZ61:BZ63" si="500">IF(T61=0,0,T61-AF61)</f>
        <v>-5415.4099999999744</v>
      </c>
      <c r="CA61" s="269">
        <f t="shared" ref="CA61:CA63" si="501">IF(U61=0,0,U61-AG61)</f>
        <v>4388.5500000000247</v>
      </c>
      <c r="CB61" s="269">
        <f t="shared" ref="CB61:CB63" si="502">IF(V61=0,0,V61-AH61)</f>
        <v>9449.6799999999348</v>
      </c>
      <c r="CC61" s="269">
        <f t="shared" ref="CC61:CC63" si="503">IF(W61=0,0,W61-AI61)</f>
        <v>12888.349999999969</v>
      </c>
      <c r="CD61" s="269">
        <f t="shared" ref="CD61:CD63" si="504">IF(X61=0,0,X61-AJ61)</f>
        <v>11837.159999999982</v>
      </c>
      <c r="CE61" s="271">
        <f t="shared" ref="CE61:CJ63" si="505">IF(Y61=0,0,Y61-AK61)</f>
        <v>18441.469999999972</v>
      </c>
      <c r="CF61" s="269">
        <f t="shared" si="505"/>
        <v>22360.310000000019</v>
      </c>
      <c r="CG61" s="269">
        <f t="shared" si="505"/>
        <v>18998.899999999987</v>
      </c>
      <c r="CH61" s="269">
        <f t="shared" si="505"/>
        <v>21648.510000000002</v>
      </c>
      <c r="CI61" s="269">
        <f t="shared" si="505"/>
        <v>25458.54000000003</v>
      </c>
      <c r="CJ61" s="269">
        <f t="shared" si="505"/>
        <v>34681.510000000009</v>
      </c>
      <c r="CK61" s="269">
        <f t="shared" ref="CK61:CK63" si="506">IF(AE61=0,0,AE61-AQ61)</f>
        <v>35665.159999999982</v>
      </c>
      <c r="CL61" s="269">
        <f t="shared" ref="CL61:CP63" si="507">IF(AF61=0,0,AF61-AR61)</f>
        <v>32431.669999999987</v>
      </c>
      <c r="CM61" s="269">
        <f t="shared" si="507"/>
        <v>29588.849999999984</v>
      </c>
      <c r="CN61" s="269">
        <f t="shared" si="507"/>
        <v>19865.680000000018</v>
      </c>
      <c r="CO61" s="269">
        <f t="shared" si="507"/>
        <v>7242.3300000000017</v>
      </c>
      <c r="CP61" s="272">
        <f t="shared" si="507"/>
        <v>5277.710000000021</v>
      </c>
      <c r="CQ61" s="271">
        <f t="shared" ref="CQ61:CS64" si="508">IF(AW61=0,0,AK61-AW61)</f>
        <v>5756.3900000000285</v>
      </c>
      <c r="CR61" s="269">
        <f t="shared" si="508"/>
        <v>4041.3399999999929</v>
      </c>
      <c r="CS61" s="269">
        <f t="shared" si="508"/>
        <v>-111.57000000001426</v>
      </c>
      <c r="CT61" s="269">
        <f t="shared" ref="CT61:CT64" si="509">IF(AZ61=0,0,AN61-AZ61)</f>
        <v>-5529.4400000000096</v>
      </c>
      <c r="CU61" s="269">
        <f t="shared" ref="CU61:CU64" si="510">IF(BA61=0,0,AO61-BA61)</f>
        <v>0</v>
      </c>
      <c r="CV61" s="269">
        <f t="shared" ref="CV61:CV64" si="511">IF(BB61=0,0,AP61-BB61)</f>
        <v>0</v>
      </c>
      <c r="CW61" s="269">
        <f t="shared" ref="CW61:CW64" si="512">IF(BC61=0,0,AQ61-BC61)</f>
        <v>0</v>
      </c>
      <c r="CX61" s="269">
        <f t="shared" ref="CX61:CX64" si="513">IF(BD61=0,0,AR61-BD61)</f>
        <v>0</v>
      </c>
      <c r="CY61" s="269">
        <f t="shared" ref="CY61:CY64" si="514">IF(BE61=0,0,AS61-BE61)</f>
        <v>0</v>
      </c>
      <c r="CZ61" s="269">
        <f t="shared" ref="CZ61:CZ64" si="515">IF(BF61=0,0,AT61-BF61)</f>
        <v>0</v>
      </c>
      <c r="DA61" s="269">
        <f t="shared" ref="DA61:DB64" si="516">IF(BG61=0,0,AU61-BG61)</f>
        <v>0</v>
      </c>
      <c r="DB61" s="272">
        <f t="shared" si="516"/>
        <v>0</v>
      </c>
    </row>
    <row r="62" spans="1:106" x14ac:dyDescent="0.3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/>
      <c r="BB62" s="98"/>
      <c r="BC62" s="98"/>
      <c r="BD62" s="98"/>
      <c r="BE62" s="98"/>
      <c r="BF62" s="98"/>
      <c r="BG62" s="98"/>
      <c r="BH62" s="155"/>
      <c r="BI62" s="74">
        <f t="shared" si="494"/>
        <v>0</v>
      </c>
      <c r="BJ62" s="74">
        <f t="shared" si="494"/>
        <v>0</v>
      </c>
      <c r="BK62" s="74">
        <f t="shared" si="494"/>
        <v>0</v>
      </c>
      <c r="BL62" s="74">
        <f t="shared" si="494"/>
        <v>0</v>
      </c>
      <c r="BM62" s="74">
        <f t="shared" si="494"/>
        <v>0</v>
      </c>
      <c r="BN62" s="73">
        <f t="shared" si="494"/>
        <v>0</v>
      </c>
      <c r="BO62" s="73">
        <f t="shared" si="494"/>
        <v>0</v>
      </c>
      <c r="BP62" s="98">
        <f t="shared" si="494"/>
        <v>0</v>
      </c>
      <c r="BQ62" s="98">
        <f t="shared" si="494"/>
        <v>0</v>
      </c>
      <c r="BR62" s="98">
        <f t="shared" si="494"/>
        <v>0</v>
      </c>
      <c r="BS62" s="271">
        <f t="shared" si="495"/>
        <v>0</v>
      </c>
      <c r="BT62" s="269">
        <f t="shared" si="496"/>
        <v>0</v>
      </c>
      <c r="BU62" s="269">
        <f t="shared" si="496"/>
        <v>-116895.00999999994</v>
      </c>
      <c r="BV62" s="269">
        <f t="shared" si="496"/>
        <v>-77298.85999999987</v>
      </c>
      <c r="BW62" s="269">
        <f t="shared" si="497"/>
        <v>-33156.420000000042</v>
      </c>
      <c r="BX62" s="269">
        <f t="shared" si="498"/>
        <v>-5154.3700000001409</v>
      </c>
      <c r="BY62" s="269">
        <f t="shared" si="499"/>
        <v>15248.869999999879</v>
      </c>
      <c r="BZ62" s="269">
        <f t="shared" si="500"/>
        <v>18270.569999999978</v>
      </c>
      <c r="CA62" s="269">
        <f t="shared" si="501"/>
        <v>24047.309999999998</v>
      </c>
      <c r="CB62" s="269">
        <f t="shared" si="502"/>
        <v>22129.609999999986</v>
      </c>
      <c r="CC62" s="269">
        <f t="shared" si="503"/>
        <v>29439.999999999971</v>
      </c>
      <c r="CD62" s="269">
        <f t="shared" si="504"/>
        <v>49331.320000000007</v>
      </c>
      <c r="CE62" s="271">
        <f t="shared" si="505"/>
        <v>49103.689999999944</v>
      </c>
      <c r="CF62" s="269">
        <f t="shared" si="505"/>
        <v>102305.95999999999</v>
      </c>
      <c r="CG62" s="269">
        <f t="shared" si="505"/>
        <v>118343.55999999995</v>
      </c>
      <c r="CH62" s="269">
        <f t="shared" si="505"/>
        <v>125628.69999999985</v>
      </c>
      <c r="CI62" s="269">
        <f t="shared" si="505"/>
        <v>159755.29999999999</v>
      </c>
      <c r="CJ62" s="269">
        <f t="shared" si="505"/>
        <v>158429.44000000006</v>
      </c>
      <c r="CK62" s="269">
        <f t="shared" si="506"/>
        <v>156364.78999999998</v>
      </c>
      <c r="CL62" s="269">
        <f t="shared" si="507"/>
        <v>148367.58000000005</v>
      </c>
      <c r="CM62" s="269">
        <f t="shared" si="507"/>
        <v>119894.93000000004</v>
      </c>
      <c r="CN62" s="269">
        <f t="shared" si="507"/>
        <v>105407.48999999992</v>
      </c>
      <c r="CO62" s="269">
        <f t="shared" si="507"/>
        <v>108682.72999999998</v>
      </c>
      <c r="CP62" s="272">
        <f t="shared" si="507"/>
        <v>109913.47</v>
      </c>
      <c r="CQ62" s="271">
        <f t="shared" si="508"/>
        <v>88913.700000000026</v>
      </c>
      <c r="CR62" s="269">
        <f t="shared" si="508"/>
        <v>63475.850000000006</v>
      </c>
      <c r="CS62" s="269">
        <f t="shared" si="508"/>
        <v>41399.479999999981</v>
      </c>
      <c r="CT62" s="269">
        <f t="shared" si="509"/>
        <v>4399.5299999999697</v>
      </c>
      <c r="CU62" s="269">
        <f t="shared" si="510"/>
        <v>0</v>
      </c>
      <c r="CV62" s="269">
        <f t="shared" si="511"/>
        <v>0</v>
      </c>
      <c r="CW62" s="269">
        <f t="shared" si="512"/>
        <v>0</v>
      </c>
      <c r="CX62" s="269">
        <f t="shared" si="513"/>
        <v>0</v>
      </c>
      <c r="CY62" s="269">
        <f t="shared" si="514"/>
        <v>0</v>
      </c>
      <c r="CZ62" s="269">
        <f t="shared" si="515"/>
        <v>0</v>
      </c>
      <c r="DA62" s="269">
        <f t="shared" si="516"/>
        <v>0</v>
      </c>
      <c r="DB62" s="272">
        <f t="shared" si="516"/>
        <v>0</v>
      </c>
    </row>
    <row r="63" spans="1:106" x14ac:dyDescent="0.3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/>
      <c r="BB63" s="98"/>
      <c r="BC63" s="98"/>
      <c r="BD63" s="98"/>
      <c r="BE63" s="98"/>
      <c r="BF63" s="98"/>
      <c r="BG63" s="98"/>
      <c r="BH63" s="155"/>
      <c r="BI63" s="74">
        <f t="shared" si="494"/>
        <v>0</v>
      </c>
      <c r="BJ63" s="74">
        <f t="shared" si="494"/>
        <v>0</v>
      </c>
      <c r="BK63" s="74">
        <f t="shared" si="494"/>
        <v>0</v>
      </c>
      <c r="BL63" s="74">
        <f t="shared" si="494"/>
        <v>0</v>
      </c>
      <c r="BM63" s="74">
        <f t="shared" si="494"/>
        <v>0</v>
      </c>
      <c r="BN63" s="73">
        <f t="shared" si="494"/>
        <v>0</v>
      </c>
      <c r="BO63" s="73">
        <f t="shared" si="494"/>
        <v>0</v>
      </c>
      <c r="BP63" s="98">
        <f t="shared" si="494"/>
        <v>0</v>
      </c>
      <c r="BQ63" s="98">
        <f t="shared" si="494"/>
        <v>0</v>
      </c>
      <c r="BR63" s="98">
        <f t="shared" si="494"/>
        <v>0</v>
      </c>
      <c r="BS63" s="271">
        <f t="shared" si="495"/>
        <v>0</v>
      </c>
      <c r="BT63" s="269">
        <f t="shared" si="496"/>
        <v>0</v>
      </c>
      <c r="BU63" s="269">
        <f t="shared" si="496"/>
        <v>23274.92</v>
      </c>
      <c r="BV63" s="269">
        <f t="shared" si="496"/>
        <v>17894.22</v>
      </c>
      <c r="BW63" s="269">
        <f t="shared" si="497"/>
        <v>11886.86</v>
      </c>
      <c r="BX63" s="269">
        <f t="shared" si="498"/>
        <v>21338.13</v>
      </c>
      <c r="BY63" s="269">
        <f t="shared" si="499"/>
        <v>-4042.3199999999997</v>
      </c>
      <c r="BZ63" s="269">
        <f t="shared" si="500"/>
        <v>41069.82</v>
      </c>
      <c r="CA63" s="269">
        <f t="shared" si="501"/>
        <v>-632.8799999999992</v>
      </c>
      <c r="CB63" s="269">
        <f t="shared" si="502"/>
        <v>-649.65000000000055</v>
      </c>
      <c r="CC63" s="269">
        <f t="shared" si="503"/>
        <v>0</v>
      </c>
      <c r="CD63" s="269">
        <f t="shared" si="504"/>
        <v>-650.09000000000015</v>
      </c>
      <c r="CE63" s="271">
        <f t="shared" si="505"/>
        <v>15443.719999999998</v>
      </c>
      <c r="CF63" s="269">
        <f t="shared" si="505"/>
        <v>0</v>
      </c>
      <c r="CG63" s="269">
        <f t="shared" si="505"/>
        <v>0</v>
      </c>
      <c r="CH63" s="269">
        <f t="shared" si="505"/>
        <v>0</v>
      </c>
      <c r="CI63" s="269">
        <f t="shared" si="505"/>
        <v>11015.91</v>
      </c>
      <c r="CJ63" s="269">
        <f t="shared" si="505"/>
        <v>5192.91</v>
      </c>
      <c r="CK63" s="269">
        <f t="shared" si="506"/>
        <v>5192.91</v>
      </c>
      <c r="CL63" s="269">
        <f t="shared" si="507"/>
        <v>3187.21</v>
      </c>
      <c r="CM63" s="269">
        <f t="shared" si="507"/>
        <v>5842.5599999999995</v>
      </c>
      <c r="CN63" s="269">
        <f t="shared" si="507"/>
        <v>5842.56</v>
      </c>
      <c r="CO63" s="269">
        <f t="shared" si="507"/>
        <v>5842.56</v>
      </c>
      <c r="CP63" s="272">
        <f t="shared" si="507"/>
        <v>5843</v>
      </c>
      <c r="CQ63" s="271">
        <f t="shared" si="508"/>
        <v>0</v>
      </c>
      <c r="CR63" s="269">
        <f t="shared" si="508"/>
        <v>0</v>
      </c>
      <c r="CS63" s="269">
        <f t="shared" si="508"/>
        <v>0</v>
      </c>
      <c r="CT63" s="269">
        <f t="shared" si="509"/>
        <v>0</v>
      </c>
      <c r="CU63" s="269">
        <f t="shared" si="510"/>
        <v>0</v>
      </c>
      <c r="CV63" s="269">
        <f t="shared" si="511"/>
        <v>0</v>
      </c>
      <c r="CW63" s="269">
        <f t="shared" si="512"/>
        <v>0</v>
      </c>
      <c r="CX63" s="269">
        <f t="shared" si="513"/>
        <v>0</v>
      </c>
      <c r="CY63" s="269">
        <f t="shared" si="514"/>
        <v>0</v>
      </c>
      <c r="CZ63" s="269">
        <f t="shared" si="515"/>
        <v>0</v>
      </c>
      <c r="DA63" s="269">
        <f t="shared" si="516"/>
        <v>0</v>
      </c>
      <c r="DB63" s="272">
        <f t="shared" si="516"/>
        <v>0</v>
      </c>
    </row>
    <row r="64" spans="1:106" x14ac:dyDescent="0.3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 t="shared" ref="O64:V64" si="517">SUM(O59:O63)</f>
        <v>6325297.9100000001</v>
      </c>
      <c r="P64" s="74">
        <f t="shared" si="517"/>
        <v>6765607.8900000062</v>
      </c>
      <c r="Q64" s="74">
        <f t="shared" si="517"/>
        <v>7189926.1599999918</v>
      </c>
      <c r="R64" s="74">
        <f t="shared" si="517"/>
        <v>7609796.6799999997</v>
      </c>
      <c r="S64" s="74">
        <f t="shared" si="517"/>
        <v>7786392.4300000053</v>
      </c>
      <c r="T64" s="74">
        <f t="shared" si="517"/>
        <v>7975069.7800000096</v>
      </c>
      <c r="U64" s="74">
        <f t="shared" si="517"/>
        <v>8168778.6700000064</v>
      </c>
      <c r="V64" s="98">
        <f t="shared" si="517"/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 t="shared" ref="AP64:AU64" si="518">SUM(AP59:AP63)</f>
        <v>8467749.6900000088</v>
      </c>
      <c r="AQ64" s="98">
        <f t="shared" si="518"/>
        <v>8376825.7899999972</v>
      </c>
      <c r="AR64" s="98">
        <f t="shared" si="518"/>
        <v>8060211.1000000108</v>
      </c>
      <c r="AS64" s="98">
        <f t="shared" si="518"/>
        <v>7826023.730000006</v>
      </c>
      <c r="AT64" s="98">
        <f t="shared" si="518"/>
        <v>7833731.2200000025</v>
      </c>
      <c r="AU64" s="98">
        <f t="shared" si="518"/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/>
      <c r="BB64" s="98"/>
      <c r="BC64" s="98"/>
      <c r="BD64" s="98"/>
      <c r="BE64" s="98"/>
      <c r="BF64" s="98"/>
      <c r="BG64" s="98"/>
      <c r="BH64" s="155"/>
      <c r="BI64" s="74">
        <f>C64-O64</f>
        <v>-136733.91000000015</v>
      </c>
      <c r="BJ64" s="74">
        <f t="shared" ref="BJ64:BP64" si="519">IF(D64=0,0,D64-P64)</f>
        <v>-284360.5100000063</v>
      </c>
      <c r="BK64" s="74">
        <f t="shared" si="519"/>
        <v>-524715.27999999095</v>
      </c>
      <c r="BL64" s="74">
        <f t="shared" si="519"/>
        <v>-646246.17999997828</v>
      </c>
      <c r="BM64" s="74">
        <f t="shared" si="519"/>
        <v>-827990.75000002235</v>
      </c>
      <c r="BN64" s="73">
        <f t="shared" si="519"/>
        <v>-1054845.0300000161</v>
      </c>
      <c r="BO64" s="73">
        <f t="shared" si="519"/>
        <v>-1492962.0000000093</v>
      </c>
      <c r="BP64" s="98">
        <f t="shared" si="519"/>
        <v>-2063494.4399999976</v>
      </c>
      <c r="BQ64" s="98">
        <f t="shared" ref="BQ64:BV64" si="520">IF(W64=0,0,K64-W64)</f>
        <v>-2366798.6899999734</v>
      </c>
      <c r="BR64" s="98">
        <f t="shared" si="520"/>
        <v>-2783314.820000032</v>
      </c>
      <c r="BS64" s="271">
        <f t="shared" si="520"/>
        <v>-3010463.6100000031</v>
      </c>
      <c r="BT64" s="269">
        <f t="shared" si="520"/>
        <v>-3278460.730000006</v>
      </c>
      <c r="BU64" s="269">
        <f t="shared" si="520"/>
        <v>-3170514.5299999975</v>
      </c>
      <c r="BV64" s="269">
        <f t="shared" si="520"/>
        <v>-3156862.679999996</v>
      </c>
      <c r="BW64" s="269">
        <f t="shared" ref="BW64" si="521">IF(AC64=0,0,Q64-AC64)</f>
        <v>-3231443.1700000102</v>
      </c>
      <c r="BX64" s="269">
        <f t="shared" ref="BX64" si="522">IF(AD64=0,0,R64-AD64)</f>
        <v>-3153216.16</v>
      </c>
      <c r="BY64" s="269">
        <f t="shared" ref="BY64" si="523">IF(AE64=0,0,S64-AE64)</f>
        <v>-2580404.6700000074</v>
      </c>
      <c r="BZ64" s="269">
        <f t="shared" ref="BZ64" si="524">IF(AF64=0,0,T64-AF64)</f>
        <v>-2117486.9199999971</v>
      </c>
      <c r="CA64" s="269">
        <f t="shared" ref="CA64" si="525">IF(AG64=0,0,U64-AG64)</f>
        <v>-1690184.4100000011</v>
      </c>
      <c r="CB64" s="269">
        <f t="shared" ref="CB64" si="526">IF(AH64=0,0,V64-AH64)</f>
        <v>-1044538.1500000171</v>
      </c>
      <c r="CC64" s="269">
        <f t="shared" ref="CC64" si="527">IF(AI64=0,0,W64-AI64)</f>
        <v>-450765.25000000931</v>
      </c>
      <c r="CD64" s="269">
        <f t="shared" ref="CD64" si="528">IF(AJ64=0,0,X64-AJ64)</f>
        <v>483889.37000000291</v>
      </c>
      <c r="CE64" s="271">
        <f t="shared" ref="CE64:CJ64" si="529">IF(AK64=0,0,Y64-AK64)</f>
        <v>756978.82000001706</v>
      </c>
      <c r="CF64" s="269">
        <f t="shared" si="529"/>
        <v>1254358.5800000308</v>
      </c>
      <c r="CG64" s="269">
        <f t="shared" si="529"/>
        <v>1440629.1199999778</v>
      </c>
      <c r="CH64" s="269">
        <f t="shared" si="529"/>
        <v>1705069.1000000052</v>
      </c>
      <c r="CI64" s="269">
        <f t="shared" si="529"/>
        <v>2063042.3699999955</v>
      </c>
      <c r="CJ64" s="269">
        <f t="shared" si="529"/>
        <v>2295263.1499999911</v>
      </c>
      <c r="CK64" s="269">
        <f t="shared" ref="CK64" si="530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508"/>
        <v>611299.57999998797</v>
      </c>
      <c r="CR64" s="269">
        <f t="shared" si="508"/>
        <v>262177.61999998894</v>
      </c>
      <c r="CS64" s="269">
        <f t="shared" si="508"/>
        <v>28274.490000027232</v>
      </c>
      <c r="CT64" s="269">
        <f t="shared" si="509"/>
        <v>-220251.72000001185</v>
      </c>
      <c r="CU64" s="269">
        <f t="shared" si="510"/>
        <v>0</v>
      </c>
      <c r="CV64" s="269">
        <f t="shared" si="511"/>
        <v>0</v>
      </c>
      <c r="CW64" s="269">
        <f t="shared" si="512"/>
        <v>0</v>
      </c>
      <c r="CX64" s="269">
        <f t="shared" si="513"/>
        <v>0</v>
      </c>
      <c r="CY64" s="269">
        <f t="shared" si="514"/>
        <v>0</v>
      </c>
      <c r="CZ64" s="269">
        <f t="shared" si="515"/>
        <v>0</v>
      </c>
      <c r="DA64" s="269">
        <f t="shared" si="516"/>
        <v>0</v>
      </c>
      <c r="DB64" s="272">
        <f t="shared" si="516"/>
        <v>0</v>
      </c>
    </row>
    <row r="65" spans="1:106" x14ac:dyDescent="0.3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3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 t="shared" ref="W66:X71" si="531">W45+W52+W59</f>
        <v>4403380.99</v>
      </c>
      <c r="X66" s="155">
        <f t="shared" si="531"/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/>
      <c r="BB66" s="98"/>
      <c r="BC66" s="98"/>
      <c r="BD66" s="98"/>
      <c r="BE66" s="98"/>
      <c r="BF66" s="98"/>
      <c r="BG66" s="98"/>
      <c r="BH66" s="155"/>
      <c r="BI66" s="74">
        <f t="shared" ref="BI66:BR66" si="532">IF(C66=0,0,C66-O66)</f>
        <v>0</v>
      </c>
      <c r="BJ66" s="73">
        <f t="shared" si="532"/>
        <v>0</v>
      </c>
      <c r="BK66" s="73">
        <f t="shared" si="532"/>
        <v>0</v>
      </c>
      <c r="BL66" s="73">
        <f t="shared" si="532"/>
        <v>0</v>
      </c>
      <c r="BM66" s="73">
        <f t="shared" si="532"/>
        <v>0</v>
      </c>
      <c r="BN66" s="73">
        <f t="shared" si="532"/>
        <v>0</v>
      </c>
      <c r="BO66" s="73">
        <f t="shared" si="532"/>
        <v>0</v>
      </c>
      <c r="BP66" s="229">
        <f t="shared" si="532"/>
        <v>0</v>
      </c>
      <c r="BQ66" s="229">
        <f t="shared" si="532"/>
        <v>0</v>
      </c>
      <c r="BR66" s="229">
        <f t="shared" si="532"/>
        <v>0</v>
      </c>
      <c r="BS66" s="271">
        <f t="shared" ref="BS66" si="533">IF(M66=0,0,M66-Y66)</f>
        <v>0</v>
      </c>
      <c r="BT66" s="269">
        <f t="shared" ref="BT66:BV67" si="534">IF(N66=0,0,N66-Z66)</f>
        <v>0</v>
      </c>
      <c r="BU66" s="269">
        <f t="shared" si="534"/>
        <v>-1640950.4999999977</v>
      </c>
      <c r="BV66" s="269">
        <f t="shared" si="534"/>
        <v>-1717447.1699999897</v>
      </c>
      <c r="BW66" s="269">
        <f t="shared" ref="BW66" si="535">IF(Q66=0,0,Q66-AC66)</f>
        <v>-1657482.2099999893</v>
      </c>
      <c r="BX66" s="269">
        <f t="shared" ref="BX66" si="536">IF(R66=0,0,R66-AD66)</f>
        <v>-2046073.4900000002</v>
      </c>
      <c r="BY66" s="269">
        <f t="shared" ref="BY66" si="537">IF(S66=0,0,S66-AE66)</f>
        <v>-842128.19999999972</v>
      </c>
      <c r="BZ66" s="269">
        <f t="shared" ref="BZ66" si="538">IF(T66=0,0,T66-AF66)</f>
        <v>-229613.05999999959</v>
      </c>
      <c r="CA66" s="269">
        <f t="shared" ref="CA66" si="539">IF(U66=0,0,U66-AG66)</f>
        <v>227922.74000000767</v>
      </c>
      <c r="CB66" s="269">
        <f t="shared" ref="CB66" si="540">IF(V66=0,0,V66-AH66)</f>
        <v>137364.07999999262</v>
      </c>
      <c r="CC66" s="269">
        <f t="shared" ref="CC66" si="541">IF(W66=0,0,W66-AI66)</f>
        <v>386073.99000000022</v>
      </c>
      <c r="CD66" s="269">
        <f t="shared" ref="CD66" si="542">IF(X66=0,0,X66-AJ66)</f>
        <v>778616.72999999858</v>
      </c>
      <c r="CE66" s="271">
        <f t="shared" ref="CE66:CJ66" si="543">IF(Y66=0,0,Y66-AK66)</f>
        <v>891252.87999999989</v>
      </c>
      <c r="CF66" s="269">
        <f t="shared" si="543"/>
        <v>1158285.7900000089</v>
      </c>
      <c r="CG66" s="269">
        <f t="shared" si="543"/>
        <v>1171798.4999999981</v>
      </c>
      <c r="CH66" s="269">
        <f t="shared" si="543"/>
        <v>1454723.3199999984</v>
      </c>
      <c r="CI66" s="269">
        <f t="shared" si="543"/>
        <v>1851190.7100000018</v>
      </c>
      <c r="CJ66" s="269">
        <f t="shared" si="543"/>
        <v>2545608.2100000037</v>
      </c>
      <c r="CK66" s="269">
        <f t="shared" ref="CK66" si="544">IF(AE66=0,0,AE66-AQ66)</f>
        <v>1640942.1700000009</v>
      </c>
      <c r="CL66" s="269">
        <f t="shared" ref="CL66:CP67" si="545">IF(AF66=0,0,AF66-AR66)</f>
        <v>1434636.9200000018</v>
      </c>
      <c r="CM66" s="269">
        <f t="shared" si="545"/>
        <v>1263082.6999999969</v>
      </c>
      <c r="CN66" s="269">
        <f t="shared" si="545"/>
        <v>1428056.6799999992</v>
      </c>
      <c r="CO66" s="269">
        <f t="shared" si="545"/>
        <v>1302649.9099999997</v>
      </c>
      <c r="CP66" s="272">
        <f t="shared" si="545"/>
        <v>1072428.0600000019</v>
      </c>
      <c r="CQ66" s="271">
        <f t="shared" ref="CQ66:CS67" si="546">IF(AW66=0,0,AK66-AW66)</f>
        <v>996390.26000000071</v>
      </c>
      <c r="CR66" s="269">
        <f t="shared" si="546"/>
        <v>681498.29999999609</v>
      </c>
      <c r="CS66" s="269">
        <f t="shared" si="546"/>
        <v>541933.62000000477</v>
      </c>
      <c r="CT66" s="269">
        <f t="shared" ref="CT66:DA66" si="547">IF(AZ66=0,0,AN66-AZ66)</f>
        <v>384965.76999999536</v>
      </c>
      <c r="CU66" s="269">
        <f t="shared" si="547"/>
        <v>0</v>
      </c>
      <c r="CV66" s="269">
        <f t="shared" si="547"/>
        <v>0</v>
      </c>
      <c r="CW66" s="269">
        <f t="shared" si="547"/>
        <v>0</v>
      </c>
      <c r="CX66" s="269">
        <f t="shared" si="547"/>
        <v>0</v>
      </c>
      <c r="CY66" s="269">
        <f t="shared" si="547"/>
        <v>0</v>
      </c>
      <c r="CZ66" s="269">
        <f t="shared" si="547"/>
        <v>0</v>
      </c>
      <c r="DA66" s="269">
        <f t="shared" si="547"/>
        <v>0</v>
      </c>
      <c r="DB66" s="272">
        <f>IF(BH66=0,0,AV66-BH66)</f>
        <v>0</v>
      </c>
    </row>
    <row r="67" spans="1:106" x14ac:dyDescent="0.3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 t="shared" si="531"/>
        <v>5977651.7599999923</v>
      </c>
      <c r="X67" s="155">
        <f t="shared" si="531"/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/>
      <c r="BB67" s="98"/>
      <c r="BC67" s="98"/>
      <c r="BD67" s="98"/>
      <c r="BE67" s="98"/>
      <c r="BF67" s="98"/>
      <c r="BG67" s="98"/>
      <c r="BH67" s="155"/>
      <c r="BI67" s="74">
        <f t="shared" ref="BI67:BR67" si="548">IF(C67=0,0,C67-O67)</f>
        <v>0</v>
      </c>
      <c r="BJ67" s="73">
        <f t="shared" si="548"/>
        <v>0</v>
      </c>
      <c r="BK67" s="73">
        <f t="shared" si="548"/>
        <v>0</v>
      </c>
      <c r="BL67" s="73">
        <f t="shared" si="548"/>
        <v>0</v>
      </c>
      <c r="BM67" s="73">
        <f t="shared" si="548"/>
        <v>0</v>
      </c>
      <c r="BN67" s="73">
        <f t="shared" si="548"/>
        <v>0</v>
      </c>
      <c r="BO67" s="73">
        <f t="shared" si="548"/>
        <v>0</v>
      </c>
      <c r="BP67" s="229">
        <f t="shared" si="548"/>
        <v>0</v>
      </c>
      <c r="BQ67" s="229">
        <f t="shared" si="548"/>
        <v>0</v>
      </c>
      <c r="BR67" s="229">
        <f t="shared" si="548"/>
        <v>0</v>
      </c>
      <c r="BS67" s="271">
        <f t="shared" ref="BS67" si="549">IF(M67=0,0,M67-Y67)</f>
        <v>0</v>
      </c>
      <c r="BT67" s="269">
        <f t="shared" si="534"/>
        <v>0</v>
      </c>
      <c r="BU67" s="269">
        <f t="shared" si="534"/>
        <v>-1626311.5399999935</v>
      </c>
      <c r="BV67" s="269">
        <f t="shared" si="534"/>
        <v>-1718643.2200000165</v>
      </c>
      <c r="BW67" s="269">
        <f t="shared" ref="BW67" si="550">IF(Q67=0,0,Q67-AC67)</f>
        <v>-1703036.7399999974</v>
      </c>
      <c r="BX67" s="269">
        <f t="shared" ref="BX67" si="551">IF(R67=0,0,R67-AD67)</f>
        <v>-1069604.169999999</v>
      </c>
      <c r="BY67" s="269">
        <f t="shared" ref="BY67" si="552">IF(S67=0,0,S67-AE67)</f>
        <v>-1701611.2499999963</v>
      </c>
      <c r="BZ67" s="269">
        <f t="shared" ref="BZ67" si="553">IF(T67=0,0,T67-AF67)</f>
        <v>-1749157.5099999942</v>
      </c>
      <c r="CA67" s="269">
        <f t="shared" ref="CA67" si="554">IF(U67=0,0,U67-AG67)</f>
        <v>-1639061.6199999992</v>
      </c>
      <c r="CB67" s="269">
        <f t="shared" ref="CB67" si="555">IF(V67=0,0,V67-AH67)</f>
        <v>-958555.35000000242</v>
      </c>
      <c r="CC67" s="269">
        <f t="shared" ref="CC67" si="556">IF(W67=0,0,W67-AI67)</f>
        <v>-767874.24000000767</v>
      </c>
      <c r="CD67" s="269">
        <f t="shared" ref="CD67" si="557">IF(X67=0,0,X67-AJ67)</f>
        <v>-162693</v>
      </c>
      <c r="CE67" s="271">
        <f t="shared" ref="CE67:CJ67" si="558">IF(Y67=0,0,Y67-AK67)</f>
        <v>-28531.429999992251</v>
      </c>
      <c r="CF67" s="269">
        <f t="shared" si="558"/>
        <v>-4873.9799999874085</v>
      </c>
      <c r="CG67" s="269">
        <f t="shared" si="558"/>
        <v>75049.479999980889</v>
      </c>
      <c r="CH67" s="269">
        <f t="shared" si="558"/>
        <v>254414.47000002395</v>
      </c>
      <c r="CI67" s="269">
        <f t="shared" si="558"/>
        <v>217091.20999998972</v>
      </c>
      <c r="CJ67" s="269">
        <f t="shared" si="558"/>
        <v>-369105.26000001188</v>
      </c>
      <c r="CK67" s="269">
        <f t="shared" ref="CK67" si="559">IF(AE67=0,0,AE67-AQ67)</f>
        <v>198018.13000000268</v>
      </c>
      <c r="CL67" s="269">
        <f t="shared" si="545"/>
        <v>435881.05999998655</v>
      </c>
      <c r="CM67" s="269">
        <f t="shared" si="545"/>
        <v>295795.85999999568</v>
      </c>
      <c r="CN67" s="269">
        <f t="shared" si="545"/>
        <v>-12582.650000000373</v>
      </c>
      <c r="CO67" s="269">
        <f t="shared" si="545"/>
        <v>-38610.870000004768</v>
      </c>
      <c r="CP67" s="272">
        <f t="shared" si="545"/>
        <v>-548850.18000000343</v>
      </c>
      <c r="CQ67" s="271">
        <f t="shared" si="546"/>
        <v>-682994.63000000268</v>
      </c>
      <c r="CR67" s="269">
        <f t="shared" si="546"/>
        <v>-751837.3000000082</v>
      </c>
      <c r="CS67" s="269">
        <f t="shared" si="546"/>
        <v>-970964.11999997217</v>
      </c>
      <c r="CT67" s="269">
        <f t="shared" ref="CT67:DA67" si="560">IF(AZ67=0,0,AN67-AZ67)</f>
        <v>-1142771.170000013</v>
      </c>
      <c r="CU67" s="269">
        <f t="shared" si="560"/>
        <v>0</v>
      </c>
      <c r="CV67" s="269">
        <f t="shared" si="560"/>
        <v>0</v>
      </c>
      <c r="CW67" s="269">
        <f t="shared" si="560"/>
        <v>0</v>
      </c>
      <c r="CX67" s="269">
        <f t="shared" si="560"/>
        <v>0</v>
      </c>
      <c r="CY67" s="269">
        <f t="shared" si="560"/>
        <v>0</v>
      </c>
      <c r="CZ67" s="269">
        <f t="shared" si="560"/>
        <v>0</v>
      </c>
      <c r="DA67" s="269">
        <f t="shared" si="560"/>
        <v>0</v>
      </c>
      <c r="DB67" s="272">
        <f>IF(BH67=0,0,AV67-BH67)</f>
        <v>0</v>
      </c>
    </row>
    <row r="68" spans="1:106" x14ac:dyDescent="0.3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 t="shared" si="531"/>
        <v>93289.179999999964</v>
      </c>
      <c r="X68" s="155">
        <f t="shared" si="531"/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/>
      <c r="BB68" s="98"/>
      <c r="BC68" s="98"/>
      <c r="BD68" s="98"/>
      <c r="BE68" s="98"/>
      <c r="BF68" s="98"/>
      <c r="BG68" s="98"/>
      <c r="BH68" s="155"/>
      <c r="BI68" s="74">
        <f t="shared" ref="BI68:BR70" si="561">IF(C68=0,0,C68-O68)</f>
        <v>0</v>
      </c>
      <c r="BJ68" s="73">
        <f t="shared" si="561"/>
        <v>0</v>
      </c>
      <c r="BK68" s="73">
        <f t="shared" si="561"/>
        <v>0</v>
      </c>
      <c r="BL68" s="73">
        <f t="shared" si="561"/>
        <v>0</v>
      </c>
      <c r="BM68" s="73">
        <f t="shared" si="561"/>
        <v>0</v>
      </c>
      <c r="BN68" s="73">
        <f t="shared" si="561"/>
        <v>0</v>
      </c>
      <c r="BO68" s="73">
        <f t="shared" si="561"/>
        <v>0</v>
      </c>
      <c r="BP68" s="229">
        <f t="shared" si="561"/>
        <v>0</v>
      </c>
      <c r="BQ68" s="229">
        <f t="shared" si="561"/>
        <v>0</v>
      </c>
      <c r="BR68" s="229">
        <f t="shared" si="561"/>
        <v>0</v>
      </c>
      <c r="BS68" s="271">
        <f t="shared" ref="BS68:BS70" si="562">IF(M68=0,0,M68-Y68)</f>
        <v>0</v>
      </c>
      <c r="BT68" s="269">
        <f t="shared" ref="BT68:BV70" si="563">IF(N68=0,0,N68-Z68)</f>
        <v>0</v>
      </c>
      <c r="BU68" s="269">
        <f t="shared" si="563"/>
        <v>-6347.1400000000431</v>
      </c>
      <c r="BV68" s="269">
        <f t="shared" si="563"/>
        <v>-716.34000000002561</v>
      </c>
      <c r="BW68" s="269">
        <f t="shared" ref="BW68:BW70" si="564">IF(Q68=0,0,Q68-AC68)</f>
        <v>-1700.859999999986</v>
      </c>
      <c r="BX68" s="269">
        <f t="shared" ref="BX68:BX70" si="565">IF(R68=0,0,R68-AD68)</f>
        <v>6477.2199999999575</v>
      </c>
      <c r="BY68" s="269">
        <f t="shared" ref="BY68:BY70" si="566">IF(S68=0,0,S68-AE68)</f>
        <v>7637.0199999999895</v>
      </c>
      <c r="BZ68" s="269">
        <f t="shared" ref="BZ68:BZ70" si="567">IF(T68=0,0,T68-AF68)</f>
        <v>4215.3800000000338</v>
      </c>
      <c r="CA68" s="269">
        <f t="shared" ref="CA68:CA70" si="568">IF(U68=0,0,U68-AG68)</f>
        <v>6417.7600000000384</v>
      </c>
      <c r="CB68" s="269">
        <f t="shared" ref="CB68:CB70" si="569">IF(V68=0,0,V68-AH68)</f>
        <v>11293.659999999916</v>
      </c>
      <c r="CC68" s="269">
        <f t="shared" ref="CC68:CC70" si="570">IF(W68=0,0,W68-AI68)</f>
        <v>13384.919999999955</v>
      </c>
      <c r="CD68" s="269">
        <f t="shared" ref="CD68:CD70" si="571">IF(X68=0,0,X68-AJ68)</f>
        <v>7226.1599999999744</v>
      </c>
      <c r="CE68" s="271">
        <f t="shared" ref="CE68:CJ70" si="572">IF(Y68=0,0,Y68-AK68)</f>
        <v>11318.289999999935</v>
      </c>
      <c r="CF68" s="269">
        <f t="shared" si="572"/>
        <v>10714.51999999999</v>
      </c>
      <c r="CG68" s="269">
        <f t="shared" si="572"/>
        <v>296.52000000004773</v>
      </c>
      <c r="CH68" s="269">
        <f t="shared" si="572"/>
        <v>14447.979999999996</v>
      </c>
      <c r="CI68" s="269">
        <f t="shared" si="572"/>
        <v>23996.910000000003</v>
      </c>
      <c r="CJ68" s="269">
        <f t="shared" si="572"/>
        <v>32119.790000000023</v>
      </c>
      <c r="CK68" s="269">
        <f t="shared" ref="CK68:CK70" si="573">IF(AE68=0,0,AE68-AQ68)</f>
        <v>37356.459999999919</v>
      </c>
      <c r="CL68" s="269">
        <f t="shared" ref="CL68:CP70" si="574">IF(AF68=0,0,AF68-AR68)</f>
        <v>29699.720000000016</v>
      </c>
      <c r="CM68" s="269">
        <f t="shared" si="574"/>
        <v>17959.349999999948</v>
      </c>
      <c r="CN68" s="269">
        <f t="shared" si="574"/>
        <v>5710.7800000000279</v>
      </c>
      <c r="CO68" s="269">
        <f t="shared" si="574"/>
        <v>6633.9100000000035</v>
      </c>
      <c r="CP68" s="272">
        <f t="shared" si="574"/>
        <v>4760.9700000000303</v>
      </c>
      <c r="CQ68" s="271">
        <f t="shared" ref="CQ68:CS71" si="575">IF(AW68=0,0,AK68-AW68)</f>
        <v>628.55000000006112</v>
      </c>
      <c r="CR68" s="269">
        <f t="shared" si="575"/>
        <v>-2736.4400000000023</v>
      </c>
      <c r="CS68" s="269">
        <f t="shared" si="575"/>
        <v>-14325.730000000098</v>
      </c>
      <c r="CT68" s="269">
        <f t="shared" ref="CT68:CT71" si="576">IF(AZ68=0,0,AN68-AZ68)</f>
        <v>-20768.749999999942</v>
      </c>
      <c r="CU68" s="269">
        <f t="shared" ref="CU68:CU71" si="577">IF(BA68=0,0,AO68-BA68)</f>
        <v>0</v>
      </c>
      <c r="CV68" s="269">
        <f t="shared" ref="CV68:CV71" si="578">IF(BB68=0,0,AP68-BB68)</f>
        <v>0</v>
      </c>
      <c r="CW68" s="269">
        <f t="shared" ref="CW68:CW71" si="579">IF(BC68=0,0,AQ68-BC68)</f>
        <v>0</v>
      </c>
      <c r="CX68" s="269">
        <f t="shared" ref="CX68:CX71" si="580">IF(BD68=0,0,AR68-BD68)</f>
        <v>0</v>
      </c>
      <c r="CY68" s="269">
        <f t="shared" ref="CY68:CY71" si="581">IF(BE68=0,0,AS68-BE68)</f>
        <v>0</v>
      </c>
      <c r="CZ68" s="269">
        <f t="shared" ref="CZ68:CZ71" si="582">IF(BF68=0,0,AT68-BF68)</f>
        <v>0</v>
      </c>
      <c r="DA68" s="269">
        <f t="shared" ref="DA68:DB71" si="583">IF(BG68=0,0,AU68-BG68)</f>
        <v>0</v>
      </c>
      <c r="DB68" s="272">
        <f t="shared" si="583"/>
        <v>0</v>
      </c>
    </row>
    <row r="69" spans="1:106" x14ac:dyDescent="0.3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 t="shared" si="531"/>
        <v>426775.17999999993</v>
      </c>
      <c r="X69" s="155">
        <f t="shared" si="531"/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/>
      <c r="BB69" s="98"/>
      <c r="BC69" s="98"/>
      <c r="BD69" s="98"/>
      <c r="BE69" s="98"/>
      <c r="BF69" s="98"/>
      <c r="BG69" s="98"/>
      <c r="BH69" s="155"/>
      <c r="BI69" s="74">
        <f t="shared" si="561"/>
        <v>0</v>
      </c>
      <c r="BJ69" s="73">
        <f t="shared" si="561"/>
        <v>0</v>
      </c>
      <c r="BK69" s="73">
        <f t="shared" si="561"/>
        <v>0</v>
      </c>
      <c r="BL69" s="73">
        <f t="shared" si="561"/>
        <v>0</v>
      </c>
      <c r="BM69" s="73">
        <f t="shared" si="561"/>
        <v>0</v>
      </c>
      <c r="BN69" s="73">
        <f t="shared" si="561"/>
        <v>0</v>
      </c>
      <c r="BO69" s="73">
        <f t="shared" si="561"/>
        <v>0</v>
      </c>
      <c r="BP69" s="229">
        <f t="shared" si="561"/>
        <v>0</v>
      </c>
      <c r="BQ69" s="229">
        <f t="shared" si="561"/>
        <v>0</v>
      </c>
      <c r="BR69" s="229">
        <f t="shared" si="561"/>
        <v>0</v>
      </c>
      <c r="BS69" s="271">
        <f t="shared" si="562"/>
        <v>0</v>
      </c>
      <c r="BT69" s="269">
        <f t="shared" si="563"/>
        <v>0</v>
      </c>
      <c r="BU69" s="269">
        <f t="shared" si="563"/>
        <v>-43864.04999999993</v>
      </c>
      <c r="BV69" s="269">
        <f t="shared" si="563"/>
        <v>161343.24</v>
      </c>
      <c r="BW69" s="269">
        <f t="shared" si="564"/>
        <v>139640.72999999998</v>
      </c>
      <c r="BX69" s="269">
        <f t="shared" si="565"/>
        <v>78923.129999999946</v>
      </c>
      <c r="BY69" s="269">
        <f t="shared" si="566"/>
        <v>28336.600000000035</v>
      </c>
      <c r="BZ69" s="269">
        <f t="shared" si="567"/>
        <v>55618.809999999939</v>
      </c>
      <c r="CA69" s="269">
        <f t="shared" si="568"/>
        <v>18992.990000000049</v>
      </c>
      <c r="CB69" s="269">
        <f t="shared" si="569"/>
        <v>-5969.7100000001956</v>
      </c>
      <c r="CC69" s="269">
        <f t="shared" si="570"/>
        <v>65363.409999999916</v>
      </c>
      <c r="CD69" s="269">
        <f t="shared" si="571"/>
        <v>37255.320000000007</v>
      </c>
      <c r="CE69" s="271">
        <f t="shared" si="572"/>
        <v>-43611.180000000168</v>
      </c>
      <c r="CF69" s="269">
        <f t="shared" si="572"/>
        <v>54928.130000000179</v>
      </c>
      <c r="CG69" s="269">
        <f t="shared" si="572"/>
        <v>45275.619999999995</v>
      </c>
      <c r="CH69" s="269">
        <f t="shared" si="572"/>
        <v>132120.64000000007</v>
      </c>
      <c r="CI69" s="269">
        <f t="shared" si="572"/>
        <v>175255.92999999993</v>
      </c>
      <c r="CJ69" s="269">
        <f t="shared" si="572"/>
        <v>154165.8600000001</v>
      </c>
      <c r="CK69" s="269">
        <f t="shared" si="573"/>
        <v>200500.88</v>
      </c>
      <c r="CL69" s="269">
        <f t="shared" si="574"/>
        <v>162586.07999999993</v>
      </c>
      <c r="CM69" s="269">
        <f t="shared" si="574"/>
        <v>136049.10000000021</v>
      </c>
      <c r="CN69" s="269">
        <f t="shared" si="574"/>
        <v>52595.089999999967</v>
      </c>
      <c r="CO69" s="269">
        <f t="shared" si="574"/>
        <v>69518.099999999977</v>
      </c>
      <c r="CP69" s="272">
        <f t="shared" si="574"/>
        <v>118522.72999999995</v>
      </c>
      <c r="CQ69" s="271">
        <f t="shared" si="575"/>
        <v>96951.410000000149</v>
      </c>
      <c r="CR69" s="269">
        <f t="shared" si="575"/>
        <v>-82378.200000000012</v>
      </c>
      <c r="CS69" s="269">
        <f t="shared" si="575"/>
        <v>-82512.679999999818</v>
      </c>
      <c r="CT69" s="269">
        <f t="shared" si="576"/>
        <v>-189547.08000000013</v>
      </c>
      <c r="CU69" s="269">
        <f t="shared" si="577"/>
        <v>0</v>
      </c>
      <c r="CV69" s="269">
        <f t="shared" si="578"/>
        <v>0</v>
      </c>
      <c r="CW69" s="269">
        <f t="shared" si="579"/>
        <v>0</v>
      </c>
      <c r="CX69" s="269">
        <f t="shared" si="580"/>
        <v>0</v>
      </c>
      <c r="CY69" s="269">
        <f t="shared" si="581"/>
        <v>0</v>
      </c>
      <c r="CZ69" s="269">
        <f t="shared" si="582"/>
        <v>0</v>
      </c>
      <c r="DA69" s="269">
        <f t="shared" si="583"/>
        <v>0</v>
      </c>
      <c r="DB69" s="272">
        <f t="shared" si="583"/>
        <v>0</v>
      </c>
    </row>
    <row r="70" spans="1:106" x14ac:dyDescent="0.3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 t="shared" si="531"/>
        <v>133559.46</v>
      </c>
      <c r="X70" s="155">
        <f t="shared" si="531"/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/>
      <c r="BB70" s="98"/>
      <c r="BC70" s="98"/>
      <c r="BD70" s="98"/>
      <c r="BE70" s="98"/>
      <c r="BF70" s="98"/>
      <c r="BG70" s="98"/>
      <c r="BH70" s="155"/>
      <c r="BI70" s="74">
        <f t="shared" si="561"/>
        <v>0</v>
      </c>
      <c r="BJ70" s="73">
        <f t="shared" si="561"/>
        <v>0</v>
      </c>
      <c r="BK70" s="73">
        <f t="shared" si="561"/>
        <v>0</v>
      </c>
      <c r="BL70" s="73">
        <f t="shared" si="561"/>
        <v>0</v>
      </c>
      <c r="BM70" s="73">
        <f t="shared" si="561"/>
        <v>0</v>
      </c>
      <c r="BN70" s="73">
        <f t="shared" si="561"/>
        <v>0</v>
      </c>
      <c r="BO70" s="73">
        <f t="shared" si="561"/>
        <v>0</v>
      </c>
      <c r="BP70" s="229">
        <f t="shared" si="561"/>
        <v>0</v>
      </c>
      <c r="BQ70" s="229">
        <f t="shared" si="561"/>
        <v>0</v>
      </c>
      <c r="BR70" s="229">
        <f t="shared" si="561"/>
        <v>0</v>
      </c>
      <c r="BS70" s="271">
        <f t="shared" si="562"/>
        <v>0</v>
      </c>
      <c r="BT70" s="269">
        <f t="shared" si="563"/>
        <v>0</v>
      </c>
      <c r="BU70" s="269">
        <f t="shared" si="563"/>
        <v>435555.61999999988</v>
      </c>
      <c r="BV70" s="269">
        <f t="shared" si="563"/>
        <v>191541.86000000004</v>
      </c>
      <c r="BW70" s="269">
        <f t="shared" si="564"/>
        <v>-17401.760000000009</v>
      </c>
      <c r="BX70" s="269">
        <f t="shared" si="565"/>
        <v>-23053.76999999999</v>
      </c>
      <c r="BY70" s="269">
        <f t="shared" si="566"/>
        <v>-183964.46</v>
      </c>
      <c r="BZ70" s="269">
        <f t="shared" si="567"/>
        <v>30490.299999999988</v>
      </c>
      <c r="CA70" s="269">
        <f t="shared" si="568"/>
        <v>-10384.959999999992</v>
      </c>
      <c r="CB70" s="269">
        <f t="shared" si="569"/>
        <v>36258.660000000003</v>
      </c>
      <c r="CC70" s="269">
        <f t="shared" si="570"/>
        <v>-26186.809999999998</v>
      </c>
      <c r="CD70" s="269">
        <f t="shared" si="571"/>
        <v>49566.91</v>
      </c>
      <c r="CE70" s="271">
        <f t="shared" si="572"/>
        <v>29173.760000000009</v>
      </c>
      <c r="CF70" s="269">
        <f t="shared" si="572"/>
        <v>-238580.49000000002</v>
      </c>
      <c r="CG70" s="269">
        <f t="shared" si="572"/>
        <v>-165086.21000000005</v>
      </c>
      <c r="CH70" s="269">
        <f t="shared" si="572"/>
        <v>-154712.10999999999</v>
      </c>
      <c r="CI70" s="269">
        <f t="shared" si="572"/>
        <v>167714.65</v>
      </c>
      <c r="CJ70" s="269">
        <f t="shared" si="572"/>
        <v>237038.12999999998</v>
      </c>
      <c r="CK70" s="269">
        <f t="shared" si="573"/>
        <v>1615.3799999999464</v>
      </c>
      <c r="CL70" s="269">
        <f t="shared" si="574"/>
        <v>295334.37000000005</v>
      </c>
      <c r="CM70" s="269">
        <f t="shared" si="574"/>
        <v>186522.51</v>
      </c>
      <c r="CN70" s="269">
        <f t="shared" si="574"/>
        <v>-120715.52000000002</v>
      </c>
      <c r="CO70" s="269">
        <f t="shared" si="574"/>
        <v>51345.309999999983</v>
      </c>
      <c r="CP70" s="272">
        <f t="shared" si="574"/>
        <v>-66719.26999999999</v>
      </c>
      <c r="CQ70" s="271">
        <f t="shared" si="575"/>
        <v>-77108.350000000035</v>
      </c>
      <c r="CR70" s="269">
        <f t="shared" si="575"/>
        <v>64991.350000000035</v>
      </c>
      <c r="CS70" s="269">
        <f t="shared" si="575"/>
        <v>117171.16000000006</v>
      </c>
      <c r="CT70" s="269">
        <f t="shared" si="576"/>
        <v>52857.19</v>
      </c>
      <c r="CU70" s="269">
        <f t="shared" si="577"/>
        <v>0</v>
      </c>
      <c r="CV70" s="269">
        <f t="shared" si="578"/>
        <v>0</v>
      </c>
      <c r="CW70" s="269">
        <f t="shared" si="579"/>
        <v>0</v>
      </c>
      <c r="CX70" s="269">
        <f t="shared" si="580"/>
        <v>0</v>
      </c>
      <c r="CY70" s="269">
        <f t="shared" si="581"/>
        <v>0</v>
      </c>
      <c r="CZ70" s="269">
        <f t="shared" si="582"/>
        <v>0</v>
      </c>
      <c r="DA70" s="269">
        <f t="shared" si="583"/>
        <v>0</v>
      </c>
      <c r="DB70" s="272">
        <f t="shared" si="583"/>
        <v>0</v>
      </c>
    </row>
    <row r="71" spans="1:106" ht="15" thickBot="1" x14ac:dyDescent="0.35">
      <c r="A71" s="4"/>
      <c r="B71" s="37" t="s">
        <v>46</v>
      </c>
      <c r="C71" s="91">
        <f t="shared" ref="C71:N71" si="584">+C64+C57+C50</f>
        <v>9360177</v>
      </c>
      <c r="D71" s="76">
        <f t="shared" si="584"/>
        <v>9367184.5199999996</v>
      </c>
      <c r="E71" s="76">
        <f t="shared" si="584"/>
        <v>9413614.3900000043</v>
      </c>
      <c r="F71" s="76">
        <f t="shared" si="584"/>
        <v>9292257.9700000193</v>
      </c>
      <c r="G71" s="76">
        <f t="shared" si="584"/>
        <v>8837551.9199999832</v>
      </c>
      <c r="H71" s="76">
        <f t="shared" si="584"/>
        <v>9118689.9199999906</v>
      </c>
      <c r="I71" s="76">
        <f t="shared" si="584"/>
        <v>9024645.1899999864</v>
      </c>
      <c r="J71" s="76">
        <f t="shared" si="584"/>
        <v>8484633.0499999896</v>
      </c>
      <c r="K71" s="76">
        <f t="shared" si="584"/>
        <v>8394490.9900000207</v>
      </c>
      <c r="L71" s="76">
        <f t="shared" si="584"/>
        <v>8208804.7899999712</v>
      </c>
      <c r="M71" s="76">
        <f t="shared" si="584"/>
        <v>8269801.310000007</v>
      </c>
      <c r="N71" s="143">
        <f t="shared" si="584"/>
        <v>8990583.5900000036</v>
      </c>
      <c r="O71" s="76">
        <f t="shared" ref="O71:V71" si="585">SUM(O66:O70)</f>
        <v>9670437.7000000086</v>
      </c>
      <c r="P71" s="76">
        <f t="shared" si="585"/>
        <v>10027510.710000008</v>
      </c>
      <c r="Q71" s="76">
        <f t="shared" si="585"/>
        <v>10149650.160000015</v>
      </c>
      <c r="R71" s="76">
        <f t="shared" si="585"/>
        <v>10060728.379999999</v>
      </c>
      <c r="S71" s="76">
        <f t="shared" si="585"/>
        <v>10112567.210000005</v>
      </c>
      <c r="T71" s="76">
        <f t="shared" si="585"/>
        <v>10792928.270000007</v>
      </c>
      <c r="U71" s="76">
        <f t="shared" si="585"/>
        <v>11009096.340000009</v>
      </c>
      <c r="V71" s="142">
        <f t="shared" si="585"/>
        <v>11216842.11999999</v>
      </c>
      <c r="W71" s="142">
        <f t="shared" si="531"/>
        <v>11034656.569999991</v>
      </c>
      <c r="X71" s="156">
        <f t="shared" si="531"/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 t="shared" ref="AP71:AU71" si="586">SUM(AP66:AP70)</f>
        <v>10514232.730000006</v>
      </c>
      <c r="AQ71" s="326">
        <f t="shared" si="586"/>
        <v>10725864.479999997</v>
      </c>
      <c r="AR71" s="326">
        <f t="shared" si="586"/>
        <v>10323236.200000012</v>
      </c>
      <c r="AS71" s="326">
        <f t="shared" si="586"/>
        <v>10505799.910000006</v>
      </c>
      <c r="AT71" s="326">
        <f t="shared" si="586"/>
        <v>10643386.400000002</v>
      </c>
      <c r="AU71" s="326">
        <f t="shared" si="586"/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/>
      <c r="BB71" s="326"/>
      <c r="BC71" s="326"/>
      <c r="BD71" s="326"/>
      <c r="BE71" s="326"/>
      <c r="BF71" s="326"/>
      <c r="BG71" s="326"/>
      <c r="BH71" s="156"/>
      <c r="BI71" s="76">
        <f>C71-O71</f>
        <v>-310260.70000000857</v>
      </c>
      <c r="BJ71" s="179">
        <f t="shared" ref="BJ71:BP71" si="587">IF(D71=0,0,D71-P71)</f>
        <v>-660326.19000000879</v>
      </c>
      <c r="BK71" s="179">
        <f t="shared" si="587"/>
        <v>-736035.77000001073</v>
      </c>
      <c r="BL71" s="179">
        <f t="shared" si="587"/>
        <v>-768470.40999997966</v>
      </c>
      <c r="BM71" s="179">
        <f t="shared" si="587"/>
        <v>-1275015.2900000215</v>
      </c>
      <c r="BN71" s="179">
        <f t="shared" si="587"/>
        <v>-1674238.3500000164</v>
      </c>
      <c r="BO71" s="179">
        <f t="shared" si="587"/>
        <v>-1984451.1500000227</v>
      </c>
      <c r="BP71" s="230">
        <f t="shared" si="587"/>
        <v>-2732209.0700000003</v>
      </c>
      <c r="BQ71" s="142">
        <f t="shared" ref="BQ71:BV71" si="588">IF(W71=0,0,K71-W71)</f>
        <v>-2640165.5799999703</v>
      </c>
      <c r="BR71" s="142">
        <f t="shared" si="588"/>
        <v>-3102555.5800000317</v>
      </c>
      <c r="BS71" s="294">
        <f t="shared" si="588"/>
        <v>-3346612.9200000027</v>
      </c>
      <c r="BT71" s="313">
        <f t="shared" si="588"/>
        <v>-3358039.8200000133</v>
      </c>
      <c r="BU71" s="313">
        <f t="shared" si="588"/>
        <v>-2881917.4499999844</v>
      </c>
      <c r="BV71" s="313">
        <f t="shared" si="588"/>
        <v>-3083921.6300000064</v>
      </c>
      <c r="BW71" s="313">
        <f t="shared" ref="BW71" si="589">IF(AC71=0,0,Q71-AC71)</f>
        <v>-3239980.8399999849</v>
      </c>
      <c r="BX71" s="313">
        <f t="shared" ref="BX71" si="590">IF(AD71=0,0,R71-AD71)</f>
        <v>-3053330.5400000047</v>
      </c>
      <c r="BY71" s="313">
        <f t="shared" ref="BY71" si="591">IF(AE71=0,0,S71-AE71)</f>
        <v>-2691729.9100000076</v>
      </c>
      <c r="BZ71" s="313">
        <f t="shared" ref="BZ71" si="592">IF(AF71=0,0,T71-AF71)</f>
        <v>-1888445.9600000009</v>
      </c>
      <c r="CA71" s="313">
        <f t="shared" ref="CA71" si="593">IF(AG71=0,0,U71-AG71)</f>
        <v>-1396113.2399999965</v>
      </c>
      <c r="CB71" s="313">
        <f t="shared" ref="CB71" si="594">IF(AH71=0,0,V71-AH71)</f>
        <v>-779609.31000001356</v>
      </c>
      <c r="CC71" s="313">
        <f t="shared" ref="CC71" si="595">IF(AI71=0,0,W71-AI71)</f>
        <v>-329239.0600000117</v>
      </c>
      <c r="CD71" s="313">
        <f t="shared" ref="CD71" si="596">IF(AJ71=0,0,X71-AJ71)</f>
        <v>709972.37000000291</v>
      </c>
      <c r="CE71" s="294">
        <f t="shared" ref="CE71:CJ71" si="597">IF(AK71=0,0,Y71-AK71)</f>
        <v>859602.7600000184</v>
      </c>
      <c r="CF71" s="313">
        <f t="shared" si="597"/>
        <v>980473.83000003174</v>
      </c>
      <c r="CG71" s="313">
        <f t="shared" si="597"/>
        <v>1127333.7499999702</v>
      </c>
      <c r="CH71" s="313">
        <f t="shared" si="597"/>
        <v>1700994.3000000231</v>
      </c>
      <c r="CI71" s="313">
        <f t="shared" si="597"/>
        <v>2435249.4099999908</v>
      </c>
      <c r="CJ71" s="313">
        <f t="shared" si="597"/>
        <v>2599826.1899999976</v>
      </c>
      <c r="CK71" s="313">
        <f t="shared" ref="CK71" si="598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75"/>
        <v>333866.79999999143</v>
      </c>
      <c r="CR71" s="269">
        <f t="shared" si="575"/>
        <v>-90462.290000014007</v>
      </c>
      <c r="CS71" s="269">
        <f t="shared" si="575"/>
        <v>-408697.74999996461</v>
      </c>
      <c r="CT71" s="269">
        <f t="shared" si="576"/>
        <v>-915264.04000001773</v>
      </c>
      <c r="CU71" s="269">
        <f t="shared" si="577"/>
        <v>0</v>
      </c>
      <c r="CV71" s="269">
        <f t="shared" si="578"/>
        <v>0</v>
      </c>
      <c r="CW71" s="269">
        <f t="shared" si="579"/>
        <v>0</v>
      </c>
      <c r="CX71" s="269">
        <f t="shared" si="580"/>
        <v>0</v>
      </c>
      <c r="CY71" s="269">
        <f t="shared" si="581"/>
        <v>0</v>
      </c>
      <c r="CZ71" s="269">
        <f t="shared" si="582"/>
        <v>0</v>
      </c>
      <c r="DA71" s="269">
        <f t="shared" si="583"/>
        <v>0</v>
      </c>
      <c r="DB71" s="272">
        <f t="shared" si="583"/>
        <v>0</v>
      </c>
    </row>
    <row r="72" spans="1:106" x14ac:dyDescent="0.3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3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/>
      <c r="BB73" s="183"/>
      <c r="BC73" s="183"/>
      <c r="BD73" s="183"/>
      <c r="BE73" s="183"/>
      <c r="BF73" s="183"/>
      <c r="BG73" s="183"/>
      <c r="BH73" s="158"/>
      <c r="BI73" s="74">
        <f t="shared" ref="BI73:BJ77" si="599">C73-O73</f>
        <v>-61441</v>
      </c>
      <c r="BJ73" s="77">
        <f t="shared" si="599"/>
        <v>-264545</v>
      </c>
      <c r="BK73" s="77">
        <f t="shared" ref="BK73:BR77" si="600">IF(Q73=0,0,E73-Q73)</f>
        <v>-595110</v>
      </c>
      <c r="BL73" s="77">
        <f t="shared" si="600"/>
        <v>-3265983</v>
      </c>
      <c r="BM73" s="77">
        <f t="shared" si="600"/>
        <v>-1554309</v>
      </c>
      <c r="BN73" s="77">
        <f t="shared" si="600"/>
        <v>-1990490</v>
      </c>
      <c r="BO73" s="77">
        <f t="shared" si="600"/>
        <v>-2442822</v>
      </c>
      <c r="BP73" s="183">
        <f t="shared" si="600"/>
        <v>886325</v>
      </c>
      <c r="BQ73" s="183">
        <f t="shared" si="600"/>
        <v>-342365</v>
      </c>
      <c r="BR73" s="210">
        <f t="shared" si="600"/>
        <v>-797330</v>
      </c>
      <c r="BS73" s="283">
        <f t="shared" ref="BS73:BS77" si="601">IF(Y73=0,0,M73-Y73)</f>
        <v>-131581</v>
      </c>
      <c r="BT73" s="221">
        <f t="shared" ref="BT73:BV77" si="602">IF(Z73=0,0,N73-Z73)</f>
        <v>-1317994</v>
      </c>
      <c r="BU73" s="221">
        <f t="shared" si="602"/>
        <v>-1490975</v>
      </c>
      <c r="BV73" s="221">
        <f t="shared" si="602"/>
        <v>933036</v>
      </c>
      <c r="BW73" s="221">
        <f t="shared" ref="BW73:BW77" si="603">IF(AC73=0,0,Q73-AC73)</f>
        <v>475654</v>
      </c>
      <c r="BX73" s="221">
        <f t="shared" ref="BX73:BX77" si="604">IF(AD73=0,0,R73-AD73)</f>
        <v>189409</v>
      </c>
      <c r="BY73" s="221">
        <f t="shared" ref="BY73" si="605">IF(AE73=0,0,S73-AE73)</f>
        <v>1843966</v>
      </c>
      <c r="BZ73" s="221">
        <f t="shared" ref="BZ73" si="606">IF(AF73=0,0,T73-AF73)</f>
        <v>2396154</v>
      </c>
      <c r="CA73" s="221">
        <f t="shared" ref="CA73" si="607">IF(AG73=0,0,U73-AG73)</f>
        <v>-346162</v>
      </c>
      <c r="CB73" s="221">
        <f t="shared" ref="CB73" si="608">IF(AH73=0,0,V73-AH73)</f>
        <v>-211905</v>
      </c>
      <c r="CC73" s="221">
        <f t="shared" ref="CC73" si="609">IF(AI73=0,0,W73-AI73)</f>
        <v>410740</v>
      </c>
      <c r="CD73" s="221">
        <f t="shared" ref="CD73" si="610">IF(AJ73=0,0,X73-AJ73)</f>
        <v>1023844</v>
      </c>
      <c r="CE73" s="283">
        <f t="shared" ref="CE73:CJ77" si="611">IF(AK73=0,0,Y73-AK73)</f>
        <v>-542399</v>
      </c>
      <c r="CF73" s="221">
        <f t="shared" si="611"/>
        <v>323412</v>
      </c>
      <c r="CG73" s="221">
        <f t="shared" si="611"/>
        <v>1427448</v>
      </c>
      <c r="CH73" s="221">
        <f t="shared" si="611"/>
        <v>134330</v>
      </c>
      <c r="CI73" s="221">
        <f t="shared" si="611"/>
        <v>160670</v>
      </c>
      <c r="CJ73" s="221">
        <f t="shared" si="611"/>
        <v>2070983</v>
      </c>
      <c r="CK73" s="221">
        <f t="shared" ref="CK73:CK77" si="612">IF(AQ73=0,0,AE73-AQ73)</f>
        <v>875337</v>
      </c>
      <c r="CL73" s="221">
        <f t="shared" ref="CL73:CS77" si="613">IF(AR73=0,0,AF73-AR73)</f>
        <v>-1988922</v>
      </c>
      <c r="CM73" s="221">
        <f t="shared" si="613"/>
        <v>1752051</v>
      </c>
      <c r="CN73" s="221">
        <f t="shared" si="613"/>
        <v>668421</v>
      </c>
      <c r="CO73" s="221">
        <f t="shared" si="613"/>
        <v>840009</v>
      </c>
      <c r="CP73" s="284">
        <f t="shared" si="613"/>
        <v>888378</v>
      </c>
      <c r="CQ73" s="283">
        <f t="shared" si="613"/>
        <v>1126744</v>
      </c>
      <c r="CR73" s="221">
        <f t="shared" si="613"/>
        <v>1194506</v>
      </c>
      <c r="CS73" s="221">
        <f t="shared" si="613"/>
        <v>641660</v>
      </c>
      <c r="CT73" s="221">
        <f t="shared" ref="CT73:CT77" si="614">IF(AZ73=0,0,AN73-AZ73)</f>
        <v>776201</v>
      </c>
      <c r="CU73" s="221">
        <f t="shared" ref="CU73:CU77" si="615">IF(BA73=0,0,AO73-BA73)</f>
        <v>0</v>
      </c>
      <c r="CV73" s="221">
        <f t="shared" ref="CV73:CV77" si="616">IF(BB73=0,0,AP73-BB73)</f>
        <v>0</v>
      </c>
      <c r="CW73" s="221">
        <f t="shared" ref="CW73:CW77" si="617">IF(BC73=0,0,AQ73-BC73)</f>
        <v>0</v>
      </c>
      <c r="CX73" s="221">
        <f t="shared" ref="CX73:CX77" si="618">IF(BD73=0,0,AR73-BD73)</f>
        <v>0</v>
      </c>
      <c r="CY73" s="221">
        <f t="shared" ref="CY73:CY77" si="619">IF(BE73=0,0,AS73-BE73)</f>
        <v>0</v>
      </c>
      <c r="CZ73" s="221">
        <f t="shared" ref="CZ73:CZ77" si="620">IF(BF73=0,0,AT73-BF73)</f>
        <v>0</v>
      </c>
      <c r="DA73" s="221">
        <f t="shared" ref="DA73:DB77" si="621">IF(BG73=0,0,AU73-BG73)</f>
        <v>0</v>
      </c>
      <c r="DB73" s="284">
        <f t="shared" si="621"/>
        <v>0</v>
      </c>
    </row>
    <row r="74" spans="1:106" x14ac:dyDescent="0.3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/>
      <c r="BB74" s="183"/>
      <c r="BC74" s="183"/>
      <c r="BD74" s="183"/>
      <c r="BE74" s="183"/>
      <c r="BF74" s="183"/>
      <c r="BG74" s="183"/>
      <c r="BH74" s="158"/>
      <c r="BI74" s="74">
        <f t="shared" si="599"/>
        <v>363278</v>
      </c>
      <c r="BJ74" s="77">
        <f t="shared" si="599"/>
        <v>230691</v>
      </c>
      <c r="BK74" s="77">
        <f t="shared" si="600"/>
        <v>116713</v>
      </c>
      <c r="BL74" s="77">
        <f t="shared" si="600"/>
        <v>-281909</v>
      </c>
      <c r="BM74" s="77">
        <f t="shared" si="600"/>
        <v>-83798</v>
      </c>
      <c r="BN74" s="77">
        <f t="shared" si="600"/>
        <v>-342440</v>
      </c>
      <c r="BO74" s="77">
        <f t="shared" si="600"/>
        <v>-427889</v>
      </c>
      <c r="BP74" s="183">
        <f t="shared" si="600"/>
        <v>92167</v>
      </c>
      <c r="BQ74" s="183">
        <f t="shared" si="600"/>
        <v>-222522</v>
      </c>
      <c r="BR74" s="210">
        <f t="shared" si="600"/>
        <v>-179775</v>
      </c>
      <c r="BS74" s="283">
        <f t="shared" si="601"/>
        <v>-63404</v>
      </c>
      <c r="BT74" s="221">
        <f t="shared" si="602"/>
        <v>-357752</v>
      </c>
      <c r="BU74" s="221">
        <f t="shared" si="602"/>
        <v>-494673</v>
      </c>
      <c r="BV74" s="221">
        <f t="shared" si="602"/>
        <v>-63665</v>
      </c>
      <c r="BW74" s="221">
        <f t="shared" si="603"/>
        <v>-219411</v>
      </c>
      <c r="BX74" s="221">
        <f t="shared" si="604"/>
        <v>-29333</v>
      </c>
      <c r="BY74" s="221">
        <f t="shared" ref="BY74:BY77" si="622">IF(AE74=0,0,S74-AE74)</f>
        <v>-365538</v>
      </c>
      <c r="BZ74" s="221">
        <f t="shared" ref="BZ74:BZ77" si="623">IF(AF74=0,0,T74-AF74)</f>
        <v>-563823</v>
      </c>
      <c r="CA74" s="221">
        <f t="shared" ref="CA74:CA77" si="624">IF(AG74=0,0,U74-AG74)</f>
        <v>-600746</v>
      </c>
      <c r="CB74" s="221">
        <f t="shared" ref="CB74:CB77" si="625">IF(AH74=0,0,V74-AH74)</f>
        <v>-468473</v>
      </c>
      <c r="CC74" s="221">
        <f t="shared" ref="CC74:CC77" si="626">IF(AI74=0,0,W74-AI74)</f>
        <v>-233585</v>
      </c>
      <c r="CD74" s="221">
        <f t="shared" ref="CD74:CD77" si="627">IF(AJ74=0,0,X74-AJ74)</f>
        <v>-380011</v>
      </c>
      <c r="CE74" s="283">
        <f t="shared" si="611"/>
        <v>-714734</v>
      </c>
      <c r="CF74" s="221">
        <f t="shared" si="611"/>
        <v>-597496</v>
      </c>
      <c r="CG74" s="221">
        <f t="shared" si="611"/>
        <v>-298346</v>
      </c>
      <c r="CH74" s="221">
        <f t="shared" si="611"/>
        <v>-372069</v>
      </c>
      <c r="CI74" s="221">
        <f t="shared" si="611"/>
        <v>-341167</v>
      </c>
      <c r="CJ74" s="221">
        <f t="shared" si="611"/>
        <v>-611827</v>
      </c>
      <c r="CK74" s="221">
        <f t="shared" si="612"/>
        <v>-216765</v>
      </c>
      <c r="CL74" s="221">
        <f t="shared" si="613"/>
        <v>-311527</v>
      </c>
      <c r="CM74" s="221">
        <f t="shared" si="613"/>
        <v>-498014</v>
      </c>
      <c r="CN74" s="221">
        <f t="shared" si="613"/>
        <v>-10365</v>
      </c>
      <c r="CO74" s="221">
        <f t="shared" si="613"/>
        <v>-142726</v>
      </c>
      <c r="CP74" s="284">
        <f t="shared" si="613"/>
        <v>-191006</v>
      </c>
      <c r="CQ74" s="283">
        <f t="shared" si="613"/>
        <v>-282207</v>
      </c>
      <c r="CR74" s="221">
        <f t="shared" si="613"/>
        <v>-219825</v>
      </c>
      <c r="CS74" s="221">
        <f t="shared" si="613"/>
        <v>-191402</v>
      </c>
      <c r="CT74" s="221">
        <f t="shared" si="614"/>
        <v>-538812</v>
      </c>
      <c r="CU74" s="221">
        <f t="shared" si="615"/>
        <v>0</v>
      </c>
      <c r="CV74" s="221">
        <f t="shared" si="616"/>
        <v>0</v>
      </c>
      <c r="CW74" s="221">
        <f t="shared" si="617"/>
        <v>0</v>
      </c>
      <c r="CX74" s="221">
        <f t="shared" si="618"/>
        <v>0</v>
      </c>
      <c r="CY74" s="221">
        <f t="shared" si="619"/>
        <v>0</v>
      </c>
      <c r="CZ74" s="221">
        <f t="shared" si="620"/>
        <v>0</v>
      </c>
      <c r="DA74" s="221">
        <f t="shared" si="621"/>
        <v>0</v>
      </c>
      <c r="DB74" s="284">
        <f t="shared" si="621"/>
        <v>0</v>
      </c>
    </row>
    <row r="75" spans="1:106" x14ac:dyDescent="0.3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/>
      <c r="BB75" s="183"/>
      <c r="BC75" s="183"/>
      <c r="BD75" s="183"/>
      <c r="BE75" s="183"/>
      <c r="BF75" s="183"/>
      <c r="BG75" s="183"/>
      <c r="BH75" s="158"/>
      <c r="BI75" s="74">
        <f t="shared" si="599"/>
        <v>79768</v>
      </c>
      <c r="BJ75" s="77">
        <f t="shared" si="599"/>
        <v>120571</v>
      </c>
      <c r="BK75" s="77">
        <f t="shared" si="600"/>
        <v>73037</v>
      </c>
      <c r="BL75" s="77">
        <f t="shared" si="600"/>
        <v>5191</v>
      </c>
      <c r="BM75" s="77">
        <f t="shared" si="600"/>
        <v>6321</v>
      </c>
      <c r="BN75" s="77">
        <f t="shared" si="600"/>
        <v>-5199</v>
      </c>
      <c r="BO75" s="77">
        <f t="shared" si="600"/>
        <v>-73560</v>
      </c>
      <c r="BP75" s="183">
        <f t="shared" si="600"/>
        <v>72920</v>
      </c>
      <c r="BQ75" s="183">
        <f t="shared" si="600"/>
        <v>-657</v>
      </c>
      <c r="BR75" s="210">
        <f t="shared" si="600"/>
        <v>23019</v>
      </c>
      <c r="BS75" s="283">
        <f t="shared" si="601"/>
        <v>4711</v>
      </c>
      <c r="BT75" s="221">
        <f t="shared" si="602"/>
        <v>-39673</v>
      </c>
      <c r="BU75" s="221">
        <f t="shared" si="602"/>
        <v>-114414</v>
      </c>
      <c r="BV75" s="221">
        <f t="shared" si="602"/>
        <v>-55971</v>
      </c>
      <c r="BW75" s="221">
        <f t="shared" si="603"/>
        <v>-50228</v>
      </c>
      <c r="BX75" s="221">
        <f t="shared" si="604"/>
        <v>-19098</v>
      </c>
      <c r="BY75" s="221">
        <f t="shared" si="622"/>
        <v>-10321</v>
      </c>
      <c r="BZ75" s="221">
        <f t="shared" si="623"/>
        <v>-24418</v>
      </c>
      <c r="CA75" s="221">
        <f t="shared" si="624"/>
        <v>-21911</v>
      </c>
      <c r="CB75" s="221">
        <f t="shared" si="625"/>
        <v>-41540</v>
      </c>
      <c r="CC75" s="221">
        <f t="shared" si="626"/>
        <v>-9445</v>
      </c>
      <c r="CD75" s="221">
        <f t="shared" si="627"/>
        <v>-54879</v>
      </c>
      <c r="CE75" s="283">
        <f t="shared" si="611"/>
        <v>-96957</v>
      </c>
      <c r="CF75" s="221">
        <f t="shared" si="611"/>
        <v>-81097</v>
      </c>
      <c r="CG75" s="221">
        <f t="shared" si="611"/>
        <v>12350</v>
      </c>
      <c r="CH75" s="221">
        <f t="shared" si="611"/>
        <v>-5225</v>
      </c>
      <c r="CI75" s="221">
        <f t="shared" si="611"/>
        <v>-9037</v>
      </c>
      <c r="CJ75" s="221">
        <f t="shared" si="611"/>
        <v>42548</v>
      </c>
      <c r="CK75" s="221">
        <f t="shared" si="612"/>
        <v>27536</v>
      </c>
      <c r="CL75" s="221">
        <f t="shared" si="613"/>
        <v>5845</v>
      </c>
      <c r="CM75" s="221">
        <f t="shared" si="613"/>
        <v>34836</v>
      </c>
      <c r="CN75" s="221">
        <f t="shared" si="613"/>
        <v>18530</v>
      </c>
      <c r="CO75" s="221">
        <f t="shared" si="613"/>
        <v>14431</v>
      </c>
      <c r="CP75" s="284">
        <f t="shared" si="613"/>
        <v>83495</v>
      </c>
      <c r="CQ75" s="283">
        <f t="shared" si="613"/>
        <v>76323</v>
      </c>
      <c r="CR75" s="221">
        <f t="shared" si="613"/>
        <v>104022</v>
      </c>
      <c r="CS75" s="221">
        <f t="shared" si="613"/>
        <v>91428</v>
      </c>
      <c r="CT75" s="221">
        <f t="shared" si="614"/>
        <v>40472</v>
      </c>
      <c r="CU75" s="221">
        <f t="shared" si="615"/>
        <v>0</v>
      </c>
      <c r="CV75" s="221">
        <f t="shared" si="616"/>
        <v>0</v>
      </c>
      <c r="CW75" s="221">
        <f t="shared" si="617"/>
        <v>0</v>
      </c>
      <c r="CX75" s="221">
        <f t="shared" si="618"/>
        <v>0</v>
      </c>
      <c r="CY75" s="221">
        <f t="shared" si="619"/>
        <v>0</v>
      </c>
      <c r="CZ75" s="221">
        <f t="shared" si="620"/>
        <v>0</v>
      </c>
      <c r="DA75" s="221">
        <f t="shared" si="621"/>
        <v>0</v>
      </c>
      <c r="DB75" s="284">
        <f t="shared" si="621"/>
        <v>0</v>
      </c>
    </row>
    <row r="76" spans="1:106" x14ac:dyDescent="0.3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/>
      <c r="BB76" s="183"/>
      <c r="BC76" s="183"/>
      <c r="BD76" s="183"/>
      <c r="BE76" s="183"/>
      <c r="BF76" s="183"/>
      <c r="BG76" s="183"/>
      <c r="BH76" s="158"/>
      <c r="BI76" s="74">
        <f t="shared" si="599"/>
        <v>-381178</v>
      </c>
      <c r="BJ76" s="77">
        <f t="shared" si="599"/>
        <v>1181150</v>
      </c>
      <c r="BK76" s="77">
        <f t="shared" si="600"/>
        <v>1504071</v>
      </c>
      <c r="BL76" s="77">
        <f t="shared" si="600"/>
        <v>148179</v>
      </c>
      <c r="BM76" s="77">
        <f t="shared" si="600"/>
        <v>617787</v>
      </c>
      <c r="BN76" s="77">
        <f t="shared" si="600"/>
        <v>722114</v>
      </c>
      <c r="BO76" s="77">
        <f t="shared" si="600"/>
        <v>-910193</v>
      </c>
      <c r="BP76" s="183">
        <f t="shared" si="600"/>
        <v>1074004</v>
      </c>
      <c r="BQ76" s="183">
        <f t="shared" si="600"/>
        <v>40067</v>
      </c>
      <c r="BR76" s="210">
        <f t="shared" si="600"/>
        <v>21644</v>
      </c>
      <c r="BS76" s="283">
        <f t="shared" si="601"/>
        <v>942437</v>
      </c>
      <c r="BT76" s="221">
        <f t="shared" si="602"/>
        <v>185414</v>
      </c>
      <c r="BU76" s="221">
        <f t="shared" si="602"/>
        <v>228494</v>
      </c>
      <c r="BV76" s="221">
        <f t="shared" si="602"/>
        <v>-284229</v>
      </c>
      <c r="BW76" s="221">
        <f t="shared" si="603"/>
        <v>-874327</v>
      </c>
      <c r="BX76" s="221">
        <f t="shared" si="604"/>
        <v>-654390</v>
      </c>
      <c r="BY76" s="221">
        <f t="shared" si="622"/>
        <v>203871</v>
      </c>
      <c r="BZ76" s="221">
        <f t="shared" si="623"/>
        <v>117091</v>
      </c>
      <c r="CA76" s="221">
        <f t="shared" si="624"/>
        <v>-57838</v>
      </c>
      <c r="CB76" s="221">
        <f t="shared" si="625"/>
        <v>-287960</v>
      </c>
      <c r="CC76" s="221">
        <f t="shared" si="626"/>
        <v>293541</v>
      </c>
      <c r="CD76" s="221">
        <f t="shared" si="627"/>
        <v>-159875</v>
      </c>
      <c r="CE76" s="283">
        <f t="shared" si="611"/>
        <v>-497321</v>
      </c>
      <c r="CF76" s="221">
        <f t="shared" si="611"/>
        <v>-336236</v>
      </c>
      <c r="CG76" s="221">
        <f t="shared" si="611"/>
        <v>164037</v>
      </c>
      <c r="CH76" s="221">
        <f t="shared" si="611"/>
        <v>-241357</v>
      </c>
      <c r="CI76" s="221">
        <f t="shared" si="611"/>
        <v>-266505</v>
      </c>
      <c r="CJ76" s="221">
        <f t="shared" si="611"/>
        <v>-4552</v>
      </c>
      <c r="CK76" s="221">
        <f t="shared" si="612"/>
        <v>-133855</v>
      </c>
      <c r="CL76" s="221">
        <f t="shared" si="613"/>
        <v>-747837</v>
      </c>
      <c r="CM76" s="221">
        <f t="shared" si="613"/>
        <v>147387</v>
      </c>
      <c r="CN76" s="221">
        <f t="shared" si="613"/>
        <v>-409377</v>
      </c>
      <c r="CO76" s="221">
        <f t="shared" si="613"/>
        <v>674272</v>
      </c>
      <c r="CP76" s="284">
        <f t="shared" si="613"/>
        <v>604164</v>
      </c>
      <c r="CQ76" s="283">
        <f t="shared" si="613"/>
        <v>-219247</v>
      </c>
      <c r="CR76" s="221">
        <f t="shared" si="613"/>
        <v>-63357</v>
      </c>
      <c r="CS76" s="221">
        <f t="shared" si="613"/>
        <v>-76693</v>
      </c>
      <c r="CT76" s="221">
        <f t="shared" si="614"/>
        <v>-13446</v>
      </c>
      <c r="CU76" s="221">
        <f t="shared" si="615"/>
        <v>0</v>
      </c>
      <c r="CV76" s="221">
        <f t="shared" si="616"/>
        <v>0</v>
      </c>
      <c r="CW76" s="221">
        <f t="shared" si="617"/>
        <v>0</v>
      </c>
      <c r="CX76" s="221">
        <f t="shared" si="618"/>
        <v>0</v>
      </c>
      <c r="CY76" s="221">
        <f t="shared" si="619"/>
        <v>0</v>
      </c>
      <c r="CZ76" s="221">
        <f t="shared" si="620"/>
        <v>0</v>
      </c>
      <c r="DA76" s="221">
        <f t="shared" si="621"/>
        <v>0</v>
      </c>
      <c r="DB76" s="284">
        <f t="shared" si="621"/>
        <v>0</v>
      </c>
    </row>
    <row r="77" spans="1:106" x14ac:dyDescent="0.3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/>
      <c r="BB77" s="183"/>
      <c r="BC77" s="183"/>
      <c r="BD77" s="183"/>
      <c r="BE77" s="183"/>
      <c r="BF77" s="183"/>
      <c r="BG77" s="183"/>
      <c r="BH77" s="158"/>
      <c r="BI77" s="74">
        <f t="shared" si="599"/>
        <v>-248861</v>
      </c>
      <c r="BJ77" s="77">
        <f t="shared" si="599"/>
        <v>2389446</v>
      </c>
      <c r="BK77" s="77">
        <f t="shared" si="600"/>
        <v>1727355</v>
      </c>
      <c r="BL77" s="77">
        <f t="shared" si="600"/>
        <v>635828</v>
      </c>
      <c r="BM77" s="77">
        <f t="shared" si="600"/>
        <v>287130</v>
      </c>
      <c r="BN77" s="77">
        <f t="shared" si="600"/>
        <v>1491482</v>
      </c>
      <c r="BO77" s="77">
        <f t="shared" si="600"/>
        <v>-945433</v>
      </c>
      <c r="BP77" s="183">
        <f t="shared" si="600"/>
        <v>1616213</v>
      </c>
      <c r="BQ77" s="183">
        <f t="shared" si="600"/>
        <v>-537803</v>
      </c>
      <c r="BR77" s="210">
        <f t="shared" si="600"/>
        <v>559783</v>
      </c>
      <c r="BS77" s="283">
        <f t="shared" si="601"/>
        <v>76175</v>
      </c>
      <c r="BT77" s="221">
        <f t="shared" si="602"/>
        <v>410039</v>
      </c>
      <c r="BU77" s="221">
        <f t="shared" si="602"/>
        <v>-86974</v>
      </c>
      <c r="BV77" s="221">
        <f t="shared" si="602"/>
        <v>-2736625</v>
      </c>
      <c r="BW77" s="221">
        <f t="shared" si="603"/>
        <v>-3428949</v>
      </c>
      <c r="BX77" s="221">
        <f t="shared" si="604"/>
        <v>-1774342</v>
      </c>
      <c r="BY77" s="221">
        <f t="shared" si="622"/>
        <v>-2016192</v>
      </c>
      <c r="BZ77" s="221">
        <f t="shared" si="623"/>
        <v>-749203</v>
      </c>
      <c r="CA77" s="221">
        <f t="shared" si="624"/>
        <v>-380353</v>
      </c>
      <c r="CB77" s="221">
        <f t="shared" si="625"/>
        <v>-2387212</v>
      </c>
      <c r="CC77" s="221">
        <f t="shared" si="626"/>
        <v>-176894</v>
      </c>
      <c r="CD77" s="221">
        <f t="shared" si="627"/>
        <v>-864932</v>
      </c>
      <c r="CE77" s="283">
        <f t="shared" si="611"/>
        <v>-1959127</v>
      </c>
      <c r="CF77" s="221">
        <f t="shared" si="611"/>
        <v>282517</v>
      </c>
      <c r="CG77" s="221">
        <f t="shared" si="611"/>
        <v>-331116</v>
      </c>
      <c r="CH77" s="221">
        <f t="shared" si="611"/>
        <v>-1686116</v>
      </c>
      <c r="CI77" s="221">
        <f t="shared" si="611"/>
        <v>572054</v>
      </c>
      <c r="CJ77" s="221">
        <f t="shared" si="611"/>
        <v>5478</v>
      </c>
      <c r="CK77" s="221">
        <f t="shared" si="612"/>
        <v>1175159</v>
      </c>
      <c r="CL77" s="221">
        <f t="shared" si="613"/>
        <v>-800447</v>
      </c>
      <c r="CM77" s="221">
        <f t="shared" si="613"/>
        <v>-1207909</v>
      </c>
      <c r="CN77" s="221">
        <f t="shared" si="613"/>
        <v>1750537</v>
      </c>
      <c r="CO77" s="221">
        <f t="shared" si="613"/>
        <v>826967</v>
      </c>
      <c r="CP77" s="284">
        <f t="shared" si="613"/>
        <v>2210547</v>
      </c>
      <c r="CQ77" s="283">
        <f t="shared" si="613"/>
        <v>2243259</v>
      </c>
      <c r="CR77" s="221">
        <f t="shared" si="613"/>
        <v>881979</v>
      </c>
      <c r="CS77" s="221">
        <f t="shared" si="613"/>
        <v>3642412</v>
      </c>
      <c r="CT77" s="221">
        <f t="shared" si="614"/>
        <v>2977314</v>
      </c>
      <c r="CU77" s="221">
        <f t="shared" si="615"/>
        <v>0</v>
      </c>
      <c r="CV77" s="221">
        <f t="shared" si="616"/>
        <v>0</v>
      </c>
      <c r="CW77" s="221">
        <f t="shared" si="617"/>
        <v>0</v>
      </c>
      <c r="CX77" s="221">
        <f t="shared" si="618"/>
        <v>0</v>
      </c>
      <c r="CY77" s="221">
        <f t="shared" si="619"/>
        <v>0</v>
      </c>
      <c r="CZ77" s="221">
        <f t="shared" si="620"/>
        <v>0</v>
      </c>
      <c r="DA77" s="221">
        <f t="shared" si="621"/>
        <v>0</v>
      </c>
      <c r="DB77" s="284">
        <f t="shared" si="621"/>
        <v>0</v>
      </c>
    </row>
    <row r="78" spans="1:106" x14ac:dyDescent="0.3">
      <c r="A78" s="4"/>
      <c r="B78" s="35" t="s">
        <v>46</v>
      </c>
      <c r="C78" s="139">
        <f t="shared" ref="C78:V78" si="628">SUM(C73:C77)</f>
        <v>37217131</v>
      </c>
      <c r="D78" s="77">
        <f t="shared" si="628"/>
        <v>33590419</v>
      </c>
      <c r="E78" s="77">
        <f t="shared" si="628"/>
        <v>32624080</v>
      </c>
      <c r="F78" s="77">
        <f t="shared" si="628"/>
        <v>32093452</v>
      </c>
      <c r="G78" s="77">
        <f t="shared" si="628"/>
        <v>40583892</v>
      </c>
      <c r="H78" s="77">
        <f t="shared" si="628"/>
        <v>40810118</v>
      </c>
      <c r="I78" s="77">
        <f t="shared" si="628"/>
        <v>33055094</v>
      </c>
      <c r="J78" s="77">
        <f t="shared" si="628"/>
        <v>34717807</v>
      </c>
      <c r="K78" s="77">
        <f t="shared" si="628"/>
        <v>32964524</v>
      </c>
      <c r="L78" s="77">
        <f t="shared" si="628"/>
        <v>37771784</v>
      </c>
      <c r="M78" s="77">
        <f t="shared" si="628"/>
        <v>39345722</v>
      </c>
      <c r="N78" s="158">
        <f t="shared" si="628"/>
        <v>38828416</v>
      </c>
      <c r="O78" s="77">
        <f t="shared" si="628"/>
        <v>37465565</v>
      </c>
      <c r="P78" s="183">
        <f t="shared" si="628"/>
        <v>29933106</v>
      </c>
      <c r="Q78" s="183">
        <f t="shared" si="628"/>
        <v>29798014</v>
      </c>
      <c r="R78" s="77">
        <f t="shared" si="628"/>
        <v>34852146</v>
      </c>
      <c r="S78" s="77">
        <f t="shared" si="628"/>
        <v>41310761</v>
      </c>
      <c r="T78" s="77">
        <f t="shared" si="628"/>
        <v>40934651</v>
      </c>
      <c r="U78" s="77">
        <f t="shared" si="628"/>
        <v>37854991</v>
      </c>
      <c r="V78" s="183">
        <f t="shared" si="628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629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/>
      <c r="BB78" s="183"/>
      <c r="BC78" s="183"/>
      <c r="BD78" s="183"/>
      <c r="BE78" s="183"/>
      <c r="BF78" s="183"/>
      <c r="BG78" s="183"/>
      <c r="BH78" s="158"/>
      <c r="BI78" s="77">
        <f t="shared" ref="BI78:BR78" si="630">SUM(BI73:BI77)</f>
        <v>-248434</v>
      </c>
      <c r="BJ78" s="77">
        <f t="shared" si="630"/>
        <v>3657313</v>
      </c>
      <c r="BK78" s="77">
        <f t="shared" si="630"/>
        <v>2826066</v>
      </c>
      <c r="BL78" s="77">
        <f t="shared" si="630"/>
        <v>-2758694</v>
      </c>
      <c r="BM78" s="77">
        <f t="shared" si="630"/>
        <v>-726869</v>
      </c>
      <c r="BN78" s="77">
        <f t="shared" si="630"/>
        <v>-124533</v>
      </c>
      <c r="BO78" s="77">
        <f t="shared" si="630"/>
        <v>-4799897</v>
      </c>
      <c r="BP78" s="183">
        <f t="shared" si="630"/>
        <v>3741629</v>
      </c>
      <c r="BQ78" s="183">
        <f t="shared" si="630"/>
        <v>-1063280</v>
      </c>
      <c r="BR78" s="210">
        <f t="shared" si="630"/>
        <v>-372659</v>
      </c>
      <c r="BS78" s="283">
        <f t="shared" ref="BS78:BT78" si="631">SUM(BS73:BS77)</f>
        <v>828338</v>
      </c>
      <c r="BT78" s="221">
        <f t="shared" si="631"/>
        <v>-1119966</v>
      </c>
      <c r="BU78" s="221">
        <f t="shared" ref="BU78:BV78" si="632">SUM(BU73:BU77)</f>
        <v>-1958542</v>
      </c>
      <c r="BV78" s="221">
        <f t="shared" si="632"/>
        <v>-2207454</v>
      </c>
      <c r="BW78" s="221">
        <f t="shared" ref="BW78:BX78" si="633">SUM(BW73:BW77)</f>
        <v>-4097261</v>
      </c>
      <c r="BX78" s="221">
        <f t="shared" si="633"/>
        <v>-2287754</v>
      </c>
      <c r="BY78" s="221">
        <f t="shared" ref="BY78:CD78" si="634">SUM(BY73:BY77)</f>
        <v>-344214</v>
      </c>
      <c r="BZ78" s="221">
        <f t="shared" si="634"/>
        <v>1175801</v>
      </c>
      <c r="CA78" s="221">
        <f t="shared" si="634"/>
        <v>-1407010</v>
      </c>
      <c r="CB78" s="221">
        <f t="shared" si="634"/>
        <v>-3397090</v>
      </c>
      <c r="CC78" s="221">
        <f t="shared" si="634"/>
        <v>284357</v>
      </c>
      <c r="CD78" s="221">
        <f t="shared" si="634"/>
        <v>-435853</v>
      </c>
      <c r="CE78" s="283">
        <f t="shared" ref="CE78:CF78" si="635">SUM(CE73:CE77)</f>
        <v>-3810538</v>
      </c>
      <c r="CF78" s="221">
        <f t="shared" si="635"/>
        <v>-408900</v>
      </c>
      <c r="CG78" s="221">
        <f t="shared" ref="CG78:CI78" si="636">SUM(CG73:CG77)</f>
        <v>974373</v>
      </c>
      <c r="CH78" s="221">
        <f t="shared" si="636"/>
        <v>-2170437</v>
      </c>
      <c r="CI78" s="221">
        <f t="shared" si="636"/>
        <v>116015</v>
      </c>
      <c r="CJ78" s="221">
        <f t="shared" ref="CJ78:CL78" si="637">SUM(CJ73:CJ77)</f>
        <v>1502630</v>
      </c>
      <c r="CK78" s="221">
        <f t="shared" si="637"/>
        <v>1727412</v>
      </c>
      <c r="CL78" s="221">
        <f t="shared" si="637"/>
        <v>-3842888</v>
      </c>
      <c r="CM78" s="221">
        <f t="shared" ref="CM78:CN78" si="638">SUM(CM73:CM77)</f>
        <v>228351</v>
      </c>
      <c r="CN78" s="221">
        <f t="shared" si="638"/>
        <v>2017746</v>
      </c>
      <c r="CO78" s="221">
        <f t="shared" ref="CO78:CP78" si="639">SUM(CO73:CO77)</f>
        <v>2212953</v>
      </c>
      <c r="CP78" s="284">
        <f t="shared" si="639"/>
        <v>3595578</v>
      </c>
      <c r="CQ78" s="283">
        <f t="shared" ref="CQ78:CR78" si="640">SUM(CQ73:CQ77)</f>
        <v>2944872</v>
      </c>
      <c r="CR78" s="221">
        <f t="shared" si="640"/>
        <v>1897325</v>
      </c>
      <c r="CS78" s="221">
        <f t="shared" ref="CS78:DA78" si="641">SUM(CS73:CS77)</f>
        <v>4107405</v>
      </c>
      <c r="CT78" s="221">
        <f t="shared" si="641"/>
        <v>3241729</v>
      </c>
      <c r="CU78" s="221">
        <f t="shared" si="641"/>
        <v>0</v>
      </c>
      <c r="CV78" s="221">
        <f t="shared" si="641"/>
        <v>0</v>
      </c>
      <c r="CW78" s="221">
        <f t="shared" si="641"/>
        <v>0</v>
      </c>
      <c r="CX78" s="221">
        <f t="shared" si="641"/>
        <v>0</v>
      </c>
      <c r="CY78" s="221">
        <f t="shared" si="641"/>
        <v>0</v>
      </c>
      <c r="CZ78" s="221">
        <f t="shared" si="641"/>
        <v>0</v>
      </c>
      <c r="DA78" s="221">
        <f t="shared" si="641"/>
        <v>0</v>
      </c>
      <c r="DB78" s="284">
        <f t="shared" ref="DB78" si="642">SUM(DB73:DB77)</f>
        <v>0</v>
      </c>
    </row>
    <row r="79" spans="1:106" x14ac:dyDescent="0.3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3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/>
      <c r="BB80" s="89"/>
      <c r="BC80" s="89"/>
      <c r="BD80" s="89"/>
      <c r="BE80" s="89"/>
      <c r="BF80" s="89"/>
      <c r="BG80" s="89"/>
      <c r="BH80" s="160"/>
      <c r="BI80" s="74">
        <f t="shared" ref="BI80:BJ84" si="643">C80-O80</f>
        <v>-69013.959999999497</v>
      </c>
      <c r="BJ80" s="74">
        <f t="shared" si="643"/>
        <v>-116730.38000000175</v>
      </c>
      <c r="BK80" s="74">
        <f t="shared" ref="BK80:BR84" si="644">IF(Q80=0,0,E80-Q80)</f>
        <v>-189756.54000000004</v>
      </c>
      <c r="BL80" s="74">
        <f t="shared" si="644"/>
        <v>-748270.24000001373</v>
      </c>
      <c r="BM80" s="74">
        <f t="shared" si="644"/>
        <v>-459792.31000001356</v>
      </c>
      <c r="BN80" s="74">
        <f t="shared" si="644"/>
        <v>-497546.95000001322</v>
      </c>
      <c r="BO80" s="74">
        <f t="shared" si="644"/>
        <v>-586264.34000001289</v>
      </c>
      <c r="BP80" s="89">
        <f t="shared" si="644"/>
        <v>127561.15219998686</v>
      </c>
      <c r="BQ80" s="89">
        <f t="shared" si="644"/>
        <v>-130268.22000001324</v>
      </c>
      <c r="BR80" s="215">
        <f t="shared" si="644"/>
        <v>-228169.38000001386</v>
      </c>
      <c r="BS80" s="271">
        <f t="shared" ref="BS80:BS84" si="645">IF(Y80=0,0,M80-Y80)</f>
        <v>-204350.40000001388</v>
      </c>
      <c r="BT80" s="269">
        <f t="shared" ref="BT80:BV84" si="646">IF(Z80=0,0,N80-Z80)</f>
        <v>-540771.54000001261</v>
      </c>
      <c r="BU80" s="269">
        <f t="shared" si="646"/>
        <v>-571729.54000001308</v>
      </c>
      <c r="BV80" s="269">
        <f t="shared" si="646"/>
        <v>56303.17999998806</v>
      </c>
      <c r="BW80" s="269">
        <f t="shared" ref="BW80:BW84" si="647">IF(AC80=0,0,Q80-AC80)</f>
        <v>-31542.590000012424</v>
      </c>
      <c r="BX80" s="269">
        <f t="shared" ref="BX80:BX84" si="648">IF(AD80=0,0,R80-AD80)</f>
        <v>-163463.48999999976</v>
      </c>
      <c r="BY80" s="269">
        <f t="shared" ref="BY80:BY84" si="649">IF(AE80=0,0,S80-AE80)</f>
        <v>197703.54000000004</v>
      </c>
      <c r="BZ80" s="269">
        <f t="shared" ref="BZ80:BZ84" si="650">IF(AF80=0,0,T80-AF80)</f>
        <v>334550.5700000003</v>
      </c>
      <c r="CA80" s="269">
        <f t="shared" ref="CA80:CA84" si="651">IF(AG80=0,0,U80-AG80)</f>
        <v>-271562.14000000013</v>
      </c>
      <c r="CB80" s="269">
        <f t="shared" ref="CB80:CB84" si="652">IF(AH80=0,0,V80-AH80)</f>
        <v>-191424.68999999948</v>
      </c>
      <c r="CC80" s="269">
        <f t="shared" ref="CC80:CC84" si="653">IF(AI80=0,0,W80-AI80)</f>
        <v>-50532.319999999367</v>
      </c>
      <c r="CD80" s="269">
        <f t="shared" ref="CD80:CD84" si="654">IF(AJ80=0,0,X80-AJ80)</f>
        <v>-121592.88999998663</v>
      </c>
      <c r="CE80" s="271">
        <f t="shared" ref="CE80:CJ84" si="655">IF(AK80=0,0,Y80-AK80)</f>
        <v>-534996.48000000045</v>
      </c>
      <c r="CF80" s="269">
        <f t="shared" si="655"/>
        <v>-144146.90999999922</v>
      </c>
      <c r="CG80" s="269">
        <f t="shared" si="655"/>
        <v>130820.59999999916</v>
      </c>
      <c r="CH80" s="269">
        <f t="shared" si="655"/>
        <v>-139025.4299999997</v>
      </c>
      <c r="CI80" s="269">
        <f t="shared" si="655"/>
        <v>-94050.970000001136</v>
      </c>
      <c r="CJ80" s="269">
        <f t="shared" si="655"/>
        <v>109757.33000000007</v>
      </c>
      <c r="CK80" s="269">
        <f t="shared" ref="CK80:CK84" si="656">IF(AQ80=0,0,AE80-AQ80)</f>
        <v>-430113.50999999978</v>
      </c>
      <c r="CL80" s="269">
        <f t="shared" ref="CL80:CS84" si="657">IF(AR80=0,0,AF80-AR80)</f>
        <v>-1307628.5700000012</v>
      </c>
      <c r="CM80" s="269">
        <f t="shared" si="657"/>
        <v>-191272.55000000121</v>
      </c>
      <c r="CN80" s="269">
        <f t="shared" si="657"/>
        <v>-296330.71000000089</v>
      </c>
      <c r="CO80" s="269">
        <f t="shared" si="657"/>
        <v>-273651.15000000037</v>
      </c>
      <c r="CP80" s="272">
        <f t="shared" si="657"/>
        <v>-331760.50000001257</v>
      </c>
      <c r="CQ80" s="271">
        <f t="shared" si="657"/>
        <v>-483829.30999999959</v>
      </c>
      <c r="CR80" s="269">
        <f t="shared" si="657"/>
        <v>-644080.16000000155</v>
      </c>
      <c r="CS80" s="269">
        <f t="shared" si="657"/>
        <v>-691318.61999999965</v>
      </c>
      <c r="CT80" s="269">
        <f t="shared" ref="CT80:CT84" si="658">IF(AZ80=0,0,AN80-AZ80)</f>
        <v>374146.91999999899</v>
      </c>
      <c r="CU80" s="269">
        <f t="shared" ref="CU80:CU84" si="659">IF(BA80=0,0,AO80-BA80)</f>
        <v>0</v>
      </c>
      <c r="CV80" s="269">
        <f t="shared" ref="CV80:CV84" si="660">IF(BB80=0,0,AP80-BB80)</f>
        <v>0</v>
      </c>
      <c r="CW80" s="269">
        <f t="shared" ref="CW80:CW84" si="661">IF(BC80=0,0,AQ80-BC80)</f>
        <v>0</v>
      </c>
      <c r="CX80" s="269">
        <f t="shared" ref="CX80:CX84" si="662">IF(BD80=0,0,AR80-BD80)</f>
        <v>0</v>
      </c>
      <c r="CY80" s="269">
        <f t="shared" ref="CY80:CY84" si="663">IF(BE80=0,0,AS80-BE80)</f>
        <v>0</v>
      </c>
      <c r="CZ80" s="269">
        <f t="shared" ref="CZ80:CZ84" si="664">IF(BF80=0,0,AT80-BF80)</f>
        <v>0</v>
      </c>
      <c r="DA80" s="269">
        <f t="shared" ref="DA80:DB84" si="665">IF(BG80=0,0,AU80-BG80)</f>
        <v>0</v>
      </c>
      <c r="DB80" s="272">
        <f t="shared" si="665"/>
        <v>0</v>
      </c>
    </row>
    <row r="81" spans="1:106" x14ac:dyDescent="0.3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/>
      <c r="BB81" s="89"/>
      <c r="BC81" s="89"/>
      <c r="BD81" s="89"/>
      <c r="BE81" s="89"/>
      <c r="BF81" s="89"/>
      <c r="BG81" s="89"/>
      <c r="BH81" s="160"/>
      <c r="BI81" s="74">
        <f t="shared" si="643"/>
        <v>45984.109999999986</v>
      </c>
      <c r="BJ81" s="74">
        <f t="shared" si="643"/>
        <v>21311.959999999963</v>
      </c>
      <c r="BK81" s="74">
        <f t="shared" si="644"/>
        <v>4783.0400000000955</v>
      </c>
      <c r="BL81" s="74">
        <f t="shared" si="644"/>
        <v>-49660.259999999951</v>
      </c>
      <c r="BM81" s="74">
        <f t="shared" si="644"/>
        <v>-33542.339999999851</v>
      </c>
      <c r="BN81" s="74">
        <f t="shared" si="644"/>
        <v>-83093.249999999942</v>
      </c>
      <c r="BO81" s="74">
        <f t="shared" si="644"/>
        <v>-87161.289999999979</v>
      </c>
      <c r="BP81" s="89">
        <f t="shared" si="644"/>
        <v>-3459.9799999999232</v>
      </c>
      <c r="BQ81" s="89">
        <f t="shared" si="644"/>
        <v>-35471.31</v>
      </c>
      <c r="BR81" s="215">
        <f t="shared" si="644"/>
        <v>6401.4199999998091</v>
      </c>
      <c r="BS81" s="271">
        <f t="shared" si="645"/>
        <v>34081.180000000168</v>
      </c>
      <c r="BT81" s="269">
        <f t="shared" si="646"/>
        <v>-25930.590000000026</v>
      </c>
      <c r="BU81" s="269">
        <f t="shared" si="646"/>
        <v>-50261.669999999984</v>
      </c>
      <c r="BV81" s="269">
        <f t="shared" si="646"/>
        <v>15777.299999999988</v>
      </c>
      <c r="BW81" s="269">
        <f t="shared" si="647"/>
        <v>-4674.6500000000815</v>
      </c>
      <c r="BX81" s="269">
        <f t="shared" si="648"/>
        <v>20459.5</v>
      </c>
      <c r="BY81" s="269">
        <f t="shared" si="649"/>
        <v>-28457.620000000054</v>
      </c>
      <c r="BZ81" s="269">
        <f t="shared" si="650"/>
        <v>-38974.85000000021</v>
      </c>
      <c r="CA81" s="269">
        <f t="shared" si="651"/>
        <v>-55100.049999999988</v>
      </c>
      <c r="CB81" s="269">
        <f t="shared" si="652"/>
        <v>-43684.580000000075</v>
      </c>
      <c r="CC81" s="269">
        <f t="shared" si="653"/>
        <v>-24049.299999999988</v>
      </c>
      <c r="CD81" s="269">
        <f t="shared" si="654"/>
        <v>-91707.389999999839</v>
      </c>
      <c r="CE81" s="271">
        <f t="shared" si="655"/>
        <v>-178135.41000000027</v>
      </c>
      <c r="CF81" s="269">
        <f t="shared" si="655"/>
        <v>-140098.76000000024</v>
      </c>
      <c r="CG81" s="269">
        <f t="shared" si="655"/>
        <v>-94162.779999999853</v>
      </c>
      <c r="CH81" s="269">
        <f t="shared" si="655"/>
        <v>-92020.690000000061</v>
      </c>
      <c r="CI81" s="269">
        <f t="shared" si="655"/>
        <v>-87299.770000000135</v>
      </c>
      <c r="CJ81" s="269">
        <f t="shared" si="655"/>
        <v>-168340.88000000006</v>
      </c>
      <c r="CK81" s="269">
        <f t="shared" si="656"/>
        <v>-137421.99000000011</v>
      </c>
      <c r="CL81" s="269">
        <f t="shared" si="657"/>
        <v>-182932.80999999994</v>
      </c>
      <c r="CM81" s="269">
        <f t="shared" si="657"/>
        <v>-187856.26000000013</v>
      </c>
      <c r="CN81" s="269">
        <f t="shared" si="657"/>
        <v>-80219.660000000091</v>
      </c>
      <c r="CO81" s="269">
        <f t="shared" si="657"/>
        <v>-102626.62999999989</v>
      </c>
      <c r="CP81" s="272">
        <f t="shared" si="657"/>
        <v>-138006.80000000005</v>
      </c>
      <c r="CQ81" s="271">
        <f t="shared" si="657"/>
        <v>-210425.96999999986</v>
      </c>
      <c r="CR81" s="269">
        <f t="shared" si="657"/>
        <v>-246941.10999999987</v>
      </c>
      <c r="CS81" s="269">
        <f t="shared" si="657"/>
        <v>-232980.58000000019</v>
      </c>
      <c r="CT81" s="269">
        <f t="shared" si="658"/>
        <v>89994.560000000114</v>
      </c>
      <c r="CU81" s="269">
        <f t="shared" si="659"/>
        <v>0</v>
      </c>
      <c r="CV81" s="269">
        <f t="shared" si="660"/>
        <v>0</v>
      </c>
      <c r="CW81" s="269">
        <f t="shared" si="661"/>
        <v>0</v>
      </c>
      <c r="CX81" s="269">
        <f t="shared" si="662"/>
        <v>0</v>
      </c>
      <c r="CY81" s="269">
        <f t="shared" si="663"/>
        <v>0</v>
      </c>
      <c r="CZ81" s="269">
        <f t="shared" si="664"/>
        <v>0</v>
      </c>
      <c r="DA81" s="269">
        <f t="shared" si="665"/>
        <v>0</v>
      </c>
      <c r="DB81" s="272">
        <f t="shared" si="665"/>
        <v>0</v>
      </c>
    </row>
    <row r="82" spans="1:106" x14ac:dyDescent="0.3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/>
      <c r="BB82" s="89"/>
      <c r="BC82" s="89"/>
      <c r="BD82" s="89"/>
      <c r="BE82" s="89"/>
      <c r="BF82" s="89"/>
      <c r="BG82" s="89"/>
      <c r="BH82" s="160"/>
      <c r="BI82" s="74">
        <f t="shared" si="643"/>
        <v>16988.190000000031</v>
      </c>
      <c r="BJ82" s="74">
        <f t="shared" si="643"/>
        <v>21841.189999999988</v>
      </c>
      <c r="BK82" s="74">
        <f t="shared" si="644"/>
        <v>11572.029999999984</v>
      </c>
      <c r="BL82" s="74">
        <f t="shared" si="644"/>
        <v>-843.66000000004715</v>
      </c>
      <c r="BM82" s="74">
        <f t="shared" si="644"/>
        <v>-869.43000000005122</v>
      </c>
      <c r="BN82" s="74">
        <f t="shared" si="644"/>
        <v>-1850.7599999999511</v>
      </c>
      <c r="BO82" s="74">
        <f t="shared" si="644"/>
        <v>-14604.72000000003</v>
      </c>
      <c r="BP82" s="98">
        <f t="shared" si="644"/>
        <v>11631.440000000002</v>
      </c>
      <c r="BQ82" s="98">
        <f t="shared" si="644"/>
        <v>-1078.7900000000227</v>
      </c>
      <c r="BR82" s="229">
        <f t="shared" si="644"/>
        <v>5561.8600000000151</v>
      </c>
      <c r="BS82" s="271">
        <f t="shared" si="645"/>
        <v>-1620.0400000000373</v>
      </c>
      <c r="BT82" s="269">
        <f t="shared" si="646"/>
        <v>-15671.540000000008</v>
      </c>
      <c r="BU82" s="269">
        <f t="shared" si="646"/>
        <v>-31283.010000000009</v>
      </c>
      <c r="BV82" s="269">
        <f t="shared" si="646"/>
        <v>-17988.950000000026</v>
      </c>
      <c r="BW82" s="269">
        <f t="shared" si="647"/>
        <v>-16818.599999999991</v>
      </c>
      <c r="BX82" s="269">
        <f t="shared" si="648"/>
        <v>-12803.829999999973</v>
      </c>
      <c r="BY82" s="269">
        <f t="shared" si="649"/>
        <v>-11323.119999999966</v>
      </c>
      <c r="BZ82" s="269">
        <f t="shared" si="650"/>
        <v>-14386.630000000048</v>
      </c>
      <c r="CA82" s="269">
        <f t="shared" si="651"/>
        <v>-13825.520000000004</v>
      </c>
      <c r="CB82" s="269">
        <f t="shared" si="652"/>
        <v>-15747.35000000002</v>
      </c>
      <c r="CC82" s="269">
        <f t="shared" si="653"/>
        <v>-10566.369999999981</v>
      </c>
      <c r="CD82" s="269">
        <f t="shared" si="654"/>
        <v>-31282.28</v>
      </c>
      <c r="CE82" s="271">
        <f t="shared" si="655"/>
        <v>-50521.969999999943</v>
      </c>
      <c r="CF82" s="269">
        <f t="shared" si="655"/>
        <v>-43176.169999999955</v>
      </c>
      <c r="CG82" s="269">
        <f t="shared" si="655"/>
        <v>-18804.890000000072</v>
      </c>
      <c r="CH82" s="269">
        <f t="shared" si="655"/>
        <v>-17308.289999999979</v>
      </c>
      <c r="CI82" s="269">
        <f t="shared" si="655"/>
        <v>-14880.679999999993</v>
      </c>
      <c r="CJ82" s="269">
        <f t="shared" si="655"/>
        <v>-8215.7599999999948</v>
      </c>
      <c r="CK82" s="269">
        <f t="shared" si="656"/>
        <v>-17586.700000000041</v>
      </c>
      <c r="CL82" s="269">
        <f t="shared" si="657"/>
        <v>-25125.089999999938</v>
      </c>
      <c r="CM82" s="269">
        <f t="shared" si="657"/>
        <v>-16414.839999999982</v>
      </c>
      <c r="CN82" s="269">
        <f t="shared" si="657"/>
        <v>-17829.559999999881</v>
      </c>
      <c r="CO82" s="269">
        <f t="shared" si="657"/>
        <v>-20652.700000000012</v>
      </c>
      <c r="CP82" s="272">
        <f t="shared" si="657"/>
        <v>-7465.3700000000244</v>
      </c>
      <c r="CQ82" s="271">
        <f t="shared" si="657"/>
        <v>-17163.719999999972</v>
      </c>
      <c r="CR82" s="269">
        <f t="shared" si="657"/>
        <v>-56636.340000000055</v>
      </c>
      <c r="CS82" s="269">
        <f t="shared" si="657"/>
        <v>-20032.139999999956</v>
      </c>
      <c r="CT82" s="269">
        <f t="shared" si="658"/>
        <v>29625.38999999997</v>
      </c>
      <c r="CU82" s="269">
        <f t="shared" si="659"/>
        <v>0</v>
      </c>
      <c r="CV82" s="269">
        <f t="shared" si="660"/>
        <v>0</v>
      </c>
      <c r="CW82" s="269">
        <f t="shared" si="661"/>
        <v>0</v>
      </c>
      <c r="CX82" s="269">
        <f t="shared" si="662"/>
        <v>0</v>
      </c>
      <c r="CY82" s="269">
        <f t="shared" si="663"/>
        <v>0</v>
      </c>
      <c r="CZ82" s="269">
        <f t="shared" si="664"/>
        <v>0</v>
      </c>
      <c r="DA82" s="269">
        <f t="shared" si="665"/>
        <v>0</v>
      </c>
      <c r="DB82" s="272">
        <f t="shared" si="665"/>
        <v>0</v>
      </c>
    </row>
    <row r="83" spans="1:106" x14ac:dyDescent="0.3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/>
      <c r="BB83" s="89"/>
      <c r="BC83" s="89"/>
      <c r="BD83" s="89"/>
      <c r="BE83" s="89"/>
      <c r="BF83" s="89"/>
      <c r="BG83" s="89"/>
      <c r="BH83" s="160"/>
      <c r="BI83" s="74">
        <f t="shared" si="643"/>
        <v>-55311.789999999572</v>
      </c>
      <c r="BJ83" s="74">
        <f t="shared" si="643"/>
        <v>142166.18999999994</v>
      </c>
      <c r="BK83" s="74">
        <f t="shared" si="644"/>
        <v>188609.19999999984</v>
      </c>
      <c r="BL83" s="74">
        <f t="shared" si="644"/>
        <v>50738.979999999749</v>
      </c>
      <c r="BM83" s="74">
        <f t="shared" si="644"/>
        <v>98534.149999999674</v>
      </c>
      <c r="BN83" s="74">
        <f t="shared" si="644"/>
        <v>117698.61999999988</v>
      </c>
      <c r="BO83" s="74">
        <f t="shared" si="644"/>
        <v>-74860.429999999353</v>
      </c>
      <c r="BP83" s="89">
        <f t="shared" si="644"/>
        <v>136750.00999999989</v>
      </c>
      <c r="BQ83" s="89">
        <f t="shared" si="644"/>
        <v>-180.75000000034925</v>
      </c>
      <c r="BR83" s="89">
        <f t="shared" si="644"/>
        <v>42344.149999999441</v>
      </c>
      <c r="BS83" s="271">
        <f t="shared" si="645"/>
        <v>146790.07999999938</v>
      </c>
      <c r="BT83" s="269">
        <f t="shared" si="646"/>
        <v>16393.010000000242</v>
      </c>
      <c r="BU83" s="269">
        <f t="shared" si="646"/>
        <v>-4323.7200000004377</v>
      </c>
      <c r="BV83" s="269">
        <f t="shared" si="646"/>
        <v>-112644.05999999982</v>
      </c>
      <c r="BW83" s="269">
        <f t="shared" si="647"/>
        <v>-199533.76999999944</v>
      </c>
      <c r="BX83" s="269">
        <f t="shared" si="648"/>
        <v>-211615.26</v>
      </c>
      <c r="BY83" s="269">
        <f t="shared" si="649"/>
        <v>-106265.64999999991</v>
      </c>
      <c r="BZ83" s="269">
        <f t="shared" si="650"/>
        <v>-103627.62999999989</v>
      </c>
      <c r="CA83" s="269">
        <f t="shared" si="651"/>
        <v>-111640.34000000055</v>
      </c>
      <c r="CB83" s="269">
        <f t="shared" si="652"/>
        <v>-118492.84999999998</v>
      </c>
      <c r="CC83" s="269">
        <f t="shared" si="653"/>
        <v>-58173.549999999697</v>
      </c>
      <c r="CD83" s="269">
        <f t="shared" si="654"/>
        <v>-215065.66999999993</v>
      </c>
      <c r="CE83" s="271">
        <f t="shared" si="655"/>
        <v>-304436.4999999993</v>
      </c>
      <c r="CF83" s="269">
        <f t="shared" si="655"/>
        <v>-247854.89000000036</v>
      </c>
      <c r="CG83" s="269">
        <f t="shared" si="655"/>
        <v>-85486.310000000056</v>
      </c>
      <c r="CH83" s="269">
        <f t="shared" si="655"/>
        <v>-55762.810000000056</v>
      </c>
      <c r="CI83" s="269">
        <f t="shared" si="655"/>
        <v>-62009.19000000041</v>
      </c>
      <c r="CJ83" s="269">
        <f t="shared" si="655"/>
        <v>-115592.95999999996</v>
      </c>
      <c r="CK83" s="269">
        <f t="shared" si="656"/>
        <v>-296599.71000000043</v>
      </c>
      <c r="CL83" s="269">
        <f t="shared" si="657"/>
        <v>-440034.93000000017</v>
      </c>
      <c r="CM83" s="269">
        <f t="shared" si="657"/>
        <v>-305037.76999999932</v>
      </c>
      <c r="CN83" s="269">
        <f t="shared" si="657"/>
        <v>-358583.73000000021</v>
      </c>
      <c r="CO83" s="269">
        <f t="shared" si="657"/>
        <v>-100073.08000000007</v>
      </c>
      <c r="CP83" s="272">
        <f t="shared" si="657"/>
        <v>-187566.10999999987</v>
      </c>
      <c r="CQ83" s="271">
        <f t="shared" si="657"/>
        <v>-445166.05999999982</v>
      </c>
      <c r="CR83" s="269">
        <f t="shared" si="657"/>
        <v>-598395.65000000037</v>
      </c>
      <c r="CS83" s="269">
        <f t="shared" si="657"/>
        <v>-304306.18000000017</v>
      </c>
      <c r="CT83" s="269">
        <f t="shared" si="658"/>
        <v>-28045.760000000242</v>
      </c>
      <c r="CU83" s="269">
        <f t="shared" si="659"/>
        <v>0</v>
      </c>
      <c r="CV83" s="269">
        <f t="shared" si="660"/>
        <v>0</v>
      </c>
      <c r="CW83" s="269">
        <f t="shared" si="661"/>
        <v>0</v>
      </c>
      <c r="CX83" s="269">
        <f t="shared" si="662"/>
        <v>0</v>
      </c>
      <c r="CY83" s="269">
        <f t="shared" si="663"/>
        <v>0</v>
      </c>
      <c r="CZ83" s="269">
        <f t="shared" si="664"/>
        <v>0</v>
      </c>
      <c r="DA83" s="269">
        <f t="shared" si="665"/>
        <v>0</v>
      </c>
      <c r="DB83" s="272">
        <f t="shared" si="665"/>
        <v>0</v>
      </c>
    </row>
    <row r="84" spans="1:106" x14ac:dyDescent="0.3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/>
      <c r="BB84" s="89"/>
      <c r="BC84" s="89"/>
      <c r="BD84" s="89"/>
      <c r="BE84" s="89"/>
      <c r="BF84" s="89"/>
      <c r="BG84" s="89"/>
      <c r="BH84" s="160"/>
      <c r="BI84" s="74">
        <f t="shared" si="643"/>
        <v>41201.760000000009</v>
      </c>
      <c r="BJ84" s="74">
        <f t="shared" si="643"/>
        <v>168506.3899999999</v>
      </c>
      <c r="BK84" s="74">
        <f t="shared" si="644"/>
        <v>150789.2487197353</v>
      </c>
      <c r="BL84" s="74">
        <f t="shared" si="644"/>
        <v>79222.871280264808</v>
      </c>
      <c r="BM84" s="74">
        <f t="shared" si="644"/>
        <v>98329.90000000014</v>
      </c>
      <c r="BN84" s="74">
        <f t="shared" si="644"/>
        <v>60389.659999999916</v>
      </c>
      <c r="BO84" s="74">
        <f t="shared" si="644"/>
        <v>-42391.8400000002</v>
      </c>
      <c r="BP84" s="89">
        <f t="shared" si="644"/>
        <v>77444.999999999767</v>
      </c>
      <c r="BQ84" s="89">
        <f t="shared" si="644"/>
        <v>-28084.380000000121</v>
      </c>
      <c r="BR84" s="89">
        <f t="shared" si="644"/>
        <v>-7800.3600000001024</v>
      </c>
      <c r="BS84" s="271">
        <f t="shared" si="645"/>
        <v>-135388.47999999975</v>
      </c>
      <c r="BT84" s="269">
        <f t="shared" si="646"/>
        <v>-238402.50999999966</v>
      </c>
      <c r="BU84" s="269">
        <f t="shared" si="646"/>
        <v>-224183.73000000021</v>
      </c>
      <c r="BV84" s="269">
        <f t="shared" si="646"/>
        <v>-324003.28999999992</v>
      </c>
      <c r="BW84" s="269">
        <f t="shared" si="647"/>
        <v>-383676.1799999997</v>
      </c>
      <c r="BX84" s="269">
        <f t="shared" si="648"/>
        <v>-283615.63000000024</v>
      </c>
      <c r="BY84" s="269">
        <f t="shared" si="649"/>
        <v>-352048.09000000008</v>
      </c>
      <c r="BZ84" s="269">
        <f t="shared" si="650"/>
        <v>-305245.28000000003</v>
      </c>
      <c r="CA84" s="269">
        <f t="shared" si="651"/>
        <v>-307923.06000000017</v>
      </c>
      <c r="CB84" s="269">
        <f t="shared" si="652"/>
        <v>-396822.55000000005</v>
      </c>
      <c r="CC84" s="269">
        <f t="shared" si="653"/>
        <v>-278970.59000000032</v>
      </c>
      <c r="CD84" s="269">
        <f t="shared" si="654"/>
        <v>-286298.15999999992</v>
      </c>
      <c r="CE84" s="271">
        <f t="shared" si="655"/>
        <v>-317545.99999999953</v>
      </c>
      <c r="CF84" s="269">
        <f t="shared" si="655"/>
        <v>-68767.19000000041</v>
      </c>
      <c r="CG84" s="269">
        <f t="shared" si="655"/>
        <v>-62401.070000000065</v>
      </c>
      <c r="CH84" s="269">
        <f t="shared" si="655"/>
        <v>-142233.3000000004</v>
      </c>
      <c r="CI84" s="269">
        <f t="shared" si="655"/>
        <v>-46392.990000000456</v>
      </c>
      <c r="CJ84" s="269">
        <f t="shared" si="655"/>
        <v>-164403.44999999995</v>
      </c>
      <c r="CK84" s="269">
        <f t="shared" si="656"/>
        <v>-147167.83000000007</v>
      </c>
      <c r="CL84" s="269">
        <f t="shared" si="657"/>
        <v>-218840.60000000009</v>
      </c>
      <c r="CM84" s="269">
        <f t="shared" si="657"/>
        <v>-182684.58999999939</v>
      </c>
      <c r="CN84" s="269">
        <f t="shared" si="657"/>
        <v>31572.79000000027</v>
      </c>
      <c r="CO84" s="269">
        <f t="shared" si="657"/>
        <v>33777.720000000438</v>
      </c>
      <c r="CP84" s="272">
        <f t="shared" si="657"/>
        <v>118496.79000000004</v>
      </c>
      <c r="CQ84" s="271">
        <f t="shared" si="657"/>
        <v>208856.67999999947</v>
      </c>
      <c r="CR84" s="269">
        <f t="shared" si="657"/>
        <v>122283.14999999944</v>
      </c>
      <c r="CS84" s="269">
        <f t="shared" si="657"/>
        <v>182997.36000000057</v>
      </c>
      <c r="CT84" s="269">
        <f t="shared" si="658"/>
        <v>208047.97000000032</v>
      </c>
      <c r="CU84" s="269">
        <f t="shared" si="659"/>
        <v>0</v>
      </c>
      <c r="CV84" s="269">
        <f t="shared" si="660"/>
        <v>0</v>
      </c>
      <c r="CW84" s="269">
        <f t="shared" si="661"/>
        <v>0</v>
      </c>
      <c r="CX84" s="269">
        <f t="shared" si="662"/>
        <v>0</v>
      </c>
      <c r="CY84" s="269">
        <f t="shared" si="663"/>
        <v>0</v>
      </c>
      <c r="CZ84" s="269">
        <f t="shared" si="664"/>
        <v>0</v>
      </c>
      <c r="DA84" s="269">
        <f t="shared" si="665"/>
        <v>0</v>
      </c>
      <c r="DB84" s="272">
        <f t="shared" si="665"/>
        <v>0</v>
      </c>
    </row>
    <row r="85" spans="1:106" x14ac:dyDescent="0.3">
      <c r="A85" s="4"/>
      <c r="B85" s="35" t="s">
        <v>46</v>
      </c>
      <c r="C85" s="88">
        <f t="shared" ref="C85:V85" si="666">SUM(C80:C84)</f>
        <v>5547098.4900000002</v>
      </c>
      <c r="D85" s="82">
        <f t="shared" si="666"/>
        <v>4919428.669999999</v>
      </c>
      <c r="E85" s="82">
        <f t="shared" si="666"/>
        <v>4625506.6987197353</v>
      </c>
      <c r="F85" s="82">
        <f t="shared" si="666"/>
        <v>4412062.371280265</v>
      </c>
      <c r="G85" s="82">
        <f t="shared" si="666"/>
        <v>5687682.7399999993</v>
      </c>
      <c r="H85" s="82">
        <f t="shared" si="666"/>
        <v>5731339.9299999997</v>
      </c>
      <c r="I85" s="82">
        <f t="shared" si="666"/>
        <v>4534374.66</v>
      </c>
      <c r="J85" s="82">
        <f t="shared" si="666"/>
        <v>4605179.2821999993</v>
      </c>
      <c r="K85" s="82">
        <f t="shared" si="666"/>
        <v>4466154.83</v>
      </c>
      <c r="L85" s="82">
        <f t="shared" si="666"/>
        <v>5471113.7799999993</v>
      </c>
      <c r="M85" s="82">
        <f t="shared" si="666"/>
        <v>6113203.9699999997</v>
      </c>
      <c r="N85" s="160">
        <f t="shared" si="666"/>
        <v>5849626.0600000005</v>
      </c>
      <c r="O85" s="82">
        <f t="shared" si="666"/>
        <v>5567250.1799999997</v>
      </c>
      <c r="P85" s="89">
        <f t="shared" si="666"/>
        <v>4682333.32</v>
      </c>
      <c r="Q85" s="89">
        <f t="shared" si="666"/>
        <v>4459509.72</v>
      </c>
      <c r="R85" s="89">
        <f t="shared" si="666"/>
        <v>5080874.6800000127</v>
      </c>
      <c r="S85" s="89">
        <f t="shared" si="666"/>
        <v>5985022.7700000126</v>
      </c>
      <c r="T85" s="89">
        <f t="shared" si="666"/>
        <v>6135742.6100000124</v>
      </c>
      <c r="U85" s="89">
        <f t="shared" si="666"/>
        <v>5339657.2800000124</v>
      </c>
      <c r="V85" s="89">
        <f t="shared" si="666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/>
      <c r="BB85" s="89"/>
      <c r="BC85" s="89"/>
      <c r="BD85" s="89"/>
      <c r="BE85" s="89"/>
      <c r="BF85" s="89"/>
      <c r="BG85" s="89"/>
      <c r="BH85" s="160"/>
      <c r="BI85" s="82">
        <f t="shared" ref="BI85:BR85" si="667">SUM(BI80:BI84)</f>
        <v>-20151.689999999042</v>
      </c>
      <c r="BJ85" s="82">
        <f t="shared" si="667"/>
        <v>237095.34999999806</v>
      </c>
      <c r="BK85" s="82">
        <f t="shared" si="667"/>
        <v>165996.97871973517</v>
      </c>
      <c r="BL85" s="82">
        <f t="shared" si="667"/>
        <v>-668812.30871974921</v>
      </c>
      <c r="BM85" s="82">
        <f t="shared" si="667"/>
        <v>-297340.03000001365</v>
      </c>
      <c r="BN85" s="82">
        <f t="shared" si="667"/>
        <v>-404402.68000001344</v>
      </c>
      <c r="BO85" s="82">
        <f t="shared" si="667"/>
        <v>-805282.62000001245</v>
      </c>
      <c r="BP85" s="89">
        <f t="shared" si="667"/>
        <v>349927.6221999866</v>
      </c>
      <c r="BQ85" s="89">
        <f t="shared" si="667"/>
        <v>-195083.45000001375</v>
      </c>
      <c r="BR85" s="98">
        <f t="shared" si="667"/>
        <v>-181662.3100000147</v>
      </c>
      <c r="BS85" s="271">
        <f t="shared" ref="BS85:BT85" si="668">SUM(BS80:BS84)</f>
        <v>-160487.66000001412</v>
      </c>
      <c r="BT85" s="269">
        <f t="shared" si="668"/>
        <v>-804383.17000001215</v>
      </c>
      <c r="BU85" s="269">
        <f t="shared" ref="BU85:BV85" si="669">SUM(BU80:BU84)</f>
        <v>-881781.67000001366</v>
      </c>
      <c r="BV85" s="269">
        <f t="shared" si="669"/>
        <v>-382555.82000001171</v>
      </c>
      <c r="BW85" s="269">
        <f t="shared" ref="BW85:BX85" si="670">SUM(BW80:BW84)</f>
        <v>-636245.79000001168</v>
      </c>
      <c r="BX85" s="269">
        <f t="shared" si="670"/>
        <v>-651038.71</v>
      </c>
      <c r="BY85" s="269">
        <f t="shared" ref="BY85:CD85" si="671">SUM(BY80:BY84)</f>
        <v>-300390.93999999994</v>
      </c>
      <c r="BZ85" s="269">
        <f t="shared" si="671"/>
        <v>-127683.81999999989</v>
      </c>
      <c r="CA85" s="269">
        <f t="shared" si="671"/>
        <v>-760051.1100000008</v>
      </c>
      <c r="CB85" s="269">
        <f t="shared" si="671"/>
        <v>-766172.01999999955</v>
      </c>
      <c r="CC85" s="269">
        <f t="shared" si="671"/>
        <v>-422292.12999999936</v>
      </c>
      <c r="CD85" s="269">
        <f t="shared" si="671"/>
        <v>-745946.38999998628</v>
      </c>
      <c r="CE85" s="271">
        <f t="shared" ref="CE85:CF85" si="672">SUM(CE80:CE84)</f>
        <v>-1385636.3599999994</v>
      </c>
      <c r="CF85" s="269">
        <f t="shared" si="672"/>
        <v>-644043.92000000016</v>
      </c>
      <c r="CG85" s="269">
        <f t="shared" ref="CG85:CI85" si="673">SUM(CG80:CG84)</f>
        <v>-130034.45000000088</v>
      </c>
      <c r="CH85" s="269">
        <f t="shared" si="673"/>
        <v>-446350.52000000019</v>
      </c>
      <c r="CI85" s="269">
        <f t="shared" si="673"/>
        <v>-304633.60000000213</v>
      </c>
      <c r="CJ85" s="269">
        <f t="shared" ref="CJ85:CL85" si="674">SUM(CJ80:CJ84)</f>
        <v>-346795.71999999991</v>
      </c>
      <c r="CK85" s="269">
        <f t="shared" si="674"/>
        <v>-1028889.7400000005</v>
      </c>
      <c r="CL85" s="269">
        <f t="shared" si="674"/>
        <v>-2174562.0000000014</v>
      </c>
      <c r="CM85" s="269">
        <f t="shared" ref="CM85:CN85" si="675">SUM(CM80:CM84)</f>
        <v>-883266.01</v>
      </c>
      <c r="CN85" s="269">
        <f t="shared" si="675"/>
        <v>-721390.87000000081</v>
      </c>
      <c r="CO85" s="269">
        <f t="shared" ref="CO85:CP85" si="676">SUM(CO80:CO84)</f>
        <v>-463225.83999999991</v>
      </c>
      <c r="CP85" s="272">
        <f t="shared" si="676"/>
        <v>-546301.99000001245</v>
      </c>
      <c r="CQ85" s="271">
        <f t="shared" ref="CQ85:CR85" si="677">SUM(CQ80:CQ84)</f>
        <v>-947728.37999999966</v>
      </c>
      <c r="CR85" s="269">
        <f t="shared" si="677"/>
        <v>-1423770.1100000024</v>
      </c>
      <c r="CS85" s="269">
        <f t="shared" ref="CS85:DA85" si="678">SUM(CS80:CS84)</f>
        <v>-1065640.1599999995</v>
      </c>
      <c r="CT85" s="269">
        <f t="shared" si="678"/>
        <v>673769.07999999914</v>
      </c>
      <c r="CU85" s="269">
        <f t="shared" si="678"/>
        <v>0</v>
      </c>
      <c r="CV85" s="269">
        <f t="shared" si="678"/>
        <v>0</v>
      </c>
      <c r="CW85" s="269">
        <f t="shared" si="678"/>
        <v>0</v>
      </c>
      <c r="CX85" s="269">
        <f t="shared" si="678"/>
        <v>0</v>
      </c>
      <c r="CY85" s="269">
        <f t="shared" si="678"/>
        <v>0</v>
      </c>
      <c r="CZ85" s="269">
        <f t="shared" si="678"/>
        <v>0</v>
      </c>
      <c r="DA85" s="269">
        <f t="shared" si="678"/>
        <v>0</v>
      </c>
      <c r="DB85" s="272">
        <f t="shared" ref="DB85" si="679">SUM(DB80:DB84)</f>
        <v>0</v>
      </c>
    </row>
    <row r="86" spans="1:106" x14ac:dyDescent="0.3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3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/>
      <c r="BB87" s="89"/>
      <c r="BC87" s="89"/>
      <c r="BD87" s="89"/>
      <c r="BE87" s="89"/>
      <c r="BF87" s="89"/>
      <c r="BG87" s="89"/>
      <c r="BH87" s="160"/>
      <c r="BI87" s="77">
        <f t="shared" ref="BI87:BJ91" si="680">C87-O87</f>
        <v>20985.590000000026</v>
      </c>
      <c r="BJ87" s="77">
        <f t="shared" si="680"/>
        <v>18317.229999999923</v>
      </c>
      <c r="BK87" s="77">
        <f t="shared" ref="BK87:BR91" si="681">IF(Q87=0,0,E87-Q87)</f>
        <v>7483.5400000000373</v>
      </c>
      <c r="BL87" s="77">
        <f t="shared" si="681"/>
        <v>-126655.47999999992</v>
      </c>
      <c r="BM87" s="77">
        <f t="shared" si="681"/>
        <v>413.17000000015832</v>
      </c>
      <c r="BN87" s="77">
        <f t="shared" si="681"/>
        <v>-64442.289999999921</v>
      </c>
      <c r="BO87" s="77">
        <f t="shared" si="681"/>
        <v>-72083.940000000177</v>
      </c>
      <c r="BP87" s="183">
        <f t="shared" si="681"/>
        <v>54778.359999999753</v>
      </c>
      <c r="BQ87" s="183">
        <f t="shared" si="681"/>
        <v>662.04999999998836</v>
      </c>
      <c r="BR87" s="210">
        <f t="shared" si="681"/>
        <v>-35846.770000000193</v>
      </c>
      <c r="BS87" s="283">
        <f t="shared" ref="BS87:BS91" si="682">IF(Y87=0,0,M87-Y87)</f>
        <v>25372.079999999958</v>
      </c>
      <c r="BT87" s="221">
        <f t="shared" ref="BT87:BV91" si="683">IF(Z87=0,0,N87-Z87)</f>
        <v>-23140.840000000258</v>
      </c>
      <c r="BU87" s="221">
        <f t="shared" si="683"/>
        <v>-33103.800000000163</v>
      </c>
      <c r="BV87" s="221">
        <f t="shared" si="683"/>
        <v>49096.440000000061</v>
      </c>
      <c r="BW87" s="221">
        <f t="shared" ref="BW87:BW91" si="684">IF(AC87=0,0,Q87-AC87)</f>
        <v>15383.969999999972</v>
      </c>
      <c r="BX87" s="221">
        <f t="shared" ref="BX87:BX91" si="685">IF(AD87=0,0,R87-AD87)</f>
        <v>16534.949999999837</v>
      </c>
      <c r="BY87" s="221">
        <f t="shared" ref="BY87:BY91" si="686">IF(AE87=0,0,S87-AE87)</f>
        <v>70650.38</v>
      </c>
      <c r="BZ87" s="221">
        <f t="shared" ref="BZ87:BZ91" si="687">IF(AF87=0,0,T87-AF87)</f>
        <v>77978.600000000268</v>
      </c>
      <c r="CA87" s="221">
        <f t="shared" ref="CA87:CA91" si="688">IF(AG87=0,0,U87-AG87)</f>
        <v>-6467.8800000000047</v>
      </c>
      <c r="CB87" s="221">
        <f t="shared" ref="CB87:CB91" si="689">IF(AH87=0,0,V87-AH87)</f>
        <v>155.61000000039348</v>
      </c>
      <c r="CC87" s="221">
        <f t="shared" ref="CC87:CC91" si="690">IF(AI87=0,0,W87-AI87)</f>
        <v>2775.300000000163</v>
      </c>
      <c r="CD87" s="221">
        <f t="shared" ref="CD87:CD91" si="691">IF(AJ87=0,0,X87-AJ87)</f>
        <v>27469.540000000037</v>
      </c>
      <c r="CE87" s="283">
        <f t="shared" ref="CE87:CJ91" si="692">IF(AK87=0,0,Y87-AK87)</f>
        <v>-63034.839999999967</v>
      </c>
      <c r="CF87" s="221">
        <f t="shared" si="692"/>
        <v>-50915.209999999846</v>
      </c>
      <c r="CG87" s="221">
        <f t="shared" si="692"/>
        <v>22589.180000000168</v>
      </c>
      <c r="CH87" s="221">
        <f t="shared" si="692"/>
        <v>-22066.290000000037</v>
      </c>
      <c r="CI87" s="221">
        <f t="shared" si="692"/>
        <v>-43194.380000000005</v>
      </c>
      <c r="CJ87" s="221">
        <f t="shared" si="692"/>
        <v>51331.490000000107</v>
      </c>
      <c r="CK87" s="221">
        <f t="shared" ref="CK87:CK91" si="693">IF(AQ87=0,0,AE87-AQ87)</f>
        <v>-36485.300000000047</v>
      </c>
      <c r="CL87" s="221">
        <f t="shared" ref="CL87:CS91" si="694">IF(AR87=0,0,AF87-AR87)</f>
        <v>-104844.96000000014</v>
      </c>
      <c r="CM87" s="221">
        <f t="shared" si="694"/>
        <v>33775.64000000013</v>
      </c>
      <c r="CN87" s="221">
        <f t="shared" si="694"/>
        <v>-17083.6700000001</v>
      </c>
      <c r="CO87" s="221">
        <f t="shared" si="694"/>
        <v>-23569.620000000054</v>
      </c>
      <c r="CP87" s="284">
        <f t="shared" si="694"/>
        <v>-35340.639999999898</v>
      </c>
      <c r="CQ87" s="283">
        <f t="shared" si="694"/>
        <v>-66336.360000000219</v>
      </c>
      <c r="CR87" s="221">
        <f t="shared" si="694"/>
        <v>-31217.349999999977</v>
      </c>
      <c r="CS87" s="221">
        <f t="shared" si="694"/>
        <v>-44153.740000000049</v>
      </c>
      <c r="CT87" s="221">
        <f t="shared" ref="CT87:CT91" si="695">IF(AZ87=0,0,AN87-AZ87)</f>
        <v>-697956.78</v>
      </c>
      <c r="CU87" s="221">
        <f t="shared" ref="CU87:CU91" si="696">IF(BA87=0,0,AO87-BA87)</f>
        <v>0</v>
      </c>
      <c r="CV87" s="221">
        <f t="shared" ref="CV87:CV91" si="697">IF(BB87=0,0,AP87-BB87)</f>
        <v>0</v>
      </c>
      <c r="CW87" s="221">
        <f t="shared" ref="CW87:CW91" si="698">IF(BC87=0,0,AQ87-BC87)</f>
        <v>0</v>
      </c>
      <c r="CX87" s="221">
        <f t="shared" ref="CX87:CX91" si="699">IF(BD87=0,0,AR87-BD87)</f>
        <v>0</v>
      </c>
      <c r="CY87" s="221">
        <f t="shared" ref="CY87:CY91" si="700">IF(BE87=0,0,AS87-BE87)</f>
        <v>0</v>
      </c>
      <c r="CZ87" s="221">
        <f t="shared" ref="CZ87:CZ91" si="701">IF(BF87=0,0,AT87-BF87)</f>
        <v>0</v>
      </c>
      <c r="DA87" s="221">
        <f t="shared" ref="DA87:DB91" si="702">IF(BG87=0,0,AU87-BG87)</f>
        <v>0</v>
      </c>
      <c r="DB87" s="284">
        <f t="shared" si="702"/>
        <v>0</v>
      </c>
    </row>
    <row r="88" spans="1:106" x14ac:dyDescent="0.3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/>
      <c r="BB88" s="89"/>
      <c r="BC88" s="89"/>
      <c r="BD88" s="89"/>
      <c r="BE88" s="89"/>
      <c r="BF88" s="89"/>
      <c r="BG88" s="89"/>
      <c r="BH88" s="160"/>
      <c r="BI88" s="77">
        <f t="shared" si="680"/>
        <v>34628.799999999959</v>
      </c>
      <c r="BJ88" s="77">
        <f t="shared" si="680"/>
        <v>28767.80000000009</v>
      </c>
      <c r="BK88" s="77">
        <f t="shared" si="681"/>
        <v>20681.690000000031</v>
      </c>
      <c r="BL88" s="77">
        <f t="shared" si="681"/>
        <v>-2941.3299999999435</v>
      </c>
      <c r="BM88" s="77">
        <f t="shared" si="681"/>
        <v>12046.819999999978</v>
      </c>
      <c r="BN88" s="77">
        <f t="shared" si="681"/>
        <v>14631.860000000015</v>
      </c>
      <c r="BO88" s="77">
        <f t="shared" si="681"/>
        <v>2027.4400000000169</v>
      </c>
      <c r="BP88" s="183">
        <f t="shared" si="681"/>
        <v>18019.580000000031</v>
      </c>
      <c r="BQ88" s="183">
        <f t="shared" si="681"/>
        <v>11795.880000000048</v>
      </c>
      <c r="BR88" s="210">
        <f t="shared" si="681"/>
        <v>13583.85000000002</v>
      </c>
      <c r="BS88" s="283">
        <f t="shared" si="682"/>
        <v>20840.829999999987</v>
      </c>
      <c r="BT88" s="221">
        <f t="shared" si="683"/>
        <v>14381.150000000009</v>
      </c>
      <c r="BU88" s="221">
        <f t="shared" si="683"/>
        <v>10653.270000000062</v>
      </c>
      <c r="BV88" s="221">
        <f t="shared" si="683"/>
        <v>18651.999999999985</v>
      </c>
      <c r="BW88" s="221">
        <f t="shared" si="684"/>
        <v>2543.6399999999703</v>
      </c>
      <c r="BX88" s="221">
        <f t="shared" si="685"/>
        <v>11593.319999999992</v>
      </c>
      <c r="BY88" s="221">
        <f t="shared" si="686"/>
        <v>2072.670000000071</v>
      </c>
      <c r="BZ88" s="221">
        <f t="shared" si="687"/>
        <v>-22441.049999999959</v>
      </c>
      <c r="CA88" s="221">
        <f t="shared" si="688"/>
        <v>-17259.659999999974</v>
      </c>
      <c r="CB88" s="221">
        <f t="shared" si="689"/>
        <v>-14243.770000000004</v>
      </c>
      <c r="CC88" s="221">
        <f t="shared" si="690"/>
        <v>-10654.920000000042</v>
      </c>
      <c r="CD88" s="221">
        <f t="shared" si="691"/>
        <v>-22851.309999999983</v>
      </c>
      <c r="CE88" s="283">
        <f t="shared" si="692"/>
        <v>-40113.970000000045</v>
      </c>
      <c r="CF88" s="221">
        <f t="shared" si="692"/>
        <v>-39782.099999999991</v>
      </c>
      <c r="CG88" s="221">
        <f t="shared" si="692"/>
        <v>-28299.71000000005</v>
      </c>
      <c r="CH88" s="221">
        <f t="shared" si="692"/>
        <v>-29893.219999999987</v>
      </c>
      <c r="CI88" s="221">
        <f t="shared" si="692"/>
        <v>-26693.999999999985</v>
      </c>
      <c r="CJ88" s="221">
        <f t="shared" si="692"/>
        <v>-24227.399999999994</v>
      </c>
      <c r="CK88" s="221">
        <f t="shared" si="693"/>
        <v>-20308.080000000002</v>
      </c>
      <c r="CL88" s="221">
        <f t="shared" si="694"/>
        <v>-16258.310000000012</v>
      </c>
      <c r="CM88" s="221">
        <f t="shared" si="694"/>
        <v>-39322.209999999992</v>
      </c>
      <c r="CN88" s="221">
        <f t="shared" si="694"/>
        <v>-9546.3800000000047</v>
      </c>
      <c r="CO88" s="221">
        <f t="shared" si="694"/>
        <v>-18940.739999999991</v>
      </c>
      <c r="CP88" s="284">
        <f t="shared" si="694"/>
        <v>-13733.459999999992</v>
      </c>
      <c r="CQ88" s="283">
        <f t="shared" si="694"/>
        <v>-17003.599999999977</v>
      </c>
      <c r="CR88" s="221">
        <f t="shared" si="694"/>
        <v>-19107.070000000065</v>
      </c>
      <c r="CS88" s="221">
        <f t="shared" si="694"/>
        <v>-11016.429999999978</v>
      </c>
      <c r="CT88" s="221">
        <f t="shared" si="695"/>
        <v>-333855.78000000003</v>
      </c>
      <c r="CU88" s="221">
        <f t="shared" si="696"/>
        <v>0</v>
      </c>
      <c r="CV88" s="221">
        <f t="shared" si="697"/>
        <v>0</v>
      </c>
      <c r="CW88" s="221">
        <f t="shared" si="698"/>
        <v>0</v>
      </c>
      <c r="CX88" s="221">
        <f t="shared" si="699"/>
        <v>0</v>
      </c>
      <c r="CY88" s="221">
        <f t="shared" si="700"/>
        <v>0</v>
      </c>
      <c r="CZ88" s="221">
        <f t="shared" si="701"/>
        <v>0</v>
      </c>
      <c r="DA88" s="221">
        <f t="shared" si="702"/>
        <v>0</v>
      </c>
      <c r="DB88" s="284">
        <f t="shared" si="702"/>
        <v>0</v>
      </c>
    </row>
    <row r="89" spans="1:106" x14ac:dyDescent="0.3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/>
      <c r="BB89" s="89"/>
      <c r="BC89" s="89"/>
      <c r="BD89" s="89"/>
      <c r="BE89" s="89"/>
      <c r="BF89" s="89"/>
      <c r="BG89" s="89"/>
      <c r="BH89" s="160"/>
      <c r="BI89" s="77">
        <f t="shared" si="680"/>
        <v>834.81000000000131</v>
      </c>
      <c r="BJ89" s="77">
        <f t="shared" si="680"/>
        <v>2541.3400000000011</v>
      </c>
      <c r="BK89" s="77">
        <f t="shared" si="681"/>
        <v>1928.7300000000023</v>
      </c>
      <c r="BL89" s="77">
        <f t="shared" si="681"/>
        <v>730.41999999999825</v>
      </c>
      <c r="BM89" s="77">
        <f t="shared" si="681"/>
        <v>878.06000000000313</v>
      </c>
      <c r="BN89" s="77">
        <f t="shared" si="681"/>
        <v>164.88000000000102</v>
      </c>
      <c r="BO89" s="77">
        <f t="shared" si="681"/>
        <v>-1411.7800000000007</v>
      </c>
      <c r="BP89" s="183">
        <f t="shared" si="681"/>
        <v>1511.2999999999993</v>
      </c>
      <c r="BQ89" s="183">
        <f t="shared" si="681"/>
        <v>125.10000000000036</v>
      </c>
      <c r="BR89" s="210">
        <f t="shared" si="681"/>
        <v>79.920000000000073</v>
      </c>
      <c r="BS89" s="283">
        <f t="shared" si="682"/>
        <v>86.690000000000509</v>
      </c>
      <c r="BT89" s="221">
        <f t="shared" si="683"/>
        <v>386.04999999999018</v>
      </c>
      <c r="BU89" s="221">
        <f t="shared" si="683"/>
        <v>-2603.6300000000028</v>
      </c>
      <c r="BV89" s="221">
        <f t="shared" si="683"/>
        <v>-904.91000000000076</v>
      </c>
      <c r="BW89" s="221">
        <f t="shared" si="684"/>
        <v>-815.72000000000116</v>
      </c>
      <c r="BX89" s="221">
        <f t="shared" si="685"/>
        <v>-182.52999999999884</v>
      </c>
      <c r="BY89" s="221">
        <f t="shared" si="686"/>
        <v>-207.90999999999985</v>
      </c>
      <c r="BZ89" s="221">
        <f t="shared" si="687"/>
        <v>-406.2599999999984</v>
      </c>
      <c r="CA89" s="221">
        <f t="shared" si="688"/>
        <v>38.519999999998618</v>
      </c>
      <c r="CB89" s="221">
        <f t="shared" si="689"/>
        <v>-458.09999999999945</v>
      </c>
      <c r="CC89" s="221">
        <f t="shared" si="690"/>
        <v>87.239999999999782</v>
      </c>
      <c r="CD89" s="221">
        <f t="shared" si="691"/>
        <v>-375.66999999999825</v>
      </c>
      <c r="CE89" s="283">
        <f t="shared" si="692"/>
        <v>-3430.9500000000007</v>
      </c>
      <c r="CF89" s="221">
        <f t="shared" si="692"/>
        <v>-5104.8299999999963</v>
      </c>
      <c r="CG89" s="221">
        <f t="shared" si="692"/>
        <v>-1970.7699999999968</v>
      </c>
      <c r="CH89" s="221">
        <f t="shared" si="692"/>
        <v>-2008.9599999999991</v>
      </c>
      <c r="CI89" s="221">
        <f t="shared" si="692"/>
        <v>-1491.7600000000011</v>
      </c>
      <c r="CJ89" s="221">
        <f t="shared" si="692"/>
        <v>428.10999999999876</v>
      </c>
      <c r="CK89" s="221">
        <f t="shared" si="693"/>
        <v>-204.04000000000087</v>
      </c>
      <c r="CL89" s="221">
        <f t="shared" si="694"/>
        <v>-570.48999999999978</v>
      </c>
      <c r="CM89" s="221">
        <f t="shared" si="694"/>
        <v>-708.36000000000058</v>
      </c>
      <c r="CN89" s="221">
        <f t="shared" si="694"/>
        <v>-312.40999999999894</v>
      </c>
      <c r="CO89" s="221">
        <f t="shared" si="694"/>
        <v>-156.31999999999971</v>
      </c>
      <c r="CP89" s="284">
        <f t="shared" si="694"/>
        <v>247.27000000000044</v>
      </c>
      <c r="CQ89" s="283">
        <f t="shared" si="694"/>
        <v>2386.9600000000028</v>
      </c>
      <c r="CR89" s="221">
        <f t="shared" si="694"/>
        <v>5598.1699999999983</v>
      </c>
      <c r="CS89" s="221">
        <f t="shared" si="694"/>
        <v>2747.0499999999956</v>
      </c>
      <c r="CT89" s="221">
        <f t="shared" si="695"/>
        <v>-40966.299999999988</v>
      </c>
      <c r="CU89" s="221">
        <f t="shared" si="696"/>
        <v>0</v>
      </c>
      <c r="CV89" s="221">
        <f t="shared" si="697"/>
        <v>0</v>
      </c>
      <c r="CW89" s="221">
        <f t="shared" si="698"/>
        <v>0</v>
      </c>
      <c r="CX89" s="221">
        <f t="shared" si="699"/>
        <v>0</v>
      </c>
      <c r="CY89" s="221">
        <f t="shared" si="700"/>
        <v>0</v>
      </c>
      <c r="CZ89" s="221">
        <f t="shared" si="701"/>
        <v>0</v>
      </c>
      <c r="DA89" s="221">
        <f t="shared" si="702"/>
        <v>0</v>
      </c>
      <c r="DB89" s="284">
        <f t="shared" si="702"/>
        <v>0</v>
      </c>
    </row>
    <row r="90" spans="1:106" x14ac:dyDescent="0.3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/>
      <c r="BB90" s="89"/>
      <c r="BC90" s="89"/>
      <c r="BD90" s="89"/>
      <c r="BE90" s="89"/>
      <c r="BF90" s="89"/>
      <c r="BG90" s="89"/>
      <c r="BH90" s="160"/>
      <c r="BI90" s="77">
        <f t="shared" si="680"/>
        <v>-71079.38</v>
      </c>
      <c r="BJ90" s="77">
        <f t="shared" si="680"/>
        <v>-6033.909999999858</v>
      </c>
      <c r="BK90" s="77">
        <f t="shared" si="681"/>
        <v>2118.4899999999907</v>
      </c>
      <c r="BL90" s="77">
        <f t="shared" si="681"/>
        <v>-61913.50999999998</v>
      </c>
      <c r="BM90" s="77">
        <f t="shared" si="681"/>
        <v>897.76999999990221</v>
      </c>
      <c r="BN90" s="77">
        <f t="shared" si="681"/>
        <v>-1895.0000000000582</v>
      </c>
      <c r="BO90" s="77">
        <f t="shared" si="681"/>
        <v>-52396.700000000012</v>
      </c>
      <c r="BP90" s="183">
        <f t="shared" si="681"/>
        <v>69535.62999999983</v>
      </c>
      <c r="BQ90" s="183">
        <f t="shared" si="681"/>
        <v>-21078.130000000005</v>
      </c>
      <c r="BR90" s="210">
        <f t="shared" si="681"/>
        <v>-31567.290000000183</v>
      </c>
      <c r="BS90" s="283">
        <f t="shared" si="682"/>
        <v>15102.190000000119</v>
      </c>
      <c r="BT90" s="221">
        <f t="shared" si="683"/>
        <v>-22247.060000000027</v>
      </c>
      <c r="BU90" s="221">
        <f t="shared" si="683"/>
        <v>-17850.369999999995</v>
      </c>
      <c r="BV90" s="221">
        <f t="shared" si="683"/>
        <v>-14759.95000000007</v>
      </c>
      <c r="BW90" s="221">
        <f t="shared" si="684"/>
        <v>-30288.199999999924</v>
      </c>
      <c r="BX90" s="221">
        <f t="shared" si="685"/>
        <v>-9769.6599999999162</v>
      </c>
      <c r="BY90" s="221">
        <f t="shared" si="686"/>
        <v>21340.570000000065</v>
      </c>
      <c r="BZ90" s="221">
        <f t="shared" si="687"/>
        <v>90415.240000000049</v>
      </c>
      <c r="CA90" s="221">
        <f t="shared" si="688"/>
        <v>-1722.8699999999953</v>
      </c>
      <c r="CB90" s="221">
        <f t="shared" si="689"/>
        <v>-2656.7600000000675</v>
      </c>
      <c r="CC90" s="221">
        <f t="shared" si="690"/>
        <v>10286.819999999949</v>
      </c>
      <c r="CD90" s="221">
        <f t="shared" si="691"/>
        <v>13137.760000000068</v>
      </c>
      <c r="CE90" s="283">
        <f t="shared" si="692"/>
        <v>-24564.719999999972</v>
      </c>
      <c r="CF90" s="221">
        <f t="shared" si="692"/>
        <v>-21886.919999999925</v>
      </c>
      <c r="CG90" s="221">
        <f t="shared" si="692"/>
        <v>5172.2700000000186</v>
      </c>
      <c r="CH90" s="221">
        <f t="shared" si="692"/>
        <v>-13301.839999999909</v>
      </c>
      <c r="CI90" s="221">
        <f t="shared" si="692"/>
        <v>-24905.310000000085</v>
      </c>
      <c r="CJ90" s="221">
        <f t="shared" si="692"/>
        <v>-3444.2300000000978</v>
      </c>
      <c r="CK90" s="221">
        <f t="shared" si="693"/>
        <v>-20197.390000000014</v>
      </c>
      <c r="CL90" s="221">
        <f t="shared" si="694"/>
        <v>-135435.69000000006</v>
      </c>
      <c r="CM90" s="221">
        <f t="shared" si="694"/>
        <v>-11106.190000000002</v>
      </c>
      <c r="CN90" s="221">
        <f t="shared" si="694"/>
        <v>-12039.319999999949</v>
      </c>
      <c r="CO90" s="221">
        <f t="shared" si="694"/>
        <v>-24397.25999999998</v>
      </c>
      <c r="CP90" s="284">
        <f t="shared" si="694"/>
        <v>-40210.120000000054</v>
      </c>
      <c r="CQ90" s="283">
        <f t="shared" si="694"/>
        <v>-92743.139999999956</v>
      </c>
      <c r="CR90" s="221">
        <f t="shared" si="694"/>
        <v>-90411.010000000126</v>
      </c>
      <c r="CS90" s="221">
        <f t="shared" si="694"/>
        <v>-103259.02000000002</v>
      </c>
      <c r="CT90" s="221">
        <f t="shared" si="695"/>
        <v>-377809.73</v>
      </c>
      <c r="CU90" s="221">
        <f t="shared" si="696"/>
        <v>0</v>
      </c>
      <c r="CV90" s="221">
        <f t="shared" si="697"/>
        <v>0</v>
      </c>
      <c r="CW90" s="221">
        <f t="shared" si="698"/>
        <v>0</v>
      </c>
      <c r="CX90" s="221">
        <f t="shared" si="699"/>
        <v>0</v>
      </c>
      <c r="CY90" s="221">
        <f t="shared" si="700"/>
        <v>0</v>
      </c>
      <c r="CZ90" s="221">
        <f t="shared" si="701"/>
        <v>0</v>
      </c>
      <c r="DA90" s="221">
        <f t="shared" si="702"/>
        <v>0</v>
      </c>
      <c r="DB90" s="284">
        <f t="shared" si="702"/>
        <v>0</v>
      </c>
    </row>
    <row r="91" spans="1:106" x14ac:dyDescent="0.3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/>
      <c r="BB91" s="89"/>
      <c r="BC91" s="89"/>
      <c r="BD91" s="89"/>
      <c r="BE91" s="89"/>
      <c r="BF91" s="89"/>
      <c r="BG91" s="89"/>
      <c r="BH91" s="160"/>
      <c r="BI91" s="77">
        <f t="shared" si="680"/>
        <v>-138916.43000000002</v>
      </c>
      <c r="BJ91" s="77">
        <f t="shared" si="680"/>
        <v>-107694.55000000002</v>
      </c>
      <c r="BK91" s="77">
        <f t="shared" si="681"/>
        <v>-161657.28</v>
      </c>
      <c r="BL91" s="77">
        <f t="shared" si="681"/>
        <v>-160142.95000000007</v>
      </c>
      <c r="BM91" s="77">
        <f t="shared" si="681"/>
        <v>-167242.31000000003</v>
      </c>
      <c r="BN91" s="77">
        <f t="shared" si="681"/>
        <v>11557.790000000037</v>
      </c>
      <c r="BO91" s="77">
        <f t="shared" si="681"/>
        <v>-62501.049999999988</v>
      </c>
      <c r="BP91" s="183">
        <f t="shared" si="681"/>
        <v>-135326.90000000002</v>
      </c>
      <c r="BQ91" s="183">
        <f t="shared" si="681"/>
        <v>-119838.93</v>
      </c>
      <c r="BR91" s="210">
        <f t="shared" si="681"/>
        <v>-134338.65000000002</v>
      </c>
      <c r="BS91" s="283">
        <f t="shared" si="682"/>
        <v>-47332.800000000047</v>
      </c>
      <c r="BT91" s="221">
        <f t="shared" si="683"/>
        <v>-50358.770000000135</v>
      </c>
      <c r="BU91" s="221">
        <f t="shared" si="683"/>
        <v>-81040.719999999972</v>
      </c>
      <c r="BV91" s="221">
        <f t="shared" si="683"/>
        <v>-98811.38</v>
      </c>
      <c r="BW91" s="221">
        <f t="shared" si="684"/>
        <v>-129583.21000000002</v>
      </c>
      <c r="BX91" s="221">
        <f t="shared" si="685"/>
        <v>-120645.75999999995</v>
      </c>
      <c r="BY91" s="221">
        <f t="shared" si="686"/>
        <v>-66178.25</v>
      </c>
      <c r="BZ91" s="221">
        <f t="shared" si="687"/>
        <v>-120898.87000000005</v>
      </c>
      <c r="CA91" s="221">
        <f t="shared" si="688"/>
        <v>-90445.240000000049</v>
      </c>
      <c r="CB91" s="221">
        <f t="shared" si="689"/>
        <v>-107369.71999999997</v>
      </c>
      <c r="CC91" s="221">
        <f t="shared" si="690"/>
        <v>-61849.209999999963</v>
      </c>
      <c r="CD91" s="221">
        <f t="shared" si="691"/>
        <v>-52362.369999999995</v>
      </c>
      <c r="CE91" s="283">
        <f t="shared" si="692"/>
        <v>-27343.289999999921</v>
      </c>
      <c r="CF91" s="221">
        <f t="shared" si="692"/>
        <v>28580.300000000047</v>
      </c>
      <c r="CG91" s="221">
        <f t="shared" si="692"/>
        <v>40879.769999999902</v>
      </c>
      <c r="CH91" s="221">
        <f t="shared" si="692"/>
        <v>25407.390000000014</v>
      </c>
      <c r="CI91" s="221">
        <f t="shared" si="692"/>
        <v>71572.400000000023</v>
      </c>
      <c r="CJ91" s="221">
        <f t="shared" si="692"/>
        <v>60689.599999999977</v>
      </c>
      <c r="CK91" s="221">
        <f t="shared" si="693"/>
        <v>49750.719999999972</v>
      </c>
      <c r="CL91" s="221">
        <f t="shared" si="694"/>
        <v>79926.349999999977</v>
      </c>
      <c r="CM91" s="221">
        <f t="shared" si="694"/>
        <v>53205.440000000002</v>
      </c>
      <c r="CN91" s="221">
        <f t="shared" si="694"/>
        <v>181384.25</v>
      </c>
      <c r="CO91" s="221">
        <f t="shared" si="694"/>
        <v>130054.18999999994</v>
      </c>
      <c r="CP91" s="284">
        <f t="shared" si="694"/>
        <v>81580.23000000004</v>
      </c>
      <c r="CQ91" s="283">
        <f t="shared" si="694"/>
        <v>22558.879999999946</v>
      </c>
      <c r="CR91" s="221">
        <f t="shared" si="694"/>
        <v>8026.1200000000536</v>
      </c>
      <c r="CS91" s="221">
        <f t="shared" si="694"/>
        <v>9957.2400000001653</v>
      </c>
      <c r="CT91" s="221">
        <f t="shared" si="695"/>
        <v>-183233.68000000005</v>
      </c>
      <c r="CU91" s="221">
        <f t="shared" si="696"/>
        <v>0</v>
      </c>
      <c r="CV91" s="221">
        <f t="shared" si="697"/>
        <v>0</v>
      </c>
      <c r="CW91" s="221">
        <f t="shared" si="698"/>
        <v>0</v>
      </c>
      <c r="CX91" s="221">
        <f t="shared" si="699"/>
        <v>0</v>
      </c>
      <c r="CY91" s="221">
        <f t="shared" si="700"/>
        <v>0</v>
      </c>
      <c r="CZ91" s="221">
        <f t="shared" si="701"/>
        <v>0</v>
      </c>
      <c r="DA91" s="221">
        <f t="shared" si="702"/>
        <v>0</v>
      </c>
      <c r="DB91" s="284">
        <f t="shared" si="702"/>
        <v>0</v>
      </c>
    </row>
    <row r="92" spans="1:106" x14ac:dyDescent="0.3">
      <c r="A92" s="4"/>
      <c r="B92" s="35" t="s">
        <v>46</v>
      </c>
      <c r="C92" s="97">
        <f t="shared" ref="C92:V92" si="703">SUM(C87:C91)</f>
        <v>1046809.5899999999</v>
      </c>
      <c r="D92" s="82">
        <f t="shared" si="703"/>
        <v>959619.00000000012</v>
      </c>
      <c r="E92" s="82">
        <f t="shared" si="703"/>
        <v>854387.4800000001</v>
      </c>
      <c r="F92" s="82">
        <f t="shared" si="703"/>
        <v>824093.27</v>
      </c>
      <c r="G92" s="82">
        <f t="shared" si="703"/>
        <v>1208979.6800000002</v>
      </c>
      <c r="H92" s="82">
        <f t="shared" si="703"/>
        <v>1310855.4100000001</v>
      </c>
      <c r="I92" s="82">
        <f t="shared" si="703"/>
        <v>1010610.3</v>
      </c>
      <c r="J92" s="82">
        <f t="shared" si="703"/>
        <v>1001301.7999999998</v>
      </c>
      <c r="K92" s="82">
        <f t="shared" si="703"/>
        <v>940609.83000000007</v>
      </c>
      <c r="L92" s="82">
        <f t="shared" si="703"/>
        <v>1071880.0099999998</v>
      </c>
      <c r="M92" s="82">
        <f t="shared" si="703"/>
        <v>1252186.56</v>
      </c>
      <c r="N92" s="160">
        <f t="shared" si="703"/>
        <v>1221198.8799999999</v>
      </c>
      <c r="O92" s="82">
        <f t="shared" si="703"/>
        <v>1200356.2</v>
      </c>
      <c r="P92" s="82">
        <f t="shared" si="703"/>
        <v>1023721.09</v>
      </c>
      <c r="Q92" s="82">
        <f t="shared" si="703"/>
        <v>983832.30999999982</v>
      </c>
      <c r="R92" s="82">
        <f t="shared" si="703"/>
        <v>1175016.1200000001</v>
      </c>
      <c r="S92" s="82">
        <f t="shared" si="703"/>
        <v>1361986.17</v>
      </c>
      <c r="T92" s="82">
        <f t="shared" si="703"/>
        <v>1350838.1700000002</v>
      </c>
      <c r="U92" s="82">
        <f t="shared" si="703"/>
        <v>1196976.33</v>
      </c>
      <c r="V92" s="89">
        <f t="shared" si="703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/>
      <c r="BB92" s="89"/>
      <c r="BC92" s="89"/>
      <c r="BD92" s="89"/>
      <c r="BE92" s="89"/>
      <c r="BF92" s="89"/>
      <c r="BG92" s="89"/>
      <c r="BH92" s="160"/>
      <c r="BI92" s="172">
        <f t="shared" ref="BI92:BR92" si="704">SUM(BI87:BI91)</f>
        <v>-153546.61000000004</v>
      </c>
      <c r="BJ92" s="172">
        <f t="shared" si="704"/>
        <v>-64102.089999999858</v>
      </c>
      <c r="BK92" s="172">
        <f t="shared" si="704"/>
        <v>-129444.82999999993</v>
      </c>
      <c r="BL92" s="172">
        <f t="shared" si="704"/>
        <v>-350922.84999999992</v>
      </c>
      <c r="BM92" s="172">
        <f t="shared" si="704"/>
        <v>-153006.49</v>
      </c>
      <c r="BN92" s="172">
        <f t="shared" si="704"/>
        <v>-39982.759999999922</v>
      </c>
      <c r="BO92" s="172">
        <f t="shared" si="704"/>
        <v>-186366.03000000014</v>
      </c>
      <c r="BP92" s="231">
        <f t="shared" si="704"/>
        <v>8517.9699999995937</v>
      </c>
      <c r="BQ92" s="231">
        <f t="shared" si="704"/>
        <v>-128334.02999999996</v>
      </c>
      <c r="BR92" s="210">
        <f t="shared" si="704"/>
        <v>-188088.94000000038</v>
      </c>
      <c r="BS92" s="283">
        <f t="shared" ref="BS92:BT92" si="705">SUM(BS87:BS91)</f>
        <v>14068.99000000002</v>
      </c>
      <c r="BT92" s="221">
        <f t="shared" si="705"/>
        <v>-80979.470000000423</v>
      </c>
      <c r="BU92" s="221">
        <f t="shared" ref="BU92:BV92" si="706">SUM(BU87:BU91)</f>
        <v>-123945.25000000007</v>
      </c>
      <c r="BV92" s="221">
        <f t="shared" si="706"/>
        <v>-46727.800000000032</v>
      </c>
      <c r="BW92" s="221">
        <f t="shared" ref="BW92:BX92" si="707">SUM(BW87:BW91)</f>
        <v>-142759.52000000002</v>
      </c>
      <c r="BX92" s="221">
        <f t="shared" si="707"/>
        <v>-102469.68000000004</v>
      </c>
      <c r="BY92" s="221">
        <f t="shared" ref="BY92:CD92" si="708">SUM(BY87:BY91)</f>
        <v>27677.460000000137</v>
      </c>
      <c r="BZ92" s="221">
        <f t="shared" si="708"/>
        <v>24647.660000000324</v>
      </c>
      <c r="CA92" s="221">
        <f t="shared" si="708"/>
        <v>-115857.13000000003</v>
      </c>
      <c r="CB92" s="221">
        <f t="shared" si="708"/>
        <v>-124572.73999999964</v>
      </c>
      <c r="CC92" s="221">
        <f t="shared" si="708"/>
        <v>-59354.769999999895</v>
      </c>
      <c r="CD92" s="221">
        <f t="shared" si="708"/>
        <v>-34982.049999999872</v>
      </c>
      <c r="CE92" s="283">
        <f t="shared" ref="CE92:CF92" si="709">SUM(CE87:CE91)</f>
        <v>-158487.7699999999</v>
      </c>
      <c r="CF92" s="221">
        <f t="shared" si="709"/>
        <v>-89108.759999999718</v>
      </c>
      <c r="CG92" s="221">
        <f t="shared" ref="CG92:CI92" si="710">SUM(CG87:CG91)</f>
        <v>38370.740000000042</v>
      </c>
      <c r="CH92" s="221">
        <f t="shared" si="710"/>
        <v>-41862.919999999925</v>
      </c>
      <c r="CI92" s="221">
        <f t="shared" si="710"/>
        <v>-24713.050000000047</v>
      </c>
      <c r="CJ92" s="221">
        <f t="shared" ref="CJ92:CL92" si="711">SUM(CJ87:CJ91)</f>
        <v>84777.569999999992</v>
      </c>
      <c r="CK92" s="221">
        <f t="shared" si="711"/>
        <v>-27444.090000000084</v>
      </c>
      <c r="CL92" s="221">
        <f t="shared" si="711"/>
        <v>-177183.10000000024</v>
      </c>
      <c r="CM92" s="221">
        <f t="shared" ref="CM92:CN92" si="712">SUM(CM87:CM91)</f>
        <v>35844.320000000138</v>
      </c>
      <c r="CN92" s="221">
        <f t="shared" si="712"/>
        <v>142402.46999999994</v>
      </c>
      <c r="CO92" s="221">
        <f t="shared" ref="CO92:CP92" si="713">SUM(CO87:CO91)</f>
        <v>62990.249999999913</v>
      </c>
      <c r="CP92" s="284">
        <f t="shared" si="713"/>
        <v>-7456.7199999998993</v>
      </c>
      <c r="CQ92" s="283">
        <f t="shared" ref="CQ92:CR92" si="714">SUM(CQ87:CQ91)</f>
        <v>-151137.26000000018</v>
      </c>
      <c r="CR92" s="221">
        <f t="shared" si="714"/>
        <v>-127111.14000000013</v>
      </c>
      <c r="CS92" s="221">
        <f t="shared" ref="CS92:DA92" si="715">SUM(CS87:CS91)</f>
        <v>-145724.89999999988</v>
      </c>
      <c r="CT92" s="221">
        <f t="shared" si="715"/>
        <v>-1633822.27</v>
      </c>
      <c r="CU92" s="221">
        <f t="shared" si="715"/>
        <v>0</v>
      </c>
      <c r="CV92" s="221">
        <f t="shared" si="715"/>
        <v>0</v>
      </c>
      <c r="CW92" s="221">
        <f t="shared" si="715"/>
        <v>0</v>
      </c>
      <c r="CX92" s="221">
        <f t="shared" si="715"/>
        <v>0</v>
      </c>
      <c r="CY92" s="221">
        <f t="shared" si="715"/>
        <v>0</v>
      </c>
      <c r="CZ92" s="221">
        <f t="shared" si="715"/>
        <v>0</v>
      </c>
      <c r="DA92" s="221">
        <f t="shared" si="715"/>
        <v>0</v>
      </c>
      <c r="DB92" s="284">
        <f t="shared" ref="DB92" si="716">SUM(DB87:DB91)</f>
        <v>0</v>
      </c>
    </row>
    <row r="93" spans="1:106" x14ac:dyDescent="0.3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3">
      <c r="A94" s="4"/>
      <c r="B94" s="35" t="s">
        <v>41</v>
      </c>
      <c r="C94" s="88">
        <f t="shared" ref="C94:Q94" si="717">C80+C87</f>
        <v>3272682.77</v>
      </c>
      <c r="D94" s="89">
        <f t="shared" si="717"/>
        <v>2879215.0299999993</v>
      </c>
      <c r="E94" s="89">
        <f t="shared" si="717"/>
        <v>2611638.63</v>
      </c>
      <c r="F94" s="89">
        <f t="shared" si="717"/>
        <v>2444791.3699999996</v>
      </c>
      <c r="G94" s="89">
        <f t="shared" si="717"/>
        <v>3573568.84</v>
      </c>
      <c r="H94" s="89">
        <f t="shared" si="717"/>
        <v>3592625.8100000005</v>
      </c>
      <c r="I94" s="89">
        <f t="shared" si="717"/>
        <v>2635358.88</v>
      </c>
      <c r="J94" s="89">
        <f t="shared" si="717"/>
        <v>2639031.4922000002</v>
      </c>
      <c r="K94" s="89">
        <f t="shared" si="717"/>
        <v>2638642.2800000003</v>
      </c>
      <c r="L94" s="89">
        <f t="shared" si="717"/>
        <v>3452640.0299999993</v>
      </c>
      <c r="M94" s="89">
        <f t="shared" si="717"/>
        <v>3905019.1599999992</v>
      </c>
      <c r="N94" s="160">
        <f t="shared" si="717"/>
        <v>3554740.8000000003</v>
      </c>
      <c r="O94" s="89">
        <f t="shared" si="717"/>
        <v>3320711.1399999997</v>
      </c>
      <c r="P94" s="89">
        <f t="shared" si="717"/>
        <v>2977628.1800000011</v>
      </c>
      <c r="Q94" s="89">
        <f t="shared" si="717"/>
        <v>2793911.63</v>
      </c>
      <c r="R94" s="89">
        <v>3319717.0900000134</v>
      </c>
      <c r="S94" s="89">
        <v>4032947.980000013</v>
      </c>
      <c r="T94" s="89">
        <f t="shared" ref="T94:V98" si="718">T80+T87</f>
        <v>4154615.0500000133</v>
      </c>
      <c r="U94" s="89">
        <f t="shared" si="718"/>
        <v>3293707.1600000127</v>
      </c>
      <c r="V94" s="89">
        <f t="shared" si="718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719">AB80+AB87</f>
        <v>2872228.5600000126</v>
      </c>
      <c r="AC94" s="89">
        <f t="shared" si="719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/>
      <c r="BB94" s="89"/>
      <c r="BC94" s="89"/>
      <c r="BD94" s="89"/>
      <c r="BE94" s="89"/>
      <c r="BF94" s="89"/>
      <c r="BG94" s="89"/>
      <c r="BH94" s="160"/>
      <c r="BI94" s="82">
        <f t="shared" ref="BI94:BJ98" si="720">C94-O94</f>
        <v>-48028.369999999646</v>
      </c>
      <c r="BJ94" s="82">
        <f t="shared" si="720"/>
        <v>-98413.15000000177</v>
      </c>
      <c r="BK94" s="74">
        <f t="shared" ref="BK94:BR98" si="721">IF(Q94=0,0,E94-Q94)</f>
        <v>-182273</v>
      </c>
      <c r="BL94" s="74">
        <f t="shared" si="721"/>
        <v>-874925.72000001371</v>
      </c>
      <c r="BM94" s="74">
        <f t="shared" si="721"/>
        <v>-459379.14000001317</v>
      </c>
      <c r="BN94" s="74">
        <f t="shared" si="721"/>
        <v>-561989.2400000128</v>
      </c>
      <c r="BO94" s="74">
        <f t="shared" si="721"/>
        <v>-658348.28000001283</v>
      </c>
      <c r="BP94" s="89">
        <f t="shared" si="721"/>
        <v>182339.51219998673</v>
      </c>
      <c r="BQ94" s="89">
        <f t="shared" si="721"/>
        <v>-129606.17000001343</v>
      </c>
      <c r="BR94" s="215">
        <f t="shared" si="721"/>
        <v>-264016.15000001388</v>
      </c>
      <c r="BS94" s="271">
        <f t="shared" ref="BS94:BS98" si="722">IF(Y94=0,0,M94-Y94)</f>
        <v>-178978.32000001427</v>
      </c>
      <c r="BT94" s="269">
        <f t="shared" ref="BT94:BV98" si="723">IF(Z94=0,0,N94-Z94)</f>
        <v>-563912.38000001293</v>
      </c>
      <c r="BU94" s="269">
        <f t="shared" si="723"/>
        <v>-604833.34000001289</v>
      </c>
      <c r="BV94" s="269">
        <f t="shared" si="723"/>
        <v>105399.61999998847</v>
      </c>
      <c r="BW94" s="269">
        <f t="shared" ref="BW94:BW98" si="724">IF(AC94=0,0,Q94-AC94)</f>
        <v>-16158.620000012219</v>
      </c>
      <c r="BX94" s="269">
        <f t="shared" ref="BX94:BX98" si="725">IF(AD94=0,0,R94-AD94)</f>
        <v>-146928.54000000004</v>
      </c>
      <c r="BY94" s="269">
        <f t="shared" ref="BY94:BY98" si="726">IF(AE94=0,0,S94-AE94)</f>
        <v>268353.91999999993</v>
      </c>
      <c r="BZ94" s="269">
        <f t="shared" ref="BZ94:BZ98" si="727">IF(AF94=0,0,T94-AF94)</f>
        <v>412529.17000000039</v>
      </c>
      <c r="CA94" s="269">
        <f t="shared" ref="CA94:CA98" si="728">IF(AG94=0,0,U94-AG94)</f>
        <v>-278030.02</v>
      </c>
      <c r="CB94" s="269">
        <f t="shared" ref="CB94:CB98" si="729">IF(AH94=0,0,V94-AH94)</f>
        <v>-191269.07999999914</v>
      </c>
      <c r="CC94" s="269">
        <f t="shared" ref="CC94:CC98" si="730">IF(AI94=0,0,W94-AI94)</f>
        <v>-47757.019999999087</v>
      </c>
      <c r="CD94" s="269">
        <f t="shared" ref="CD94:CD98" si="731">IF(AJ94=0,0,X94-AJ94)</f>
        <v>-94122.819999986794</v>
      </c>
      <c r="CE94" s="271">
        <f t="shared" ref="CE94:CJ98" si="732">IF(AK94=0,0,Y94-AK94)</f>
        <v>-598031.3200000003</v>
      </c>
      <c r="CF94" s="269">
        <f t="shared" si="732"/>
        <v>-195062.11999999871</v>
      </c>
      <c r="CG94" s="269">
        <f t="shared" si="732"/>
        <v>153409.77999999933</v>
      </c>
      <c r="CH94" s="269">
        <f t="shared" si="732"/>
        <v>-161091.71999999974</v>
      </c>
      <c r="CI94" s="269">
        <f t="shared" si="732"/>
        <v>-137245.35000000102</v>
      </c>
      <c r="CJ94" s="269">
        <f t="shared" si="732"/>
        <v>161088.8200000003</v>
      </c>
      <c r="CK94" s="269">
        <f t="shared" ref="CK94:CK98" si="733">IF(AQ94=0,0,AE94-AQ94)</f>
        <v>-466598.81000000006</v>
      </c>
      <c r="CL94" s="269">
        <f t="shared" ref="CL94:CS98" si="734">IF(AR94=0,0,AF94-AR94)</f>
        <v>-1412473.5300000012</v>
      </c>
      <c r="CM94" s="269">
        <f t="shared" si="734"/>
        <v>-157496.91000000108</v>
      </c>
      <c r="CN94" s="269">
        <f t="shared" si="734"/>
        <v>-313414.38000000129</v>
      </c>
      <c r="CO94" s="269">
        <f t="shared" si="734"/>
        <v>-297220.77000000048</v>
      </c>
      <c r="CP94" s="272">
        <f t="shared" si="734"/>
        <v>-367101.67000001203</v>
      </c>
      <c r="CQ94" s="271">
        <f t="shared" si="734"/>
        <v>-550165.66999999993</v>
      </c>
      <c r="CR94" s="269">
        <f t="shared" si="734"/>
        <v>-675297.51000000164</v>
      </c>
      <c r="CS94" s="269">
        <f t="shared" si="734"/>
        <v>-735472.36000000034</v>
      </c>
      <c r="CT94" s="269">
        <f t="shared" ref="CT94:CT98" si="735">IF(AZ94=0,0,AN94-AZ94)</f>
        <v>-323809.86000000127</v>
      </c>
      <c r="CU94" s="269">
        <f t="shared" ref="CU94:CU98" si="736">IF(BA94=0,0,AO94-BA94)</f>
        <v>0</v>
      </c>
      <c r="CV94" s="269">
        <f t="shared" ref="CV94:CV98" si="737">IF(BB94=0,0,AP94-BB94)</f>
        <v>0</v>
      </c>
      <c r="CW94" s="269">
        <f t="shared" ref="CW94:CW98" si="738">IF(BC94=0,0,AQ94-BC94)</f>
        <v>0</v>
      </c>
      <c r="CX94" s="269">
        <f t="shared" ref="CX94:CX98" si="739">IF(BD94=0,0,AR94-BD94)</f>
        <v>0</v>
      </c>
      <c r="CY94" s="269">
        <f t="shared" ref="CY94:CY98" si="740">IF(BE94=0,0,AS94-BE94)</f>
        <v>0</v>
      </c>
      <c r="CZ94" s="269">
        <f t="shared" ref="CZ94:CZ98" si="741">IF(BF94=0,0,AT94-BF94)</f>
        <v>0</v>
      </c>
      <c r="DA94" s="269">
        <f t="shared" ref="DA94:DB98" si="742">IF(BG94=0,0,AU94-BG94)</f>
        <v>0</v>
      </c>
      <c r="DB94" s="272">
        <f t="shared" si="742"/>
        <v>0</v>
      </c>
    </row>
    <row r="95" spans="1:106" x14ac:dyDescent="0.3">
      <c r="A95" s="4"/>
      <c r="B95" s="35" t="s">
        <v>42</v>
      </c>
      <c r="C95" s="88">
        <f t="shared" ref="C95:Q95" si="743">C81+C88</f>
        <v>625743.39</v>
      </c>
      <c r="D95" s="89">
        <f t="shared" si="743"/>
        <v>519862.16000000009</v>
      </c>
      <c r="E95" s="89">
        <f t="shared" si="743"/>
        <v>451579.91</v>
      </c>
      <c r="F95" s="89">
        <f t="shared" si="743"/>
        <v>371972.85000000003</v>
      </c>
      <c r="G95" s="89">
        <f t="shared" si="743"/>
        <v>460122.72000000009</v>
      </c>
      <c r="H95" s="89">
        <f t="shared" si="743"/>
        <v>480349.08000000007</v>
      </c>
      <c r="I95" s="89">
        <f t="shared" si="743"/>
        <v>366016.62000000005</v>
      </c>
      <c r="J95" s="89">
        <f t="shared" si="743"/>
        <v>353147.21</v>
      </c>
      <c r="K95" s="89">
        <f t="shared" si="743"/>
        <v>347771.09000000008</v>
      </c>
      <c r="L95" s="89">
        <f t="shared" si="743"/>
        <v>472678.43</v>
      </c>
      <c r="M95" s="89">
        <f t="shared" si="743"/>
        <v>567220.14</v>
      </c>
      <c r="N95" s="160">
        <f t="shared" si="743"/>
        <v>548382.03999999992</v>
      </c>
      <c r="O95" s="89">
        <f t="shared" si="743"/>
        <v>545130.4800000001</v>
      </c>
      <c r="P95" s="89">
        <f t="shared" si="743"/>
        <v>469782.4</v>
      </c>
      <c r="Q95" s="89">
        <f t="shared" si="743"/>
        <v>426115.17999999982</v>
      </c>
      <c r="R95" s="89">
        <v>424574.43999999994</v>
      </c>
      <c r="S95" s="89">
        <v>481618.24</v>
      </c>
      <c r="T95" s="89">
        <f t="shared" si="718"/>
        <v>548810.47</v>
      </c>
      <c r="U95" s="89">
        <f t="shared" si="718"/>
        <v>451150.47000000003</v>
      </c>
      <c r="V95" s="89">
        <f t="shared" si="718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744">AB81+AB88</f>
        <v>435353.10000000009</v>
      </c>
      <c r="AC95" s="89">
        <f t="shared" si="744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/>
      <c r="BB95" s="89"/>
      <c r="BC95" s="89"/>
      <c r="BD95" s="89"/>
      <c r="BE95" s="89"/>
      <c r="BF95" s="89"/>
      <c r="BG95" s="89"/>
      <c r="BH95" s="160"/>
      <c r="BI95" s="82">
        <f t="shared" si="720"/>
        <v>80612.909999999916</v>
      </c>
      <c r="BJ95" s="82">
        <f t="shared" si="720"/>
        <v>50079.760000000068</v>
      </c>
      <c r="BK95" s="74">
        <f t="shared" si="721"/>
        <v>25464.730000000156</v>
      </c>
      <c r="BL95" s="74">
        <f t="shared" si="721"/>
        <v>-52601.589999999909</v>
      </c>
      <c r="BM95" s="74">
        <f t="shared" si="721"/>
        <v>-21495.519999999902</v>
      </c>
      <c r="BN95" s="74">
        <f t="shared" si="721"/>
        <v>-68461.389999999898</v>
      </c>
      <c r="BO95" s="74">
        <f t="shared" si="721"/>
        <v>-85133.849999999977</v>
      </c>
      <c r="BP95" s="89">
        <f t="shared" si="721"/>
        <v>14559.600000000151</v>
      </c>
      <c r="BQ95" s="89">
        <f t="shared" si="721"/>
        <v>-23675.429999999935</v>
      </c>
      <c r="BR95" s="215">
        <f t="shared" si="721"/>
        <v>19985.269999999844</v>
      </c>
      <c r="BS95" s="271">
        <f t="shared" si="722"/>
        <v>54922.010000000126</v>
      </c>
      <c r="BT95" s="269">
        <f t="shared" si="723"/>
        <v>-11549.440000000061</v>
      </c>
      <c r="BU95" s="269">
        <f t="shared" si="723"/>
        <v>-39608.399999999907</v>
      </c>
      <c r="BV95" s="269">
        <f t="shared" si="723"/>
        <v>34429.29999999993</v>
      </c>
      <c r="BW95" s="269">
        <f t="shared" si="724"/>
        <v>-2131.0100000001257</v>
      </c>
      <c r="BX95" s="269">
        <f t="shared" si="725"/>
        <v>32052.820000000007</v>
      </c>
      <c r="BY95" s="269">
        <f t="shared" si="726"/>
        <v>-26384.949999999953</v>
      </c>
      <c r="BZ95" s="269">
        <f t="shared" si="727"/>
        <v>-61415.90000000014</v>
      </c>
      <c r="CA95" s="269">
        <f t="shared" si="728"/>
        <v>-72359.709999999963</v>
      </c>
      <c r="CB95" s="269">
        <f t="shared" si="729"/>
        <v>-57928.350000000093</v>
      </c>
      <c r="CC95" s="269">
        <f t="shared" si="730"/>
        <v>-34704.22000000003</v>
      </c>
      <c r="CD95" s="269">
        <f t="shared" si="731"/>
        <v>-114558.83999999985</v>
      </c>
      <c r="CE95" s="271">
        <f t="shared" si="732"/>
        <v>-218249.38000000035</v>
      </c>
      <c r="CF95" s="269">
        <f t="shared" si="732"/>
        <v>-179880.86000000022</v>
      </c>
      <c r="CG95" s="269">
        <f t="shared" si="732"/>
        <v>-122462.48999999987</v>
      </c>
      <c r="CH95" s="269">
        <f t="shared" si="732"/>
        <v>-121913.91000000003</v>
      </c>
      <c r="CI95" s="269">
        <f t="shared" si="732"/>
        <v>-113993.77000000014</v>
      </c>
      <c r="CJ95" s="269">
        <f t="shared" si="732"/>
        <v>-192568.28000000009</v>
      </c>
      <c r="CK95" s="269">
        <f t="shared" si="733"/>
        <v>-157730.07000000007</v>
      </c>
      <c r="CL95" s="269">
        <f t="shared" si="734"/>
        <v>-199191.12</v>
      </c>
      <c r="CM95" s="269">
        <f t="shared" si="734"/>
        <v>-227178.47000000015</v>
      </c>
      <c r="CN95" s="269">
        <f t="shared" si="734"/>
        <v>-89766.040000000095</v>
      </c>
      <c r="CO95" s="269">
        <f t="shared" si="734"/>
        <v>-121567.36999999982</v>
      </c>
      <c r="CP95" s="272">
        <f t="shared" si="734"/>
        <v>-151740.12</v>
      </c>
      <c r="CQ95" s="271">
        <f t="shared" si="734"/>
        <v>-227429.56999999983</v>
      </c>
      <c r="CR95" s="269">
        <f t="shared" si="734"/>
        <v>-266048.17999999993</v>
      </c>
      <c r="CS95" s="269">
        <f t="shared" si="734"/>
        <v>-243997.01000000024</v>
      </c>
      <c r="CT95" s="269">
        <f t="shared" si="735"/>
        <v>-243861.21999999986</v>
      </c>
      <c r="CU95" s="269">
        <f t="shared" si="736"/>
        <v>0</v>
      </c>
      <c r="CV95" s="269">
        <f t="shared" si="737"/>
        <v>0</v>
      </c>
      <c r="CW95" s="269">
        <f t="shared" si="738"/>
        <v>0</v>
      </c>
      <c r="CX95" s="269">
        <f t="shared" si="739"/>
        <v>0</v>
      </c>
      <c r="CY95" s="269">
        <f t="shared" si="740"/>
        <v>0</v>
      </c>
      <c r="CZ95" s="269">
        <f t="shared" si="741"/>
        <v>0</v>
      </c>
      <c r="DA95" s="269">
        <f t="shared" si="742"/>
        <v>0</v>
      </c>
      <c r="DB95" s="272">
        <f t="shared" si="742"/>
        <v>0</v>
      </c>
    </row>
    <row r="96" spans="1:106" x14ac:dyDescent="0.3">
      <c r="A96" s="4"/>
      <c r="B96" s="35" t="s">
        <v>43</v>
      </c>
      <c r="C96" s="88">
        <f t="shared" ref="C96:Q96" si="745">C82+C89</f>
        <v>174253.88</v>
      </c>
      <c r="D96" s="89">
        <f t="shared" si="745"/>
        <v>150869.82999999996</v>
      </c>
      <c r="E96" s="89">
        <f t="shared" si="745"/>
        <v>131025.54000000001</v>
      </c>
      <c r="F96" s="89">
        <f t="shared" si="745"/>
        <v>118960.75999999998</v>
      </c>
      <c r="G96" s="89">
        <f t="shared" si="745"/>
        <v>123493.59999999998</v>
      </c>
      <c r="H96" s="89">
        <f t="shared" si="745"/>
        <v>123977.11000000003</v>
      </c>
      <c r="I96" s="89">
        <f t="shared" si="745"/>
        <v>105112.11999999997</v>
      </c>
      <c r="J96" s="89">
        <f t="shared" si="745"/>
        <v>117286.36</v>
      </c>
      <c r="K96" s="89">
        <f t="shared" si="745"/>
        <v>115414.68</v>
      </c>
      <c r="L96" s="89">
        <f t="shared" si="745"/>
        <v>150158.52000000002</v>
      </c>
      <c r="M96" s="89">
        <f t="shared" si="745"/>
        <v>165467.74000000002</v>
      </c>
      <c r="N96" s="160">
        <f t="shared" si="745"/>
        <v>168576.64999999997</v>
      </c>
      <c r="O96" s="89">
        <f t="shared" si="745"/>
        <v>156430.87999999998</v>
      </c>
      <c r="P96" s="89">
        <f t="shared" si="745"/>
        <v>126487.29999999997</v>
      </c>
      <c r="Q96" s="89">
        <f t="shared" si="745"/>
        <v>117524.78000000003</v>
      </c>
      <c r="R96" s="89">
        <v>119074.00000000003</v>
      </c>
      <c r="S96" s="89">
        <v>123484.97000000003</v>
      </c>
      <c r="T96" s="89">
        <f t="shared" si="718"/>
        <v>125662.98999999999</v>
      </c>
      <c r="U96" s="89">
        <f t="shared" si="718"/>
        <v>121128.62</v>
      </c>
      <c r="V96" s="89">
        <f t="shared" si="718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46">AB82+AB89</f>
        <v>145381.16</v>
      </c>
      <c r="AC96" s="89">
        <f t="shared" si="746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/>
      <c r="BB96" s="89"/>
      <c r="BC96" s="89"/>
      <c r="BD96" s="89"/>
      <c r="BE96" s="89"/>
      <c r="BF96" s="89"/>
      <c r="BG96" s="89"/>
      <c r="BH96" s="160"/>
      <c r="BI96" s="82">
        <f t="shared" si="720"/>
        <v>17823.000000000029</v>
      </c>
      <c r="BJ96" s="82">
        <f t="shared" si="720"/>
        <v>24382.529999999984</v>
      </c>
      <c r="BK96" s="74">
        <f t="shared" si="721"/>
        <v>13500.75999999998</v>
      </c>
      <c r="BL96" s="74">
        <f t="shared" si="721"/>
        <v>-113.24000000004889</v>
      </c>
      <c r="BM96" s="74">
        <f t="shared" si="721"/>
        <v>8.629999999946449</v>
      </c>
      <c r="BN96" s="74">
        <f t="shared" si="721"/>
        <v>-1685.879999999961</v>
      </c>
      <c r="BO96" s="74">
        <f t="shared" si="721"/>
        <v>-16016.500000000029</v>
      </c>
      <c r="BP96" s="98">
        <f t="shared" si="721"/>
        <v>13142.740000000005</v>
      </c>
      <c r="BQ96" s="98">
        <f t="shared" si="721"/>
        <v>-953.69000000003143</v>
      </c>
      <c r="BR96" s="229">
        <f t="shared" si="721"/>
        <v>5641.7800000000279</v>
      </c>
      <c r="BS96" s="271">
        <f t="shared" si="722"/>
        <v>-1533.3500000000349</v>
      </c>
      <c r="BT96" s="269">
        <f t="shared" si="723"/>
        <v>-15285.49000000002</v>
      </c>
      <c r="BU96" s="269">
        <f t="shared" si="723"/>
        <v>-33886.640000000014</v>
      </c>
      <c r="BV96" s="269">
        <f t="shared" si="723"/>
        <v>-18893.86000000003</v>
      </c>
      <c r="BW96" s="269">
        <f t="shared" si="724"/>
        <v>-17634.319999999978</v>
      </c>
      <c r="BX96" s="269">
        <f t="shared" si="725"/>
        <v>-12986.359999999986</v>
      </c>
      <c r="BY96" s="269">
        <f t="shared" si="726"/>
        <v>-11531.02999999997</v>
      </c>
      <c r="BZ96" s="269">
        <f t="shared" si="727"/>
        <v>-14792.890000000043</v>
      </c>
      <c r="CA96" s="269">
        <f t="shared" si="728"/>
        <v>-13787</v>
      </c>
      <c r="CB96" s="269">
        <f t="shared" si="729"/>
        <v>-16205.450000000012</v>
      </c>
      <c r="CC96" s="269">
        <f t="shared" si="730"/>
        <v>-10479.129999999976</v>
      </c>
      <c r="CD96" s="269">
        <f t="shared" si="731"/>
        <v>-31658.260000000009</v>
      </c>
      <c r="CE96" s="271">
        <f t="shared" si="732"/>
        <v>-53952.919999999955</v>
      </c>
      <c r="CF96" s="269">
        <f t="shared" si="732"/>
        <v>-48280.999999999971</v>
      </c>
      <c r="CG96" s="269">
        <f t="shared" si="732"/>
        <v>-20775.660000000062</v>
      </c>
      <c r="CH96" s="269">
        <f t="shared" si="732"/>
        <v>-19317.249999999971</v>
      </c>
      <c r="CI96" s="269">
        <f t="shared" si="732"/>
        <v>-16372.440000000002</v>
      </c>
      <c r="CJ96" s="269">
        <f t="shared" si="732"/>
        <v>-7787.6499999999942</v>
      </c>
      <c r="CK96" s="269">
        <f t="shared" si="733"/>
        <v>-17790.740000000049</v>
      </c>
      <c r="CL96" s="269">
        <f t="shared" si="734"/>
        <v>-25695.579999999929</v>
      </c>
      <c r="CM96" s="269">
        <f t="shared" si="734"/>
        <v>-17123.199999999983</v>
      </c>
      <c r="CN96" s="269">
        <f t="shared" si="734"/>
        <v>-18141.969999999885</v>
      </c>
      <c r="CO96" s="269">
        <f t="shared" si="734"/>
        <v>-20809.020000000019</v>
      </c>
      <c r="CP96" s="272">
        <f t="shared" si="734"/>
        <v>-7217.7900000000373</v>
      </c>
      <c r="CQ96" s="271">
        <f t="shared" si="734"/>
        <v>-14776.759999999951</v>
      </c>
      <c r="CR96" s="269">
        <f t="shared" si="734"/>
        <v>-51038.170000000042</v>
      </c>
      <c r="CS96" s="269">
        <f t="shared" si="734"/>
        <v>-17285.089999999967</v>
      </c>
      <c r="CT96" s="269">
        <f t="shared" si="735"/>
        <v>-11340.910000000033</v>
      </c>
      <c r="CU96" s="269">
        <f t="shared" si="736"/>
        <v>0</v>
      </c>
      <c r="CV96" s="269">
        <f t="shared" si="737"/>
        <v>0</v>
      </c>
      <c r="CW96" s="269">
        <f t="shared" si="738"/>
        <v>0</v>
      </c>
      <c r="CX96" s="269">
        <f t="shared" si="739"/>
        <v>0</v>
      </c>
      <c r="CY96" s="269">
        <f t="shared" si="740"/>
        <v>0</v>
      </c>
      <c r="CZ96" s="269">
        <f t="shared" si="741"/>
        <v>0</v>
      </c>
      <c r="DA96" s="269">
        <f t="shared" si="742"/>
        <v>0</v>
      </c>
      <c r="DB96" s="272">
        <f t="shared" si="742"/>
        <v>0</v>
      </c>
    </row>
    <row r="97" spans="1:106" x14ac:dyDescent="0.3">
      <c r="A97" s="4"/>
      <c r="B97" s="35" t="s">
        <v>44</v>
      </c>
      <c r="C97" s="88">
        <f t="shared" ref="C97:Q97" si="747">C83+C90</f>
        <v>1392875.7000000002</v>
      </c>
      <c r="D97" s="89">
        <f t="shared" si="747"/>
        <v>1263315.48</v>
      </c>
      <c r="E97" s="89">
        <f t="shared" si="747"/>
        <v>1215885.0599999998</v>
      </c>
      <c r="F97" s="89">
        <f t="shared" si="747"/>
        <v>1190632.72</v>
      </c>
      <c r="G97" s="89">
        <f t="shared" si="747"/>
        <v>1499724.0999999996</v>
      </c>
      <c r="H97" s="89">
        <f t="shared" si="747"/>
        <v>1541730.5099999998</v>
      </c>
      <c r="I97" s="89">
        <f t="shared" si="747"/>
        <v>1279608.0100000002</v>
      </c>
      <c r="J97" s="89">
        <f t="shared" si="747"/>
        <v>1376522.2999999998</v>
      </c>
      <c r="K97" s="89">
        <f t="shared" si="747"/>
        <v>1213590.6499999999</v>
      </c>
      <c r="L97" s="89">
        <f t="shared" si="747"/>
        <v>1363142.8099999996</v>
      </c>
      <c r="M97" s="89">
        <f t="shared" si="747"/>
        <v>1549720.56</v>
      </c>
      <c r="N97" s="160">
        <f t="shared" si="747"/>
        <v>1517212.12</v>
      </c>
      <c r="O97" s="89">
        <f t="shared" si="747"/>
        <v>1519266.8699999999</v>
      </c>
      <c r="P97" s="89">
        <f t="shared" si="747"/>
        <v>1127183.2</v>
      </c>
      <c r="Q97" s="89">
        <f t="shared" si="747"/>
        <v>1025157.37</v>
      </c>
      <c r="R97" s="89">
        <v>1201807.2500000002</v>
      </c>
      <c r="S97" s="89">
        <v>1400292.1800000002</v>
      </c>
      <c r="T97" s="89">
        <f t="shared" si="718"/>
        <v>1425926.89</v>
      </c>
      <c r="U97" s="89">
        <f t="shared" si="718"/>
        <v>1406865.1399999997</v>
      </c>
      <c r="V97" s="89">
        <f t="shared" si="718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48">AB83+AB90</f>
        <v>1254587.2099999997</v>
      </c>
      <c r="AC97" s="89">
        <f t="shared" si="748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/>
      <c r="BB97" s="89"/>
      <c r="BC97" s="89"/>
      <c r="BD97" s="89"/>
      <c r="BE97" s="89"/>
      <c r="BF97" s="89"/>
      <c r="BG97" s="89"/>
      <c r="BH97" s="160"/>
      <c r="BI97" s="82">
        <f t="shared" si="720"/>
        <v>-126391.16999999969</v>
      </c>
      <c r="BJ97" s="82">
        <f t="shared" si="720"/>
        <v>136132.28000000003</v>
      </c>
      <c r="BK97" s="74">
        <f t="shared" si="721"/>
        <v>190727.68999999983</v>
      </c>
      <c r="BL97" s="74">
        <f t="shared" si="721"/>
        <v>-11174.530000000261</v>
      </c>
      <c r="BM97" s="74">
        <f t="shared" si="721"/>
        <v>99431.91999999946</v>
      </c>
      <c r="BN97" s="74">
        <f t="shared" si="721"/>
        <v>115803.61999999988</v>
      </c>
      <c r="BO97" s="74">
        <f t="shared" si="721"/>
        <v>-127257.12999999942</v>
      </c>
      <c r="BP97" s="89">
        <f t="shared" si="721"/>
        <v>206285.63999999966</v>
      </c>
      <c r="BQ97" s="89">
        <f t="shared" si="721"/>
        <v>-21258.880000000354</v>
      </c>
      <c r="BR97" s="215">
        <f t="shared" si="721"/>
        <v>10776.859999999404</v>
      </c>
      <c r="BS97" s="271">
        <f t="shared" si="722"/>
        <v>161892.26999999955</v>
      </c>
      <c r="BT97" s="269">
        <f t="shared" si="723"/>
        <v>-5854.0499999998137</v>
      </c>
      <c r="BU97" s="269">
        <f t="shared" si="723"/>
        <v>-22174.090000000317</v>
      </c>
      <c r="BV97" s="269">
        <f t="shared" si="723"/>
        <v>-127404.00999999978</v>
      </c>
      <c r="BW97" s="269">
        <f t="shared" si="724"/>
        <v>-229821.96999999939</v>
      </c>
      <c r="BX97" s="269">
        <f t="shared" si="725"/>
        <v>-221384.91999999993</v>
      </c>
      <c r="BY97" s="269">
        <f t="shared" si="726"/>
        <v>-84925.079999999609</v>
      </c>
      <c r="BZ97" s="269">
        <f t="shared" si="727"/>
        <v>-13212.389999999898</v>
      </c>
      <c r="CA97" s="269">
        <f t="shared" si="728"/>
        <v>-113363.21000000043</v>
      </c>
      <c r="CB97" s="269">
        <f t="shared" si="729"/>
        <v>-121149.6100000001</v>
      </c>
      <c r="CC97" s="269">
        <f t="shared" si="730"/>
        <v>-47886.729999999749</v>
      </c>
      <c r="CD97" s="269">
        <f t="shared" si="731"/>
        <v>-201928.04999999981</v>
      </c>
      <c r="CE97" s="271">
        <f t="shared" si="732"/>
        <v>-329001.21999999927</v>
      </c>
      <c r="CF97" s="269">
        <f t="shared" si="732"/>
        <v>-269741.81000000029</v>
      </c>
      <c r="CG97" s="269">
        <f t="shared" si="732"/>
        <v>-80314.040000000037</v>
      </c>
      <c r="CH97" s="269">
        <f t="shared" si="732"/>
        <v>-69064.65000000014</v>
      </c>
      <c r="CI97" s="269">
        <f t="shared" si="732"/>
        <v>-86914.500000000466</v>
      </c>
      <c r="CJ97" s="269">
        <f t="shared" si="732"/>
        <v>-119037.18999999994</v>
      </c>
      <c r="CK97" s="269">
        <f t="shared" si="733"/>
        <v>-316797.10000000056</v>
      </c>
      <c r="CL97" s="269">
        <f t="shared" si="734"/>
        <v>-575470.62000000011</v>
      </c>
      <c r="CM97" s="269">
        <f t="shared" si="734"/>
        <v>-316143.9599999995</v>
      </c>
      <c r="CN97" s="269">
        <f t="shared" si="734"/>
        <v>-370623.05000000005</v>
      </c>
      <c r="CO97" s="269">
        <f t="shared" si="734"/>
        <v>-124470.34000000008</v>
      </c>
      <c r="CP97" s="272">
        <f t="shared" si="734"/>
        <v>-227776.09000000008</v>
      </c>
      <c r="CQ97" s="271">
        <f t="shared" si="734"/>
        <v>-537909.19999999972</v>
      </c>
      <c r="CR97" s="269">
        <f t="shared" si="734"/>
        <v>-688806.66000000038</v>
      </c>
      <c r="CS97" s="269">
        <f t="shared" si="734"/>
        <v>-407565.20000000019</v>
      </c>
      <c r="CT97" s="269">
        <f t="shared" si="735"/>
        <v>-405855.49000000022</v>
      </c>
      <c r="CU97" s="269">
        <f t="shared" si="736"/>
        <v>0</v>
      </c>
      <c r="CV97" s="269">
        <f t="shared" si="737"/>
        <v>0</v>
      </c>
      <c r="CW97" s="269">
        <f t="shared" si="738"/>
        <v>0</v>
      </c>
      <c r="CX97" s="269">
        <f t="shared" si="739"/>
        <v>0</v>
      </c>
      <c r="CY97" s="269">
        <f t="shared" si="740"/>
        <v>0</v>
      </c>
      <c r="CZ97" s="269">
        <f t="shared" si="741"/>
        <v>0</v>
      </c>
      <c r="DA97" s="269">
        <f t="shared" si="742"/>
        <v>0</v>
      </c>
      <c r="DB97" s="272">
        <f t="shared" si="742"/>
        <v>0</v>
      </c>
    </row>
    <row r="98" spans="1:106" x14ac:dyDescent="0.3">
      <c r="A98" s="4"/>
      <c r="B98" s="35" t="s">
        <v>45</v>
      </c>
      <c r="C98" s="88">
        <f t="shared" ref="C98:Q98" si="749">C84+C91</f>
        <v>1128352.3400000001</v>
      </c>
      <c r="D98" s="89">
        <f t="shared" si="749"/>
        <v>1065785.17</v>
      </c>
      <c r="E98" s="89">
        <f t="shared" si="749"/>
        <v>1069765.0387197353</v>
      </c>
      <c r="F98" s="89">
        <f t="shared" si="749"/>
        <v>1109797.9412802644</v>
      </c>
      <c r="G98" s="89">
        <f t="shared" si="749"/>
        <v>1239753.1600000001</v>
      </c>
      <c r="H98" s="89">
        <f t="shared" si="749"/>
        <v>1303512.83</v>
      </c>
      <c r="I98" s="89">
        <f t="shared" si="749"/>
        <v>1158889.33</v>
      </c>
      <c r="J98" s="89">
        <f t="shared" si="749"/>
        <v>1120493.72</v>
      </c>
      <c r="K98" s="89">
        <f t="shared" si="749"/>
        <v>1091345.96</v>
      </c>
      <c r="L98" s="89">
        <f t="shared" si="749"/>
        <v>1104374</v>
      </c>
      <c r="M98" s="89">
        <f t="shared" si="749"/>
        <v>1177962.9300000002</v>
      </c>
      <c r="N98" s="160">
        <f t="shared" si="749"/>
        <v>1281913.3299999996</v>
      </c>
      <c r="O98" s="89">
        <f t="shared" si="749"/>
        <v>1226067.01</v>
      </c>
      <c r="P98" s="89">
        <f t="shared" si="749"/>
        <v>1004973.33</v>
      </c>
      <c r="Q98" s="89">
        <f t="shared" si="749"/>
        <v>1080633.07</v>
      </c>
      <c r="R98" s="89">
        <v>1190718.0199999998</v>
      </c>
      <c r="S98" s="89">
        <v>1308665.5699999998</v>
      </c>
      <c r="T98" s="89">
        <f t="shared" si="718"/>
        <v>1231565.3800000001</v>
      </c>
      <c r="U98" s="89">
        <f t="shared" si="718"/>
        <v>1263782.2200000002</v>
      </c>
      <c r="V98" s="89">
        <f t="shared" si="718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50">AB84+AB91</f>
        <v>1427788</v>
      </c>
      <c r="AC98" s="89">
        <f t="shared" si="750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/>
      <c r="BB98" s="89"/>
      <c r="BC98" s="89"/>
      <c r="BD98" s="89"/>
      <c r="BE98" s="89"/>
      <c r="BF98" s="89"/>
      <c r="BG98" s="89"/>
      <c r="BH98" s="160"/>
      <c r="BI98" s="82">
        <f t="shared" si="720"/>
        <v>-97714.669999999925</v>
      </c>
      <c r="BJ98" s="82">
        <f t="shared" si="720"/>
        <v>60811.839999999967</v>
      </c>
      <c r="BK98" s="74">
        <f t="shared" si="721"/>
        <v>-10868.031280264724</v>
      </c>
      <c r="BL98" s="74">
        <f t="shared" si="721"/>
        <v>-80920.078719735378</v>
      </c>
      <c r="BM98" s="74">
        <f t="shared" si="721"/>
        <v>-68912.409999999683</v>
      </c>
      <c r="BN98" s="74">
        <f t="shared" si="721"/>
        <v>71947.449999999953</v>
      </c>
      <c r="BO98" s="74">
        <f t="shared" si="721"/>
        <v>-104892.89000000013</v>
      </c>
      <c r="BP98" s="89">
        <f t="shared" si="721"/>
        <v>-57881.90000000014</v>
      </c>
      <c r="BQ98" s="89">
        <f t="shared" si="721"/>
        <v>-147923.31000000006</v>
      </c>
      <c r="BR98" s="215">
        <f t="shared" si="721"/>
        <v>-142139.01000000024</v>
      </c>
      <c r="BS98" s="271">
        <f t="shared" si="722"/>
        <v>-182721.2799999998</v>
      </c>
      <c r="BT98" s="269">
        <f t="shared" si="723"/>
        <v>-288761.2799999998</v>
      </c>
      <c r="BU98" s="269">
        <f t="shared" si="723"/>
        <v>-305224.45000000019</v>
      </c>
      <c r="BV98" s="269">
        <f t="shared" si="723"/>
        <v>-422814.67000000004</v>
      </c>
      <c r="BW98" s="269">
        <f t="shared" si="724"/>
        <v>-513259.3899999999</v>
      </c>
      <c r="BX98" s="269">
        <f t="shared" si="725"/>
        <v>-404261.39000000013</v>
      </c>
      <c r="BY98" s="269">
        <f t="shared" si="726"/>
        <v>-418226.34000000032</v>
      </c>
      <c r="BZ98" s="269">
        <f t="shared" si="727"/>
        <v>-426144.15000000014</v>
      </c>
      <c r="CA98" s="269">
        <f t="shared" si="728"/>
        <v>-398368.30000000028</v>
      </c>
      <c r="CB98" s="269">
        <f t="shared" si="729"/>
        <v>-504192.27</v>
      </c>
      <c r="CC98" s="269">
        <f t="shared" si="730"/>
        <v>-340819.80000000028</v>
      </c>
      <c r="CD98" s="269">
        <f t="shared" si="731"/>
        <v>-338660.98999999976</v>
      </c>
      <c r="CE98" s="271">
        <f t="shared" si="732"/>
        <v>-344889.28999999934</v>
      </c>
      <c r="CF98" s="269">
        <f t="shared" si="732"/>
        <v>-40186.890000000596</v>
      </c>
      <c r="CG98" s="269">
        <f t="shared" si="732"/>
        <v>-21521.300000000279</v>
      </c>
      <c r="CH98" s="269">
        <f t="shared" si="732"/>
        <v>-116825.91000000015</v>
      </c>
      <c r="CI98" s="269">
        <f t="shared" si="732"/>
        <v>25179.409999999683</v>
      </c>
      <c r="CJ98" s="269">
        <f t="shared" si="732"/>
        <v>-103713.85000000009</v>
      </c>
      <c r="CK98" s="269">
        <f t="shared" si="733"/>
        <v>-97417.10999999987</v>
      </c>
      <c r="CL98" s="269">
        <f t="shared" si="734"/>
        <v>-138914.25</v>
      </c>
      <c r="CM98" s="269">
        <f t="shared" si="734"/>
        <v>-129479.14999999944</v>
      </c>
      <c r="CN98" s="269">
        <f t="shared" si="734"/>
        <v>212957.04000000027</v>
      </c>
      <c r="CO98" s="269">
        <f t="shared" si="734"/>
        <v>163831.91000000038</v>
      </c>
      <c r="CP98" s="272">
        <f t="shared" si="734"/>
        <v>200077.47999999998</v>
      </c>
      <c r="CQ98" s="271">
        <f t="shared" si="734"/>
        <v>231415.55999999936</v>
      </c>
      <c r="CR98" s="269">
        <f t="shared" si="734"/>
        <v>130309.26999999955</v>
      </c>
      <c r="CS98" s="269">
        <f t="shared" si="734"/>
        <v>192954.60000000079</v>
      </c>
      <c r="CT98" s="269">
        <f t="shared" si="735"/>
        <v>24814.290000000037</v>
      </c>
      <c r="CU98" s="269">
        <f t="shared" si="736"/>
        <v>0</v>
      </c>
      <c r="CV98" s="269">
        <f t="shared" si="737"/>
        <v>0</v>
      </c>
      <c r="CW98" s="269">
        <f t="shared" si="738"/>
        <v>0</v>
      </c>
      <c r="CX98" s="269">
        <f t="shared" si="739"/>
        <v>0</v>
      </c>
      <c r="CY98" s="269">
        <f t="shared" si="740"/>
        <v>0</v>
      </c>
      <c r="CZ98" s="269">
        <f t="shared" si="741"/>
        <v>0</v>
      </c>
      <c r="DA98" s="269">
        <f t="shared" si="742"/>
        <v>0</v>
      </c>
      <c r="DB98" s="272">
        <f t="shared" si="742"/>
        <v>0</v>
      </c>
    </row>
    <row r="99" spans="1:106" ht="15" thickBot="1" x14ac:dyDescent="0.35">
      <c r="A99" s="4"/>
      <c r="B99" s="37" t="s">
        <v>46</v>
      </c>
      <c r="C99" s="91">
        <f t="shared" ref="C99:V99" si="751">SUM(C94:C98)</f>
        <v>6593908.0800000001</v>
      </c>
      <c r="D99" s="142">
        <f t="shared" si="751"/>
        <v>5879047.6699999999</v>
      </c>
      <c r="E99" s="142">
        <f t="shared" si="751"/>
        <v>5479894.1787197348</v>
      </c>
      <c r="F99" s="142">
        <f t="shared" si="751"/>
        <v>5236155.6412802637</v>
      </c>
      <c r="G99" s="142">
        <f t="shared" si="751"/>
        <v>6896662.4199999999</v>
      </c>
      <c r="H99" s="142">
        <f t="shared" si="751"/>
        <v>7042195.3400000008</v>
      </c>
      <c r="I99" s="142">
        <f t="shared" si="751"/>
        <v>5544984.9600000009</v>
      </c>
      <c r="J99" s="142">
        <f t="shared" si="751"/>
        <v>5606481.0821999991</v>
      </c>
      <c r="K99" s="142">
        <f t="shared" si="751"/>
        <v>5406764.6600000001</v>
      </c>
      <c r="L99" s="142">
        <f t="shared" si="751"/>
        <v>6542993.7899999991</v>
      </c>
      <c r="M99" s="142">
        <f t="shared" si="751"/>
        <v>7365390.5299999993</v>
      </c>
      <c r="N99" s="163">
        <f t="shared" si="751"/>
        <v>7070824.9399999995</v>
      </c>
      <c r="O99" s="142">
        <f t="shared" si="751"/>
        <v>6767606.379999999</v>
      </c>
      <c r="P99" s="142">
        <f t="shared" si="751"/>
        <v>5706054.4100000011</v>
      </c>
      <c r="Q99" s="142">
        <f t="shared" si="751"/>
        <v>5443342.0300000003</v>
      </c>
      <c r="R99" s="142">
        <f t="shared" si="751"/>
        <v>6255890.8000000129</v>
      </c>
      <c r="S99" s="142">
        <f t="shared" si="751"/>
        <v>7347008.9400000125</v>
      </c>
      <c r="T99" s="142">
        <f t="shared" si="751"/>
        <v>7486580.7800000133</v>
      </c>
      <c r="U99" s="142">
        <f t="shared" si="751"/>
        <v>6536633.6100000124</v>
      </c>
      <c r="V99" s="142">
        <f t="shared" si="751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52">SUM(AB94:AB98)</f>
        <v>6135338.0300000124</v>
      </c>
      <c r="AC99" s="142">
        <f t="shared" si="752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/>
      <c r="BB99" s="89"/>
      <c r="BC99" s="89"/>
      <c r="BD99" s="89"/>
      <c r="BE99" s="89"/>
      <c r="BF99" s="89"/>
      <c r="BG99" s="89"/>
      <c r="BH99" s="160"/>
      <c r="BI99" s="76">
        <f t="shared" ref="BI99:BR99" si="753">SUM(BI94:BI98)</f>
        <v>-173698.29999999932</v>
      </c>
      <c r="BJ99" s="76">
        <f t="shared" si="753"/>
        <v>172993.25999999826</v>
      </c>
      <c r="BK99" s="76">
        <f t="shared" si="753"/>
        <v>36552.14871973524</v>
      </c>
      <c r="BL99" s="76">
        <f t="shared" si="753"/>
        <v>-1019735.1587197492</v>
      </c>
      <c r="BM99" s="76">
        <f t="shared" si="753"/>
        <v>-450346.52000001335</v>
      </c>
      <c r="BN99" s="76">
        <f t="shared" si="753"/>
        <v>-444385.44000001287</v>
      </c>
      <c r="BO99" s="76">
        <f t="shared" si="753"/>
        <v>-991648.65000001236</v>
      </c>
      <c r="BP99" s="142">
        <f t="shared" si="753"/>
        <v>358445.59219998639</v>
      </c>
      <c r="BQ99" s="142">
        <f t="shared" si="753"/>
        <v>-323417.48000001383</v>
      </c>
      <c r="BR99" s="230">
        <f t="shared" si="753"/>
        <v>-369751.25000001484</v>
      </c>
      <c r="BS99" s="294">
        <f t="shared" ref="BS99:BT99" si="754">SUM(BS94:BS98)</f>
        <v>-146418.67000001442</v>
      </c>
      <c r="BT99" s="313">
        <f t="shared" si="754"/>
        <v>-885362.64000001259</v>
      </c>
      <c r="BU99" s="313">
        <f t="shared" ref="BU99:BV99" si="755">SUM(BU94:BU98)</f>
        <v>-1005726.9200000133</v>
      </c>
      <c r="BV99" s="313">
        <f t="shared" si="755"/>
        <v>-429283.62000001146</v>
      </c>
      <c r="BW99" s="313">
        <f t="shared" ref="BW99:BX99" si="756">SUM(BW94:BW98)</f>
        <v>-779005.31000001158</v>
      </c>
      <c r="BX99" s="313">
        <f t="shared" si="756"/>
        <v>-753508.39000000013</v>
      </c>
      <c r="BY99" s="313">
        <f t="shared" ref="BY99:CD99" si="757">SUM(BY94:BY98)</f>
        <v>-272713.47999999992</v>
      </c>
      <c r="BZ99" s="313">
        <f t="shared" si="757"/>
        <v>-103036.1599999998</v>
      </c>
      <c r="CA99" s="313">
        <f t="shared" si="757"/>
        <v>-875908.24000000069</v>
      </c>
      <c r="CB99" s="313">
        <f t="shared" si="757"/>
        <v>-890744.75999999931</v>
      </c>
      <c r="CC99" s="313">
        <f t="shared" si="757"/>
        <v>-481646.89999999909</v>
      </c>
      <c r="CD99" s="313">
        <f t="shared" si="757"/>
        <v>-780928.95999998623</v>
      </c>
      <c r="CE99" s="294">
        <f t="shared" ref="CE99:CF99" si="758">SUM(CE94:CE98)</f>
        <v>-1544124.1299999992</v>
      </c>
      <c r="CF99" s="313">
        <f t="shared" si="758"/>
        <v>-733152.67999999982</v>
      </c>
      <c r="CG99" s="313">
        <f t="shared" ref="CG99:CI99" si="759">SUM(CG94:CG98)</f>
        <v>-91663.710000000923</v>
      </c>
      <c r="CH99" s="313">
        <f t="shared" si="759"/>
        <v>-488213.44000000006</v>
      </c>
      <c r="CI99" s="313">
        <f t="shared" si="759"/>
        <v>-329346.65000000194</v>
      </c>
      <c r="CJ99" s="313">
        <f t="shared" ref="CJ99:CL99" si="760">SUM(CJ94:CJ98)</f>
        <v>-262018.14999999982</v>
      </c>
      <c r="CK99" s="313">
        <f t="shared" si="760"/>
        <v>-1056333.8300000005</v>
      </c>
      <c r="CL99" s="313">
        <f t="shared" si="760"/>
        <v>-2351745.1000000015</v>
      </c>
      <c r="CM99" s="313">
        <f t="shared" ref="CM99:CN99" si="761">SUM(CM94:CM98)</f>
        <v>-847421.69000000018</v>
      </c>
      <c r="CN99" s="313">
        <f t="shared" si="761"/>
        <v>-578988.40000000107</v>
      </c>
      <c r="CO99" s="313">
        <f t="shared" ref="CO99:CP99" si="762">SUM(CO94:CO98)</f>
        <v>-400235.59000000008</v>
      </c>
      <c r="CP99" s="295">
        <f t="shared" si="762"/>
        <v>-553758.19000001217</v>
      </c>
      <c r="CQ99" s="294">
        <f t="shared" ref="CQ99:CR99" si="763">SUM(CQ94:CQ98)</f>
        <v>-1098865.6400000001</v>
      </c>
      <c r="CR99" s="313">
        <f t="shared" si="763"/>
        <v>-1550881.2500000023</v>
      </c>
      <c r="CS99" s="313">
        <f t="shared" ref="CS99:DA99" si="764">SUM(CS94:CS98)</f>
        <v>-1211365.0599999998</v>
      </c>
      <c r="CT99" s="313">
        <f t="shared" si="764"/>
        <v>-960053.19000000134</v>
      </c>
      <c r="CU99" s="313">
        <f t="shared" si="764"/>
        <v>0</v>
      </c>
      <c r="CV99" s="313">
        <f t="shared" si="764"/>
        <v>0</v>
      </c>
      <c r="CW99" s="313">
        <f t="shared" si="764"/>
        <v>0</v>
      </c>
      <c r="CX99" s="313">
        <f t="shared" si="764"/>
        <v>0</v>
      </c>
      <c r="CY99" s="313">
        <f t="shared" si="764"/>
        <v>0</v>
      </c>
      <c r="CZ99" s="313">
        <f t="shared" si="764"/>
        <v>0</v>
      </c>
      <c r="DA99" s="313">
        <f t="shared" si="764"/>
        <v>0</v>
      </c>
      <c r="DB99" s="295">
        <f t="shared" ref="DB99" si="765">SUM(DB94:DB98)</f>
        <v>0</v>
      </c>
    </row>
    <row r="100" spans="1:106" x14ac:dyDescent="0.3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3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766">C101-O101</f>
        <v>244624.99999999022</v>
      </c>
      <c r="BJ101" s="82">
        <f t="shared" si="766"/>
        <v>230109.46999999974</v>
      </c>
      <c r="BK101" s="74">
        <f t="shared" ref="BK101:BR105" si="767">IF(Q101=0,0,E101-Q101)</f>
        <v>153002.87000000104</v>
      </c>
      <c r="BL101" s="74">
        <f t="shared" si="767"/>
        <v>-100442.95000001043</v>
      </c>
      <c r="BM101" s="74">
        <f t="shared" si="767"/>
        <v>-312130.95000000019</v>
      </c>
      <c r="BN101" s="74">
        <f t="shared" si="767"/>
        <v>23158.519999999553</v>
      </c>
      <c r="BO101" s="74">
        <f t="shared" si="767"/>
        <v>-196910.93999999994</v>
      </c>
      <c r="BP101" s="98">
        <f t="shared" si="767"/>
        <v>17028.189999999944</v>
      </c>
      <c r="BQ101" s="98">
        <f t="shared" si="767"/>
        <v>103448.13000000501</v>
      </c>
      <c r="BR101" s="98">
        <f t="shared" si="767"/>
        <v>123106.52999999374</v>
      </c>
      <c r="BS101" s="271">
        <f t="shared" ref="BS101:BS105" si="768">IF(Y101=0,0,M101-Y101)</f>
        <v>39413.009999997914</v>
      </c>
      <c r="BT101" s="269">
        <f t="shared" ref="BT101:BV105" si="769">IF(Z101=0,0,N101-Z101)</f>
        <v>161494.08999999939</v>
      </c>
      <c r="BU101" s="269">
        <f t="shared" si="769"/>
        <v>-608863.1599999913</v>
      </c>
      <c r="BV101" s="269">
        <f t="shared" si="769"/>
        <v>-214532.66999999993</v>
      </c>
      <c r="BW101" s="269">
        <f t="shared" ref="BW101:BW105" si="770">IF(AC101=0,0,Q101-AC101)</f>
        <v>193473.03000000166</v>
      </c>
      <c r="BX101" s="269">
        <f t="shared" ref="BX101:BX105" si="771">IF(AD101=0,0,R101-AD101)</f>
        <v>-1041.2299999981187</v>
      </c>
      <c r="BY101" s="269">
        <f t="shared" ref="BY101:BY105" si="772">IF(AE101=0,0,S101-AE101)</f>
        <v>-387702.30000000028</v>
      </c>
      <c r="BZ101" s="269">
        <f t="shared" ref="BZ101:BZ105" si="773">IF(AF101=0,0,T101-AF101)</f>
        <v>-149234.23999999976</v>
      </c>
      <c r="CA101" s="269">
        <f t="shared" ref="CA101:CA105" si="774">IF(AG101=0,0,U101-AG101)</f>
        <v>-195406.12000000011</v>
      </c>
      <c r="CB101" s="269">
        <f t="shared" ref="CB101:CB105" si="775">IF(AH101=0,0,V101-AH101)</f>
        <v>-419588.55000000447</v>
      </c>
      <c r="CC101" s="269">
        <f t="shared" ref="CC101:CC105" si="776">IF(AI101=0,0,W101-AI101)</f>
        <v>-454152.93000000203</v>
      </c>
      <c r="CD101" s="269">
        <f t="shared" ref="CD101:CD105" si="777">IF(AJ101=0,0,X101-AJ101)</f>
        <v>-205943.21000000183</v>
      </c>
      <c r="CE101" s="271">
        <f t="shared" ref="CE101:CJ105" si="778">IF(AK101=0,0,Y101-AK101)</f>
        <v>-164140.42999999877</v>
      </c>
      <c r="CF101" s="269">
        <f t="shared" si="778"/>
        <v>-698350.47999999905</v>
      </c>
      <c r="CG101" s="269">
        <f t="shared" si="778"/>
        <v>-191621.22999999998</v>
      </c>
      <c r="CH101" s="269">
        <f t="shared" si="778"/>
        <v>-176778.44999999553</v>
      </c>
      <c r="CI101" s="269">
        <f t="shared" si="778"/>
        <v>-422896.3900000006</v>
      </c>
      <c r="CJ101" s="269">
        <f t="shared" si="778"/>
        <v>-214738.58000001078</v>
      </c>
      <c r="CK101" s="269">
        <f t="shared" ref="CK101:CK105" si="779">IF(AQ101=0,0,AE101-AQ101)</f>
        <v>455122.58000000007</v>
      </c>
      <c r="CL101" s="269">
        <f t="shared" ref="CL101:CS105" si="780">IF(AR101=0,0,AF101-AR101)</f>
        <v>-634256.49000002025</v>
      </c>
      <c r="CM101" s="269">
        <f t="shared" si="780"/>
        <v>-619793.08000000007</v>
      </c>
      <c r="CN101" s="269">
        <f t="shared" si="780"/>
        <v>-323278.13999999641</v>
      </c>
      <c r="CO101" s="269">
        <f t="shared" si="780"/>
        <v>-143351.36000000313</v>
      </c>
      <c r="CP101" s="272">
        <f t="shared" si="780"/>
        <v>-239817.81000000099</v>
      </c>
      <c r="CQ101" s="271">
        <f t="shared" si="780"/>
        <v>-350399.14999999944</v>
      </c>
      <c r="CR101" s="269">
        <f t="shared" si="780"/>
        <v>-104118.31000000006</v>
      </c>
      <c r="CS101" s="269">
        <f t="shared" si="780"/>
        <v>-382324.06000000006</v>
      </c>
      <c r="CT101" s="269">
        <f t="shared" ref="CT101:CT105" si="781">IF(AZ101=0,0,AN101-AZ101)</f>
        <v>-463505.14000000246</v>
      </c>
      <c r="CU101" s="269">
        <f t="shared" ref="CU101:CU105" si="782">IF(BA101=0,0,AO101-BA101)</f>
        <v>0</v>
      </c>
      <c r="CV101" s="269">
        <f t="shared" ref="CV101:CV105" si="783">IF(BB101=0,0,AP101-BB101)</f>
        <v>0</v>
      </c>
      <c r="CW101" s="269">
        <f t="shared" ref="CW101:CW105" si="784">IF(BC101=0,0,AQ101-BC101)</f>
        <v>0</v>
      </c>
      <c r="CX101" s="269">
        <f t="shared" ref="CX101:CX105" si="785">IF(BD101=0,0,AR101-BD101)</f>
        <v>0</v>
      </c>
      <c r="CY101" s="269">
        <f t="shared" ref="CY101:CY105" si="786">IF(BE101=0,0,AS101-BE101)</f>
        <v>0</v>
      </c>
      <c r="CZ101" s="269">
        <f t="shared" ref="CZ101:CZ105" si="787">IF(BF101=0,0,AT101-BF101)</f>
        <v>0</v>
      </c>
      <c r="DA101" s="269">
        <f t="shared" ref="DA101:DB105" si="788">IF(BG101=0,0,AU101-BG101)</f>
        <v>0</v>
      </c>
      <c r="DB101" s="272">
        <f t="shared" si="788"/>
        <v>0</v>
      </c>
    </row>
    <row r="102" spans="1:106" x14ac:dyDescent="0.3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766"/>
        <v>70305.350000000035</v>
      </c>
      <c r="BJ102" s="82">
        <f t="shared" si="766"/>
        <v>40103.27999999997</v>
      </c>
      <c r="BK102" s="74">
        <f t="shared" si="767"/>
        <v>145376.40999999997</v>
      </c>
      <c r="BL102" s="74">
        <f t="shared" si="767"/>
        <v>33543.399999999965</v>
      </c>
      <c r="BM102" s="74">
        <f t="shared" si="767"/>
        <v>45204.640000000014</v>
      </c>
      <c r="BN102" s="74">
        <f t="shared" si="767"/>
        <v>-66655.080000000016</v>
      </c>
      <c r="BO102" s="74">
        <f t="shared" si="767"/>
        <v>95638.800000000047</v>
      </c>
      <c r="BP102" s="98">
        <f t="shared" si="767"/>
        <v>107509.35000000003</v>
      </c>
      <c r="BQ102" s="98">
        <f t="shared" si="767"/>
        <v>-97206.769999998971</v>
      </c>
      <c r="BR102" s="98">
        <f t="shared" si="767"/>
        <v>51085.830000000016</v>
      </c>
      <c r="BS102" s="271">
        <f t="shared" si="768"/>
        <v>-19264.700000000885</v>
      </c>
      <c r="BT102" s="269">
        <f t="shared" si="769"/>
        <v>32923.170000000158</v>
      </c>
      <c r="BU102" s="269">
        <f t="shared" si="769"/>
        <v>-143576.19999999902</v>
      </c>
      <c r="BV102" s="269">
        <f t="shared" si="769"/>
        <v>-91271.819999999949</v>
      </c>
      <c r="BW102" s="269">
        <f t="shared" si="770"/>
        <v>-24303.690000000002</v>
      </c>
      <c r="BX102" s="269">
        <f t="shared" si="771"/>
        <v>-136346.12999999989</v>
      </c>
      <c r="BY102" s="269">
        <f t="shared" si="772"/>
        <v>-96015.330000000075</v>
      </c>
      <c r="BZ102" s="269">
        <f t="shared" si="773"/>
        <v>-135224.16999999993</v>
      </c>
      <c r="CA102" s="269">
        <f t="shared" si="774"/>
        <v>-175829.93999999994</v>
      </c>
      <c r="CB102" s="269">
        <f t="shared" si="775"/>
        <v>-186461.71000000008</v>
      </c>
      <c r="CC102" s="269">
        <f t="shared" si="776"/>
        <v>-5400.8300000010058</v>
      </c>
      <c r="CD102" s="269">
        <f t="shared" si="777"/>
        <v>-867698.66999999783</v>
      </c>
      <c r="CE102" s="271">
        <f t="shared" si="778"/>
        <v>-28472.09999999922</v>
      </c>
      <c r="CF102" s="269">
        <f t="shared" si="778"/>
        <v>-80955.770000000135</v>
      </c>
      <c r="CG102" s="269">
        <f t="shared" si="778"/>
        <v>-14230.590000001015</v>
      </c>
      <c r="CH102" s="269">
        <f t="shared" si="778"/>
        <v>6971.3999999999651</v>
      </c>
      <c r="CI102" s="269">
        <f t="shared" si="778"/>
        <v>-124402.98999999999</v>
      </c>
      <c r="CJ102" s="269">
        <f t="shared" si="778"/>
        <v>-18215.089999999036</v>
      </c>
      <c r="CK102" s="269">
        <f t="shared" si="779"/>
        <v>-142516.78999999992</v>
      </c>
      <c r="CL102" s="269">
        <f t="shared" si="780"/>
        <v>11672.529999999912</v>
      </c>
      <c r="CM102" s="269">
        <f t="shared" si="780"/>
        <v>-39659.519999999087</v>
      </c>
      <c r="CN102" s="269">
        <f t="shared" si="780"/>
        <v>-34786.080000000889</v>
      </c>
      <c r="CO102" s="269">
        <f t="shared" si="780"/>
        <v>-5565.960000000021</v>
      </c>
      <c r="CP102" s="272">
        <f t="shared" si="780"/>
        <v>727353.53999999794</v>
      </c>
      <c r="CQ102" s="271">
        <f t="shared" si="780"/>
        <v>-126010.72000000096</v>
      </c>
      <c r="CR102" s="269">
        <f t="shared" si="780"/>
        <v>-114299.05999999994</v>
      </c>
      <c r="CS102" s="269">
        <f t="shared" si="780"/>
        <v>-84805.689999999944</v>
      </c>
      <c r="CT102" s="269">
        <f t="shared" si="781"/>
        <v>-228678.74000000005</v>
      </c>
      <c r="CU102" s="269">
        <f t="shared" si="782"/>
        <v>0</v>
      </c>
      <c r="CV102" s="269">
        <f t="shared" si="783"/>
        <v>0</v>
      </c>
      <c r="CW102" s="269">
        <f t="shared" si="784"/>
        <v>0</v>
      </c>
      <c r="CX102" s="269">
        <f t="shared" si="785"/>
        <v>0</v>
      </c>
      <c r="CY102" s="269">
        <f t="shared" si="786"/>
        <v>0</v>
      </c>
      <c r="CZ102" s="269">
        <f t="shared" si="787"/>
        <v>0</v>
      </c>
      <c r="DA102" s="269">
        <f t="shared" si="788"/>
        <v>0</v>
      </c>
      <c r="DB102" s="272">
        <f t="shared" si="788"/>
        <v>0</v>
      </c>
    </row>
    <row r="103" spans="1:106" x14ac:dyDescent="0.3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766"/>
        <v>18183.160000000003</v>
      </c>
      <c r="BJ103" s="82">
        <f t="shared" si="766"/>
        <v>14020.030000000115</v>
      </c>
      <c r="BK103" s="74">
        <f t="shared" si="767"/>
        <v>25141.040000000416</v>
      </c>
      <c r="BL103" s="74">
        <f t="shared" si="767"/>
        <v>-687.35999999989872</v>
      </c>
      <c r="BM103" s="74">
        <f t="shared" si="767"/>
        <v>-6246.7599999999948</v>
      </c>
      <c r="BN103" s="74">
        <f t="shared" si="767"/>
        <v>8844.7100000000064</v>
      </c>
      <c r="BO103" s="74">
        <f t="shared" si="767"/>
        <v>15125.060000000012</v>
      </c>
      <c r="BP103" s="98">
        <f t="shared" si="767"/>
        <v>-8841.3500000002969</v>
      </c>
      <c r="BQ103" s="98">
        <f t="shared" si="767"/>
        <v>18075.080000000002</v>
      </c>
      <c r="BR103" s="98">
        <f t="shared" si="767"/>
        <v>7340.9899999999907</v>
      </c>
      <c r="BS103" s="271">
        <f t="shared" si="768"/>
        <v>3319.3300000000745</v>
      </c>
      <c r="BT103" s="269">
        <f t="shared" si="769"/>
        <v>-1238.5999999999767</v>
      </c>
      <c r="BU103" s="269">
        <f t="shared" si="769"/>
        <v>-26986.799999999988</v>
      </c>
      <c r="BV103" s="269">
        <f t="shared" si="769"/>
        <v>-38059.050000000105</v>
      </c>
      <c r="BW103" s="269">
        <f t="shared" si="770"/>
        <v>-17062.939999999973</v>
      </c>
      <c r="BX103" s="269">
        <f t="shared" si="771"/>
        <v>-13667.849999999977</v>
      </c>
      <c r="BY103" s="269">
        <f t="shared" si="772"/>
        <v>-11437.899999999994</v>
      </c>
      <c r="BZ103" s="269">
        <f t="shared" si="773"/>
        <v>-23262.419999999984</v>
      </c>
      <c r="CA103" s="269">
        <f t="shared" si="774"/>
        <v>-20974.01000000014</v>
      </c>
      <c r="CB103" s="269">
        <f t="shared" si="775"/>
        <v>-8630.2399999996705</v>
      </c>
      <c r="CC103" s="269">
        <f t="shared" si="776"/>
        <v>-26810.450000000099</v>
      </c>
      <c r="CD103" s="269">
        <f t="shared" si="777"/>
        <v>-1018.6000000000931</v>
      </c>
      <c r="CE103" s="271">
        <f t="shared" si="778"/>
        <v>-23970.070000000094</v>
      </c>
      <c r="CF103" s="269">
        <f t="shared" si="778"/>
        <v>-57993.280000000028</v>
      </c>
      <c r="CG103" s="269">
        <f t="shared" si="778"/>
        <v>-58510.359999998996</v>
      </c>
      <c r="CH103" s="269">
        <f t="shared" si="778"/>
        <v>-21892.819999999978</v>
      </c>
      <c r="CI103" s="269">
        <f t="shared" si="778"/>
        <v>-28531.510000000242</v>
      </c>
      <c r="CJ103" s="269">
        <f t="shared" si="778"/>
        <v>-25789.169999999984</v>
      </c>
      <c r="CK103" s="269">
        <f t="shared" si="779"/>
        <v>-14151.790000000008</v>
      </c>
      <c r="CL103" s="269">
        <f t="shared" si="780"/>
        <v>-26086.559999999881</v>
      </c>
      <c r="CM103" s="269">
        <f t="shared" si="780"/>
        <v>-23822.51999999996</v>
      </c>
      <c r="CN103" s="269">
        <f t="shared" si="780"/>
        <v>-10275.170000000129</v>
      </c>
      <c r="CO103" s="269">
        <f t="shared" si="780"/>
        <v>-10510.970000000001</v>
      </c>
      <c r="CP103" s="272">
        <f t="shared" si="780"/>
        <v>-26135.589999999909</v>
      </c>
      <c r="CQ103" s="271">
        <f t="shared" si="780"/>
        <v>-13726.309999999998</v>
      </c>
      <c r="CR103" s="269">
        <f t="shared" si="780"/>
        <v>-12747.470000000001</v>
      </c>
      <c r="CS103" s="269">
        <f t="shared" si="780"/>
        <v>-6791.5800000011222</v>
      </c>
      <c r="CT103" s="269">
        <f t="shared" si="781"/>
        <v>-19776.710000000021</v>
      </c>
      <c r="CU103" s="269">
        <f t="shared" si="782"/>
        <v>0</v>
      </c>
      <c r="CV103" s="269">
        <f t="shared" si="783"/>
        <v>0</v>
      </c>
      <c r="CW103" s="269">
        <f t="shared" si="784"/>
        <v>0</v>
      </c>
      <c r="CX103" s="269">
        <f t="shared" si="785"/>
        <v>0</v>
      </c>
      <c r="CY103" s="269">
        <f t="shared" si="786"/>
        <v>0</v>
      </c>
      <c r="CZ103" s="269">
        <f t="shared" si="787"/>
        <v>0</v>
      </c>
      <c r="DA103" s="269">
        <f t="shared" si="788"/>
        <v>0</v>
      </c>
      <c r="DB103" s="272">
        <f t="shared" si="788"/>
        <v>0</v>
      </c>
    </row>
    <row r="104" spans="1:106" x14ac:dyDescent="0.3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766"/>
        <v>145326.83999999892</v>
      </c>
      <c r="BJ104" s="82">
        <f t="shared" si="766"/>
        <v>246836.92000000179</v>
      </c>
      <c r="BK104" s="74">
        <f t="shared" si="767"/>
        <v>208726.87000000034</v>
      </c>
      <c r="BL104" s="74">
        <f t="shared" si="767"/>
        <v>158157.38000000035</v>
      </c>
      <c r="BM104" s="74">
        <f t="shared" si="767"/>
        <v>-67480.86999999918</v>
      </c>
      <c r="BN104" s="74">
        <f t="shared" si="767"/>
        <v>129121.820000001</v>
      </c>
      <c r="BO104" s="74">
        <f t="shared" si="767"/>
        <v>175962.60999999801</v>
      </c>
      <c r="BP104" s="98">
        <f t="shared" si="767"/>
        <v>-154436.89999999781</v>
      </c>
      <c r="BQ104" s="98">
        <f t="shared" si="767"/>
        <v>113519.90999999875</v>
      </c>
      <c r="BR104" s="98">
        <f t="shared" si="767"/>
        <v>189192.70999999996</v>
      </c>
      <c r="BS104" s="271">
        <f t="shared" si="768"/>
        <v>125519.06000000099</v>
      </c>
      <c r="BT104" s="269">
        <f t="shared" si="769"/>
        <v>125504.8899999992</v>
      </c>
      <c r="BU104" s="269">
        <f t="shared" si="769"/>
        <v>-49716.529999998864</v>
      </c>
      <c r="BV104" s="269">
        <f t="shared" si="769"/>
        <v>-269216.15000000084</v>
      </c>
      <c r="BW104" s="269">
        <f t="shared" si="770"/>
        <v>-20526.780000000261</v>
      </c>
      <c r="BX104" s="269">
        <f t="shared" si="771"/>
        <v>-178684.10000000009</v>
      </c>
      <c r="BY104" s="269">
        <f t="shared" si="772"/>
        <v>-47285.889999998733</v>
      </c>
      <c r="BZ104" s="269">
        <f t="shared" si="773"/>
        <v>-171420.03000000003</v>
      </c>
      <c r="CA104" s="269">
        <f t="shared" si="774"/>
        <v>-125779.29999999981</v>
      </c>
      <c r="CB104" s="269">
        <f t="shared" si="775"/>
        <v>5850.909999998752</v>
      </c>
      <c r="CC104" s="269">
        <f t="shared" si="776"/>
        <v>-190988.12999999989</v>
      </c>
      <c r="CD104" s="269">
        <f t="shared" si="777"/>
        <v>-18165.419999999925</v>
      </c>
      <c r="CE104" s="271">
        <f t="shared" si="778"/>
        <v>-63361.880000001285</v>
      </c>
      <c r="CF104" s="269">
        <f t="shared" si="778"/>
        <v>-428738.79000000306</v>
      </c>
      <c r="CG104" s="269">
        <f t="shared" si="778"/>
        <v>-281506.62999999989</v>
      </c>
      <c r="CH104" s="269">
        <f t="shared" si="778"/>
        <v>-53993.92000000109</v>
      </c>
      <c r="CI104" s="269">
        <f t="shared" si="778"/>
        <v>-135816.41999999993</v>
      </c>
      <c r="CJ104" s="269">
        <f t="shared" si="778"/>
        <v>-53798.89000000013</v>
      </c>
      <c r="CK104" s="269">
        <f t="shared" si="779"/>
        <v>-77445.990000001155</v>
      </c>
      <c r="CL104" s="269">
        <f t="shared" si="780"/>
        <v>-357661.27</v>
      </c>
      <c r="CM104" s="269">
        <f t="shared" si="780"/>
        <v>-353364.80000000028</v>
      </c>
      <c r="CN104" s="269">
        <f t="shared" si="780"/>
        <v>-199632.39999999991</v>
      </c>
      <c r="CO104" s="269">
        <f t="shared" si="780"/>
        <v>-222980.5</v>
      </c>
      <c r="CP104" s="272">
        <f t="shared" si="780"/>
        <v>-424957.86000000103</v>
      </c>
      <c r="CQ104" s="271">
        <f t="shared" si="780"/>
        <v>-216012.61999999988</v>
      </c>
      <c r="CR104" s="269">
        <f t="shared" si="780"/>
        <v>-278504.88999999803</v>
      </c>
      <c r="CS104" s="269">
        <f t="shared" si="780"/>
        <v>-576972.24000000022</v>
      </c>
      <c r="CT104" s="269">
        <f t="shared" si="781"/>
        <v>-429698.50999999908</v>
      </c>
      <c r="CU104" s="269">
        <f t="shared" si="782"/>
        <v>0</v>
      </c>
      <c r="CV104" s="269">
        <f t="shared" si="783"/>
        <v>0</v>
      </c>
      <c r="CW104" s="269">
        <f t="shared" si="784"/>
        <v>0</v>
      </c>
      <c r="CX104" s="269">
        <f t="shared" si="785"/>
        <v>0</v>
      </c>
      <c r="CY104" s="269">
        <f t="shared" si="786"/>
        <v>0</v>
      </c>
      <c r="CZ104" s="269">
        <f t="shared" si="787"/>
        <v>0</v>
      </c>
      <c r="DA104" s="269">
        <f t="shared" si="788"/>
        <v>0</v>
      </c>
      <c r="DB104" s="272">
        <f t="shared" si="788"/>
        <v>0</v>
      </c>
    </row>
    <row r="105" spans="1:106" x14ac:dyDescent="0.3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766"/>
        <v>-143588.90999999992</v>
      </c>
      <c r="BJ105" s="82">
        <f t="shared" si="766"/>
        <v>204756.5199999999</v>
      </c>
      <c r="BK105" s="74">
        <f t="shared" si="767"/>
        <v>-43024.229999999981</v>
      </c>
      <c r="BL105" s="74">
        <f t="shared" si="767"/>
        <v>33908.59999999986</v>
      </c>
      <c r="BM105" s="74">
        <f t="shared" si="767"/>
        <v>33138.860000000102</v>
      </c>
      <c r="BN105" s="74">
        <f t="shared" si="767"/>
        <v>16399.169999999925</v>
      </c>
      <c r="BO105" s="74">
        <f t="shared" si="767"/>
        <v>-103764.87000000011</v>
      </c>
      <c r="BP105" s="98">
        <f t="shared" si="767"/>
        <v>-13978.120000000112</v>
      </c>
      <c r="BQ105" s="98">
        <f t="shared" si="767"/>
        <v>63301.309999999823</v>
      </c>
      <c r="BR105" s="98">
        <f t="shared" si="767"/>
        <v>39435.709999999846</v>
      </c>
      <c r="BS105" s="271">
        <f t="shared" si="768"/>
        <v>-319280.92000000016</v>
      </c>
      <c r="BT105" s="269">
        <f t="shared" si="769"/>
        <v>-261218.98999999987</v>
      </c>
      <c r="BU105" s="269">
        <f t="shared" si="769"/>
        <v>-300541.63000000012</v>
      </c>
      <c r="BV105" s="269">
        <f t="shared" si="769"/>
        <v>-491312.28999999992</v>
      </c>
      <c r="BW105" s="269">
        <f t="shared" si="770"/>
        <v>-129207.72000000009</v>
      </c>
      <c r="BX105" s="269">
        <f t="shared" si="771"/>
        <v>-382439.66999999993</v>
      </c>
      <c r="BY105" s="269">
        <f t="shared" si="772"/>
        <v>-294420.40000000014</v>
      </c>
      <c r="BZ105" s="269">
        <f t="shared" si="773"/>
        <v>-548256.28</v>
      </c>
      <c r="CA105" s="269">
        <f t="shared" si="774"/>
        <v>-428238.86999999988</v>
      </c>
      <c r="CB105" s="269">
        <f t="shared" si="775"/>
        <v>-301944.95999999973</v>
      </c>
      <c r="CC105" s="269">
        <f t="shared" si="776"/>
        <v>-628046.39999999991</v>
      </c>
      <c r="CD105" s="269">
        <f t="shared" si="777"/>
        <v>-110064.74000000011</v>
      </c>
      <c r="CE105" s="271">
        <f t="shared" si="778"/>
        <v>-191189.5</v>
      </c>
      <c r="CF105" s="269">
        <f t="shared" si="778"/>
        <v>-108096.3600000001</v>
      </c>
      <c r="CG105" s="269">
        <f t="shared" si="778"/>
        <v>-170124.88000000012</v>
      </c>
      <c r="CH105" s="269">
        <f t="shared" si="778"/>
        <v>24951.769999999786</v>
      </c>
      <c r="CI105" s="269">
        <f t="shared" si="778"/>
        <v>-443017.06999999995</v>
      </c>
      <c r="CJ105" s="269">
        <f t="shared" si="778"/>
        <v>-36166.760000000009</v>
      </c>
      <c r="CK105" s="269">
        <f t="shared" si="779"/>
        <v>252800.15000000014</v>
      </c>
      <c r="CL105" s="269">
        <f t="shared" si="780"/>
        <v>-528992.29</v>
      </c>
      <c r="CM105" s="269">
        <f t="shared" si="780"/>
        <v>154606.97999999998</v>
      </c>
      <c r="CN105" s="269">
        <f t="shared" si="780"/>
        <v>178574.90999999968</v>
      </c>
      <c r="CO105" s="269">
        <f t="shared" si="780"/>
        <v>165066.4600000002</v>
      </c>
      <c r="CP105" s="272">
        <f t="shared" si="780"/>
        <v>268338.55000000005</v>
      </c>
      <c r="CQ105" s="271">
        <f t="shared" si="780"/>
        <v>261911.45000000019</v>
      </c>
      <c r="CR105" s="269">
        <f t="shared" si="780"/>
        <v>150059.90999999992</v>
      </c>
      <c r="CS105" s="269">
        <f t="shared" si="780"/>
        <v>192131.52000000025</v>
      </c>
      <c r="CT105" s="269">
        <f t="shared" si="781"/>
        <v>145159.75</v>
      </c>
      <c r="CU105" s="269">
        <f t="shared" si="782"/>
        <v>0</v>
      </c>
      <c r="CV105" s="269">
        <f t="shared" si="783"/>
        <v>0</v>
      </c>
      <c r="CW105" s="269">
        <f t="shared" si="784"/>
        <v>0</v>
      </c>
      <c r="CX105" s="269">
        <f t="shared" si="785"/>
        <v>0</v>
      </c>
      <c r="CY105" s="269">
        <f t="shared" si="786"/>
        <v>0</v>
      </c>
      <c r="CZ105" s="269">
        <f t="shared" si="787"/>
        <v>0</v>
      </c>
      <c r="DA105" s="269">
        <f t="shared" si="788"/>
        <v>0</v>
      </c>
      <c r="DB105" s="272">
        <f t="shared" si="788"/>
        <v>0</v>
      </c>
    </row>
    <row r="106" spans="1:106" x14ac:dyDescent="0.3">
      <c r="A106" s="4"/>
      <c r="B106" s="35" t="s">
        <v>46</v>
      </c>
      <c r="C106" s="97">
        <f>SUM(C101:C105)</f>
        <v>6600952.7999999989</v>
      </c>
      <c r="D106" s="74">
        <f t="shared" ref="D106:BN106" si="789">SUM(D101:D105)</f>
        <v>6469768.3400000008</v>
      </c>
      <c r="E106" s="98">
        <f t="shared" si="789"/>
        <v>5660878.4800000023</v>
      </c>
      <c r="F106" s="98">
        <f t="shared" si="789"/>
        <v>5401531.4499999918</v>
      </c>
      <c r="G106" s="74">
        <f t="shared" si="789"/>
        <v>5572768.2000000011</v>
      </c>
      <c r="H106" s="98">
        <f t="shared" si="789"/>
        <v>6222708.1400000006</v>
      </c>
      <c r="I106" s="98">
        <f t="shared" si="789"/>
        <v>6584882.3999999976</v>
      </c>
      <c r="J106" s="98">
        <f t="shared" si="789"/>
        <v>5785797.8499999996</v>
      </c>
      <c r="K106" s="98">
        <f t="shared" si="789"/>
        <v>5166382.1199999992</v>
      </c>
      <c r="L106" s="74">
        <f t="shared" si="789"/>
        <v>5655496.1799999923</v>
      </c>
      <c r="M106" s="74">
        <f t="shared" si="789"/>
        <v>6046395.0700000003</v>
      </c>
      <c r="N106" s="90">
        <f t="shared" si="789"/>
        <v>6226653.3599999985</v>
      </c>
      <c r="O106" s="98">
        <f t="shared" si="789"/>
        <v>6266101.3600000106</v>
      </c>
      <c r="P106" s="89">
        <f t="shared" si="789"/>
        <v>5733942.1199999982</v>
      </c>
      <c r="Q106" s="98">
        <f t="shared" si="789"/>
        <v>5171655.5200000005</v>
      </c>
      <c r="R106" s="89">
        <f t="shared" si="789"/>
        <v>5277052.38</v>
      </c>
      <c r="S106" s="98">
        <f t="shared" si="789"/>
        <v>5880283.2799999993</v>
      </c>
      <c r="T106" s="98">
        <f t="shared" si="789"/>
        <v>6111839</v>
      </c>
      <c r="U106" s="98">
        <f>SUM(U101:U105)</f>
        <v>6598831.7399999993</v>
      </c>
      <c r="V106" s="98">
        <f t="shared" ref="V106:X106" si="790">SUM(V101:V105)</f>
        <v>5838516.6799999978</v>
      </c>
      <c r="W106" s="98">
        <f>SUM(W101:W105)</f>
        <v>4965244.4599999953</v>
      </c>
      <c r="X106" s="160">
        <f t="shared" si="790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91">SUM(AA101:AA105)</f>
        <v>7395785.6799999988</v>
      </c>
      <c r="AB106" s="74">
        <f t="shared" si="791"/>
        <v>6838334.0999999996</v>
      </c>
      <c r="AC106" s="74">
        <f t="shared" si="791"/>
        <v>5169283.6199999992</v>
      </c>
      <c r="AD106" s="269">
        <f t="shared" si="791"/>
        <v>5989231.3599999985</v>
      </c>
      <c r="AE106" s="269">
        <f t="shared" si="791"/>
        <v>6717145.0999999987</v>
      </c>
      <c r="AF106" s="269">
        <f t="shared" si="791"/>
        <v>7139236.1400000006</v>
      </c>
      <c r="AG106" s="269">
        <f t="shared" si="791"/>
        <v>7545059.9799999995</v>
      </c>
      <c r="AH106" s="269">
        <f t="shared" si="791"/>
        <v>6749291.2300000032</v>
      </c>
      <c r="AI106" s="269">
        <f t="shared" si="791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92">SUM(AM101:AM105)</f>
        <v>8111779.3699999992</v>
      </c>
      <c r="AN106" s="98">
        <f t="shared" si="792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92"/>
        <v>6243336.9399999995</v>
      </c>
      <c r="AR106" s="269">
        <f t="shared" si="792"/>
        <v>8674560.2200000212</v>
      </c>
      <c r="AS106" s="269">
        <f t="shared" si="792"/>
        <v>8427092.9199999999</v>
      </c>
      <c r="AT106" s="269">
        <f t="shared" si="792"/>
        <v>7138688.1100000013</v>
      </c>
      <c r="AU106" s="269">
        <f t="shared" si="792"/>
        <v>6487985.5300000003</v>
      </c>
      <c r="AV106" s="272">
        <f>SUM(AV101:AV105)</f>
        <v>6143444.2200000016</v>
      </c>
      <c r="AW106" s="89">
        <f>SUM(AW101:AW105)</f>
        <v>7132060.620000001</v>
      </c>
      <c r="AX106" s="89">
        <f>SUM(AX101:AX105)</f>
        <v>7902933.2999999998</v>
      </c>
      <c r="AY106" s="89">
        <f>SUM(AY101:AY105)</f>
        <v>8970541.4199999999</v>
      </c>
      <c r="AZ106" s="89">
        <f>SUM(AZ101:AZ105)</f>
        <v>8055575.4699999979</v>
      </c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789"/>
        <v>334851.43999998923</v>
      </c>
      <c r="BJ106" s="74">
        <f t="shared" si="789"/>
        <v>735826.22000000149</v>
      </c>
      <c r="BK106" s="73">
        <f t="shared" si="789"/>
        <v>489222.96000000183</v>
      </c>
      <c r="BL106" s="73">
        <f t="shared" si="789"/>
        <v>124479.06999998985</v>
      </c>
      <c r="BM106" s="73">
        <f t="shared" si="789"/>
        <v>-307515.07999999926</v>
      </c>
      <c r="BN106" s="98">
        <f t="shared" si="789"/>
        <v>110869.14000000047</v>
      </c>
      <c r="BO106" s="98">
        <f t="shared" ref="BO106:BR106" si="793">SUM(BO101:BO105)</f>
        <v>-13949.34000000199</v>
      </c>
      <c r="BP106" s="98">
        <f t="shared" si="793"/>
        <v>-52718.829999998241</v>
      </c>
      <c r="BQ106" s="98">
        <f t="shared" si="793"/>
        <v>201137.66000000463</v>
      </c>
      <c r="BR106" s="98">
        <f t="shared" si="793"/>
        <v>410161.76999999356</v>
      </c>
      <c r="BS106" s="271">
        <f t="shared" ref="BS106:BT106" si="794">SUM(BS101:BS105)</f>
        <v>-170294.22000000207</v>
      </c>
      <c r="BT106" s="269">
        <f t="shared" si="794"/>
        <v>57464.559999998892</v>
      </c>
      <c r="BU106" s="269">
        <f t="shared" ref="BU106:BV106" si="795">SUM(BU101:BU105)</f>
        <v>-1129684.3199999894</v>
      </c>
      <c r="BV106" s="269">
        <f t="shared" si="795"/>
        <v>-1104391.9800000009</v>
      </c>
      <c r="BW106" s="269">
        <f t="shared" ref="BW106:BX106" si="796">SUM(BW101:BW105)</f>
        <v>2371.900000001333</v>
      </c>
      <c r="BX106" s="269">
        <f t="shared" si="796"/>
        <v>-712178.979999998</v>
      </c>
      <c r="BY106" s="269">
        <f t="shared" ref="BY106:CD106" si="797">SUM(BY101:BY105)</f>
        <v>-836861.81999999925</v>
      </c>
      <c r="BZ106" s="269">
        <f t="shared" si="797"/>
        <v>-1027397.1399999997</v>
      </c>
      <c r="CA106" s="269">
        <f t="shared" si="797"/>
        <v>-946228.23999999987</v>
      </c>
      <c r="CB106" s="269">
        <f t="shared" si="797"/>
        <v>-910774.55000000517</v>
      </c>
      <c r="CC106" s="269">
        <f t="shared" si="797"/>
        <v>-1305398.740000003</v>
      </c>
      <c r="CD106" s="269">
        <f t="shared" si="797"/>
        <v>-1202890.6399999997</v>
      </c>
      <c r="CE106" s="271">
        <f t="shared" ref="CE106:CF106" si="798">SUM(CE101:CE105)</f>
        <v>-471133.9799999994</v>
      </c>
      <c r="CF106" s="269">
        <f t="shared" si="798"/>
        <v>-1374134.6800000023</v>
      </c>
      <c r="CG106" s="269">
        <f t="shared" ref="CG106:CI106" si="799">SUM(CG101:CG105)</f>
        <v>-715993.69</v>
      </c>
      <c r="CH106" s="269">
        <f t="shared" si="799"/>
        <v>-220742.01999999685</v>
      </c>
      <c r="CI106" s="269">
        <f t="shared" si="799"/>
        <v>-1154664.3800000008</v>
      </c>
      <c r="CJ106" s="269">
        <f t="shared" ref="CJ106:CL106" si="800">SUM(CJ101:CJ105)</f>
        <v>-348708.49000000994</v>
      </c>
      <c r="CK106" s="269">
        <f t="shared" si="800"/>
        <v>473808.1599999991</v>
      </c>
      <c r="CL106" s="269">
        <f t="shared" si="800"/>
        <v>-1535324.0800000203</v>
      </c>
      <c r="CM106" s="269">
        <f t="shared" ref="CM106:CN106" si="801">SUM(CM101:CM105)</f>
        <v>-882032.93999999948</v>
      </c>
      <c r="CN106" s="269">
        <f t="shared" si="801"/>
        <v>-389396.87999999768</v>
      </c>
      <c r="CO106" s="269">
        <f t="shared" ref="CO106:CP106" si="802">SUM(CO101:CO105)</f>
        <v>-217342.33000000298</v>
      </c>
      <c r="CP106" s="272">
        <f t="shared" si="802"/>
        <v>304780.82999999606</v>
      </c>
      <c r="CQ106" s="271">
        <f t="shared" ref="CQ106:CR106" si="803">SUM(CQ101:CQ105)</f>
        <v>-444237.35000000009</v>
      </c>
      <c r="CR106" s="269">
        <f t="shared" si="803"/>
        <v>-359609.81999999809</v>
      </c>
      <c r="CS106" s="269">
        <f t="shared" ref="CS106:DA106" si="804">SUM(CS101:CS105)</f>
        <v>-858762.05000000098</v>
      </c>
      <c r="CT106" s="269">
        <f t="shared" si="804"/>
        <v>-996499.35000000149</v>
      </c>
      <c r="CU106" s="269">
        <f t="shared" si="804"/>
        <v>0</v>
      </c>
      <c r="CV106" s="269">
        <f t="shared" si="804"/>
        <v>0</v>
      </c>
      <c r="CW106" s="269">
        <f t="shared" si="804"/>
        <v>0</v>
      </c>
      <c r="CX106" s="269">
        <f t="shared" si="804"/>
        <v>0</v>
      </c>
      <c r="CY106" s="269">
        <f t="shared" si="804"/>
        <v>0</v>
      </c>
      <c r="CZ106" s="269">
        <f t="shared" si="804"/>
        <v>0</v>
      </c>
      <c r="DA106" s="269">
        <f t="shared" si="804"/>
        <v>0</v>
      </c>
      <c r="DB106" s="272">
        <f t="shared" ref="DB106" si="805">SUM(DB101:DB105)</f>
        <v>0</v>
      </c>
    </row>
    <row r="107" spans="1:106" x14ac:dyDescent="0.3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3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806">C108-O108</f>
        <v>952</v>
      </c>
      <c r="BJ108" s="108">
        <f t="shared" si="806"/>
        <v>371</v>
      </c>
      <c r="BK108" s="57">
        <f t="shared" ref="BK108:BR112" si="807">IF(Q108=0,0,E108-Q108)</f>
        <v>814</v>
      </c>
      <c r="BL108" s="57">
        <f t="shared" si="807"/>
        <v>-414</v>
      </c>
      <c r="BM108" s="57">
        <f t="shared" si="807"/>
        <v>161</v>
      </c>
      <c r="BN108" s="57">
        <f t="shared" si="807"/>
        <v>872</v>
      </c>
      <c r="BO108" s="57">
        <f t="shared" si="807"/>
        <v>563</v>
      </c>
      <c r="BP108" s="219">
        <f t="shared" si="807"/>
        <v>1121</v>
      </c>
      <c r="BQ108" s="219">
        <f t="shared" si="807"/>
        <v>229</v>
      </c>
      <c r="BR108" s="219">
        <f t="shared" si="807"/>
        <v>1197</v>
      </c>
      <c r="BS108" s="283">
        <f t="shared" ref="BS108:BS112" si="808">IF(Y108=0,0,M108-Y108)</f>
        <v>1113</v>
      </c>
      <c r="BT108" s="221">
        <f t="shared" ref="BT108:BV112" si="809">IF(Z108=0,0,N108-Z108)</f>
        <v>1270</v>
      </c>
      <c r="BU108" s="221">
        <f t="shared" si="809"/>
        <v>-1114</v>
      </c>
      <c r="BV108" s="221">
        <f t="shared" si="809"/>
        <v>553</v>
      </c>
      <c r="BW108" s="221">
        <f t="shared" ref="BW108:BW112" si="810">IF(AC108=0,0,Q108-AC108)</f>
        <v>943</v>
      </c>
      <c r="BX108" s="221">
        <f t="shared" ref="BX108:BX112" si="811">IF(AD108=0,0,R108-AD108)</f>
        <v>313</v>
      </c>
      <c r="BY108" s="221">
        <f t="shared" ref="BY108:BY112" si="812">IF(AE108=0,0,S108-AE108)</f>
        <v>-595</v>
      </c>
      <c r="BZ108" s="221">
        <f t="shared" ref="BZ108:BZ112" si="813">IF(AF108=0,0,T108-AF108)</f>
        <v>-1223</v>
      </c>
      <c r="CA108" s="221">
        <f t="shared" ref="CA108:CA112" si="814">IF(AG108=0,0,U108-AG108)</f>
        <v>-1065</v>
      </c>
      <c r="CB108" s="221">
        <f t="shared" ref="CB108:CB112" si="815">IF(AH108=0,0,V108-AH108)</f>
        <v>-541</v>
      </c>
      <c r="CC108" s="221">
        <f t="shared" ref="CC108:CC112" si="816">IF(AI108=0,0,W108-AI108)</f>
        <v>-2250</v>
      </c>
      <c r="CD108" s="221">
        <f t="shared" ref="CD108:CD112" si="817">IF(AJ108=0,0,X108-AJ108)</f>
        <v>-192</v>
      </c>
      <c r="CE108" s="283">
        <f t="shared" ref="CE108:CJ112" si="818">IF(AK108=0,0,Y108-AK108)</f>
        <v>-598</v>
      </c>
      <c r="CF108" s="221">
        <f t="shared" si="818"/>
        <v>-1311</v>
      </c>
      <c r="CG108" s="221">
        <f t="shared" si="818"/>
        <v>-507</v>
      </c>
      <c r="CH108" s="221">
        <f t="shared" si="818"/>
        <v>-630</v>
      </c>
      <c r="CI108" s="221">
        <f t="shared" si="818"/>
        <v>-1555</v>
      </c>
      <c r="CJ108" s="221">
        <f t="shared" si="818"/>
        <v>-548</v>
      </c>
      <c r="CK108" s="221">
        <f t="shared" ref="CK108:CK112" si="819">IF(AQ108=0,0,AE108-AQ108)</f>
        <v>1610</v>
      </c>
      <c r="CL108" s="221">
        <f t="shared" ref="CL108:CS112" si="820">IF(AR108=0,0,AF108-AR108)</f>
        <v>-774</v>
      </c>
      <c r="CM108" s="221">
        <f t="shared" si="820"/>
        <v>770</v>
      </c>
      <c r="CN108" s="221">
        <f t="shared" si="820"/>
        <v>-132</v>
      </c>
      <c r="CO108" s="221">
        <f t="shared" si="820"/>
        <v>915</v>
      </c>
      <c r="CP108" s="284">
        <f t="shared" si="820"/>
        <v>-307</v>
      </c>
      <c r="CQ108" s="283">
        <f t="shared" si="820"/>
        <v>-191</v>
      </c>
      <c r="CR108" s="221">
        <f t="shared" si="820"/>
        <v>585</v>
      </c>
      <c r="CS108" s="221">
        <f t="shared" si="820"/>
        <v>664</v>
      </c>
      <c r="CT108" s="221">
        <f t="shared" ref="CT108:CT112" si="821">IF(AZ108=0,0,AN108-AZ108)</f>
        <v>242</v>
      </c>
      <c r="CU108" s="221">
        <f t="shared" ref="CU108:CU112" si="822">IF(BA108=0,0,AO108-BA108)</f>
        <v>0</v>
      </c>
      <c r="CV108" s="221">
        <f t="shared" ref="CV108:CV112" si="823">IF(BB108=0,0,AP108-BB108)</f>
        <v>0</v>
      </c>
      <c r="CW108" s="221">
        <f t="shared" ref="CW108:CW112" si="824">IF(BC108=0,0,AQ108-BC108)</f>
        <v>0</v>
      </c>
      <c r="CX108" s="221">
        <f t="shared" ref="CX108:CX112" si="825">IF(BD108=0,0,AR108-BD108)</f>
        <v>0</v>
      </c>
      <c r="CY108" s="221">
        <f t="shared" ref="CY108:CY112" si="826">IF(BE108=0,0,AS108-BE108)</f>
        <v>0</v>
      </c>
      <c r="CZ108" s="221">
        <f t="shared" ref="CZ108:CZ112" si="827">IF(BF108=0,0,AT108-BF108)</f>
        <v>0</v>
      </c>
      <c r="DA108" s="221">
        <f t="shared" ref="DA108:DB112" si="828">IF(BG108=0,0,AU108-BG108)</f>
        <v>0</v>
      </c>
      <c r="DB108" s="284">
        <f t="shared" si="828"/>
        <v>0</v>
      </c>
    </row>
    <row r="109" spans="1:106" x14ac:dyDescent="0.3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806"/>
        <v>762</v>
      </c>
      <c r="BJ109" s="108">
        <f t="shared" si="806"/>
        <v>508</v>
      </c>
      <c r="BK109" s="57">
        <f t="shared" si="807"/>
        <v>1515</v>
      </c>
      <c r="BL109" s="57">
        <f t="shared" si="807"/>
        <v>267</v>
      </c>
      <c r="BM109" s="57">
        <f t="shared" si="807"/>
        <v>-548</v>
      </c>
      <c r="BN109" s="57">
        <f t="shared" si="807"/>
        <v>525</v>
      </c>
      <c r="BO109" s="57">
        <f t="shared" si="807"/>
        <v>1229</v>
      </c>
      <c r="BP109" s="219">
        <f t="shared" si="807"/>
        <v>652</v>
      </c>
      <c r="BQ109" s="219">
        <f t="shared" si="807"/>
        <v>-400</v>
      </c>
      <c r="BR109" s="219">
        <f t="shared" si="807"/>
        <v>342</v>
      </c>
      <c r="BS109" s="283">
        <f t="shared" si="808"/>
        <v>-169</v>
      </c>
      <c r="BT109" s="221">
        <f t="shared" si="809"/>
        <v>-53</v>
      </c>
      <c r="BU109" s="221">
        <f t="shared" si="809"/>
        <v>-740</v>
      </c>
      <c r="BV109" s="221">
        <f t="shared" si="809"/>
        <v>-507</v>
      </c>
      <c r="BW109" s="221">
        <f t="shared" si="810"/>
        <v>-145</v>
      </c>
      <c r="BX109" s="221">
        <f t="shared" si="811"/>
        <v>-342</v>
      </c>
      <c r="BY109" s="221">
        <f t="shared" si="812"/>
        <v>697</v>
      </c>
      <c r="BZ109" s="221">
        <f t="shared" si="813"/>
        <v>-889</v>
      </c>
      <c r="CA109" s="221">
        <f t="shared" si="814"/>
        <v>-884</v>
      </c>
      <c r="CB109" s="221">
        <f t="shared" si="815"/>
        <v>-1109</v>
      </c>
      <c r="CC109" s="221">
        <f t="shared" si="816"/>
        <v>-175</v>
      </c>
      <c r="CD109" s="221">
        <f t="shared" si="817"/>
        <v>-2521</v>
      </c>
      <c r="CE109" s="283">
        <f t="shared" si="818"/>
        <v>225</v>
      </c>
      <c r="CF109" s="221">
        <f t="shared" si="818"/>
        <v>-30</v>
      </c>
      <c r="CG109" s="221">
        <f t="shared" si="818"/>
        <v>231</v>
      </c>
      <c r="CH109" s="221">
        <f t="shared" si="818"/>
        <v>233</v>
      </c>
      <c r="CI109" s="221">
        <f t="shared" si="818"/>
        <v>-634</v>
      </c>
      <c r="CJ109" s="221">
        <f t="shared" si="818"/>
        <v>4</v>
      </c>
      <c r="CK109" s="221">
        <f t="shared" si="819"/>
        <v>-731</v>
      </c>
      <c r="CL109" s="221">
        <f t="shared" si="820"/>
        <v>-53</v>
      </c>
      <c r="CM109" s="221">
        <f t="shared" si="820"/>
        <v>-188</v>
      </c>
      <c r="CN109" s="221">
        <f t="shared" si="820"/>
        <v>-217</v>
      </c>
      <c r="CO109" s="221">
        <f t="shared" si="820"/>
        <v>-12</v>
      </c>
      <c r="CP109" s="284">
        <f t="shared" si="820"/>
        <v>1696</v>
      </c>
      <c r="CQ109" s="283">
        <f t="shared" si="820"/>
        <v>-905</v>
      </c>
      <c r="CR109" s="221">
        <f t="shared" si="820"/>
        <v>-813</v>
      </c>
      <c r="CS109" s="221">
        <f t="shared" si="820"/>
        <v>-690</v>
      </c>
      <c r="CT109" s="221">
        <f t="shared" si="821"/>
        <v>-1342</v>
      </c>
      <c r="CU109" s="221">
        <f t="shared" si="822"/>
        <v>0</v>
      </c>
      <c r="CV109" s="221">
        <f t="shared" si="823"/>
        <v>0</v>
      </c>
      <c r="CW109" s="221">
        <f t="shared" si="824"/>
        <v>0</v>
      </c>
      <c r="CX109" s="221">
        <f t="shared" si="825"/>
        <v>0</v>
      </c>
      <c r="CY109" s="221">
        <f t="shared" si="826"/>
        <v>0</v>
      </c>
      <c r="CZ109" s="221">
        <f t="shared" si="827"/>
        <v>0</v>
      </c>
      <c r="DA109" s="221">
        <f t="shared" si="828"/>
        <v>0</v>
      </c>
      <c r="DB109" s="284">
        <f t="shared" si="828"/>
        <v>0</v>
      </c>
    </row>
    <row r="110" spans="1:106" x14ac:dyDescent="0.3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806"/>
        <v>26</v>
      </c>
      <c r="BJ110" s="108">
        <f t="shared" si="806"/>
        <v>96</v>
      </c>
      <c r="BK110" s="57">
        <f t="shared" si="807"/>
        <v>34</v>
      </c>
      <c r="BL110" s="57">
        <f t="shared" si="807"/>
        <v>-147</v>
      </c>
      <c r="BM110" s="57">
        <f t="shared" si="807"/>
        <v>-53</v>
      </c>
      <c r="BN110" s="57">
        <f t="shared" si="807"/>
        <v>42</v>
      </c>
      <c r="BO110" s="57">
        <f t="shared" si="807"/>
        <v>22</v>
      </c>
      <c r="BP110" s="219">
        <f t="shared" si="807"/>
        <v>-101</v>
      </c>
      <c r="BQ110" s="219">
        <f t="shared" si="807"/>
        <v>55</v>
      </c>
      <c r="BR110" s="219">
        <f t="shared" si="807"/>
        <v>24</v>
      </c>
      <c r="BS110" s="283">
        <f t="shared" si="808"/>
        <v>-69</v>
      </c>
      <c r="BT110" s="221">
        <f t="shared" si="809"/>
        <v>-68</v>
      </c>
      <c r="BU110" s="221">
        <f t="shared" si="809"/>
        <v>-176</v>
      </c>
      <c r="BV110" s="221">
        <f t="shared" si="809"/>
        <v>-167</v>
      </c>
      <c r="BW110" s="221">
        <f t="shared" si="810"/>
        <v>-58</v>
      </c>
      <c r="BX110" s="221">
        <f t="shared" si="811"/>
        <v>-8</v>
      </c>
      <c r="BY110" s="221">
        <f t="shared" si="812"/>
        <v>-8</v>
      </c>
      <c r="BZ110" s="221">
        <f t="shared" si="813"/>
        <v>-223</v>
      </c>
      <c r="CA110" s="221">
        <f t="shared" si="814"/>
        <v>-110</v>
      </c>
      <c r="CB110" s="221">
        <f t="shared" si="815"/>
        <v>86</v>
      </c>
      <c r="CC110" s="221">
        <f t="shared" si="816"/>
        <v>-279</v>
      </c>
      <c r="CD110" s="221">
        <f t="shared" si="817"/>
        <v>91</v>
      </c>
      <c r="CE110" s="283">
        <f t="shared" si="818"/>
        <v>46</v>
      </c>
      <c r="CF110" s="221">
        <f t="shared" si="818"/>
        <v>-143</v>
      </c>
      <c r="CG110" s="221">
        <f t="shared" si="818"/>
        <v>-69</v>
      </c>
      <c r="CH110" s="221">
        <f t="shared" si="818"/>
        <v>-27</v>
      </c>
      <c r="CI110" s="221">
        <f t="shared" si="818"/>
        <v>-70</v>
      </c>
      <c r="CJ110" s="221">
        <f t="shared" si="818"/>
        <v>-110</v>
      </c>
      <c r="CK110" s="221">
        <f t="shared" si="819"/>
        <v>2</v>
      </c>
      <c r="CL110" s="221">
        <f t="shared" si="820"/>
        <v>-138</v>
      </c>
      <c r="CM110" s="221">
        <f t="shared" si="820"/>
        <v>-12</v>
      </c>
      <c r="CN110" s="221">
        <f t="shared" si="820"/>
        <v>-23</v>
      </c>
      <c r="CO110" s="221">
        <f t="shared" si="820"/>
        <v>23</v>
      </c>
      <c r="CP110" s="284">
        <f t="shared" si="820"/>
        <v>-96</v>
      </c>
      <c r="CQ110" s="283">
        <f t="shared" si="820"/>
        <v>-94</v>
      </c>
      <c r="CR110" s="221">
        <f t="shared" si="820"/>
        <v>61</v>
      </c>
      <c r="CS110" s="221">
        <f t="shared" si="820"/>
        <v>36</v>
      </c>
      <c r="CT110" s="221">
        <f t="shared" si="821"/>
        <v>58</v>
      </c>
      <c r="CU110" s="221">
        <f t="shared" si="822"/>
        <v>0</v>
      </c>
      <c r="CV110" s="221">
        <f t="shared" si="823"/>
        <v>0</v>
      </c>
      <c r="CW110" s="221">
        <f t="shared" si="824"/>
        <v>0</v>
      </c>
      <c r="CX110" s="221">
        <f t="shared" si="825"/>
        <v>0</v>
      </c>
      <c r="CY110" s="221">
        <f t="shared" si="826"/>
        <v>0</v>
      </c>
      <c r="CZ110" s="221">
        <f t="shared" si="827"/>
        <v>0</v>
      </c>
      <c r="DA110" s="221">
        <f t="shared" si="828"/>
        <v>0</v>
      </c>
      <c r="DB110" s="284">
        <f t="shared" si="828"/>
        <v>0</v>
      </c>
    </row>
    <row r="111" spans="1:106" x14ac:dyDescent="0.3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806"/>
        <v>125</v>
      </c>
      <c r="BJ111" s="108">
        <f t="shared" si="806"/>
        <v>204</v>
      </c>
      <c r="BK111" s="57">
        <f t="shared" si="807"/>
        <v>117</v>
      </c>
      <c r="BL111" s="57">
        <f t="shared" si="807"/>
        <v>33</v>
      </c>
      <c r="BM111" s="57">
        <f t="shared" si="807"/>
        <v>43</v>
      </c>
      <c r="BN111" s="57">
        <f t="shared" si="807"/>
        <v>101</v>
      </c>
      <c r="BO111" s="57">
        <f t="shared" si="807"/>
        <v>94</v>
      </c>
      <c r="BP111" s="219">
        <f t="shared" si="807"/>
        <v>-44</v>
      </c>
      <c r="BQ111" s="219">
        <f t="shared" si="807"/>
        <v>-30</v>
      </c>
      <c r="BR111" s="219">
        <f t="shared" si="807"/>
        <v>165</v>
      </c>
      <c r="BS111" s="283">
        <f t="shared" si="808"/>
        <v>-10</v>
      </c>
      <c r="BT111" s="221">
        <f t="shared" si="809"/>
        <v>29</v>
      </c>
      <c r="BU111" s="221">
        <f t="shared" si="809"/>
        <v>-171</v>
      </c>
      <c r="BV111" s="221">
        <f t="shared" si="809"/>
        <v>-204</v>
      </c>
      <c r="BW111" s="221">
        <f t="shared" si="810"/>
        <v>-37</v>
      </c>
      <c r="BX111" s="221">
        <f t="shared" si="811"/>
        <v>-37</v>
      </c>
      <c r="BY111" s="221">
        <f t="shared" si="812"/>
        <v>-42</v>
      </c>
      <c r="BZ111" s="221">
        <f t="shared" si="813"/>
        <v>-147</v>
      </c>
      <c r="CA111" s="221">
        <f t="shared" si="814"/>
        <v>-61</v>
      </c>
      <c r="CB111" s="221">
        <f t="shared" si="815"/>
        <v>15</v>
      </c>
      <c r="CC111" s="221">
        <f t="shared" si="816"/>
        <v>-168</v>
      </c>
      <c r="CD111" s="221">
        <f t="shared" si="817"/>
        <v>9</v>
      </c>
      <c r="CE111" s="283">
        <f t="shared" si="818"/>
        <v>77</v>
      </c>
      <c r="CF111" s="221">
        <f t="shared" si="818"/>
        <v>-109</v>
      </c>
      <c r="CG111" s="221">
        <f t="shared" si="818"/>
        <v>-70</v>
      </c>
      <c r="CH111" s="221">
        <f t="shared" si="818"/>
        <v>6</v>
      </c>
      <c r="CI111" s="221">
        <f t="shared" si="818"/>
        <v>-73</v>
      </c>
      <c r="CJ111" s="221">
        <f t="shared" si="818"/>
        <v>-37</v>
      </c>
      <c r="CK111" s="221">
        <f t="shared" si="819"/>
        <v>29</v>
      </c>
      <c r="CL111" s="221">
        <f t="shared" si="820"/>
        <v>-65</v>
      </c>
      <c r="CM111" s="221">
        <f t="shared" si="820"/>
        <v>32</v>
      </c>
      <c r="CN111" s="221">
        <f t="shared" si="820"/>
        <v>96</v>
      </c>
      <c r="CO111" s="221">
        <f t="shared" si="820"/>
        <v>19</v>
      </c>
      <c r="CP111" s="284">
        <f t="shared" si="820"/>
        <v>-143</v>
      </c>
      <c r="CQ111" s="283">
        <f t="shared" si="820"/>
        <v>-56</v>
      </c>
      <c r="CR111" s="221">
        <f t="shared" si="820"/>
        <v>95</v>
      </c>
      <c r="CS111" s="221">
        <f t="shared" si="820"/>
        <v>34</v>
      </c>
      <c r="CT111" s="221">
        <f t="shared" si="821"/>
        <v>42</v>
      </c>
      <c r="CU111" s="221">
        <f t="shared" si="822"/>
        <v>0</v>
      </c>
      <c r="CV111" s="221">
        <f t="shared" si="823"/>
        <v>0</v>
      </c>
      <c r="CW111" s="221">
        <f t="shared" si="824"/>
        <v>0</v>
      </c>
      <c r="CX111" s="221">
        <f t="shared" si="825"/>
        <v>0</v>
      </c>
      <c r="CY111" s="221">
        <f t="shared" si="826"/>
        <v>0</v>
      </c>
      <c r="CZ111" s="221">
        <f t="shared" si="827"/>
        <v>0</v>
      </c>
      <c r="DA111" s="221">
        <f t="shared" si="828"/>
        <v>0</v>
      </c>
      <c r="DB111" s="284">
        <f t="shared" si="828"/>
        <v>0</v>
      </c>
    </row>
    <row r="112" spans="1:106" x14ac:dyDescent="0.3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806"/>
        <v>7</v>
      </c>
      <c r="BJ112" s="108">
        <f t="shared" si="806"/>
        <v>5</v>
      </c>
      <c r="BK112" s="57">
        <f t="shared" si="807"/>
        <v>-13</v>
      </c>
      <c r="BL112" s="57">
        <f t="shared" si="807"/>
        <v>0</v>
      </c>
      <c r="BM112" s="57">
        <f t="shared" si="807"/>
        <v>6</v>
      </c>
      <c r="BN112" s="57">
        <f t="shared" si="807"/>
        <v>0</v>
      </c>
      <c r="BO112" s="57">
        <f t="shared" si="807"/>
        <v>3</v>
      </c>
      <c r="BP112" s="219">
        <f t="shared" si="807"/>
        <v>5</v>
      </c>
      <c r="BQ112" s="219">
        <f t="shared" si="807"/>
        <v>7</v>
      </c>
      <c r="BR112" s="219">
        <f t="shared" si="807"/>
        <v>-1</v>
      </c>
      <c r="BS112" s="283">
        <f t="shared" si="808"/>
        <v>-1</v>
      </c>
      <c r="BT112" s="221">
        <f t="shared" si="809"/>
        <v>-7</v>
      </c>
      <c r="BU112" s="221">
        <f t="shared" si="809"/>
        <v>-2</v>
      </c>
      <c r="BV112" s="221">
        <f t="shared" si="809"/>
        <v>-1</v>
      </c>
      <c r="BW112" s="221">
        <f t="shared" si="810"/>
        <v>12</v>
      </c>
      <c r="BX112" s="221">
        <f t="shared" si="811"/>
        <v>-1</v>
      </c>
      <c r="BY112" s="221">
        <f t="shared" si="812"/>
        <v>-3</v>
      </c>
      <c r="BZ112" s="221">
        <f t="shared" si="813"/>
        <v>-8</v>
      </c>
      <c r="CA112" s="221">
        <f t="shared" si="814"/>
        <v>-1</v>
      </c>
      <c r="CB112" s="221">
        <f t="shared" si="815"/>
        <v>-4</v>
      </c>
      <c r="CC112" s="221">
        <f t="shared" si="816"/>
        <v>-6</v>
      </c>
      <c r="CD112" s="221">
        <f t="shared" si="817"/>
        <v>0</v>
      </c>
      <c r="CE112" s="283">
        <f t="shared" si="818"/>
        <v>0</v>
      </c>
      <c r="CF112" s="221">
        <f t="shared" si="818"/>
        <v>4</v>
      </c>
      <c r="CG112" s="221">
        <f t="shared" si="818"/>
        <v>-9</v>
      </c>
      <c r="CH112" s="221">
        <f t="shared" si="818"/>
        <v>-2</v>
      </c>
      <c r="CI112" s="221">
        <f t="shared" si="818"/>
        <v>-1</v>
      </c>
      <c r="CJ112" s="221">
        <f t="shared" si="818"/>
        <v>2</v>
      </c>
      <c r="CK112" s="221">
        <f t="shared" si="819"/>
        <v>10</v>
      </c>
      <c r="CL112" s="221">
        <f t="shared" si="820"/>
        <v>-3</v>
      </c>
      <c r="CM112" s="221">
        <f t="shared" si="820"/>
        <v>4</v>
      </c>
      <c r="CN112" s="221">
        <f t="shared" si="820"/>
        <v>10</v>
      </c>
      <c r="CO112" s="221">
        <f t="shared" si="820"/>
        <v>5</v>
      </c>
      <c r="CP112" s="284">
        <f t="shared" si="820"/>
        <v>7</v>
      </c>
      <c r="CQ112" s="283">
        <f t="shared" si="820"/>
        <v>7</v>
      </c>
      <c r="CR112" s="221">
        <f t="shared" si="820"/>
        <v>1</v>
      </c>
      <c r="CS112" s="221">
        <f t="shared" si="820"/>
        <v>10</v>
      </c>
      <c r="CT112" s="221">
        <f t="shared" si="821"/>
        <v>2</v>
      </c>
      <c r="CU112" s="221">
        <f t="shared" si="822"/>
        <v>0</v>
      </c>
      <c r="CV112" s="221">
        <f t="shared" si="823"/>
        <v>0</v>
      </c>
      <c r="CW112" s="221">
        <f t="shared" si="824"/>
        <v>0</v>
      </c>
      <c r="CX112" s="221">
        <f t="shared" si="825"/>
        <v>0</v>
      </c>
      <c r="CY112" s="221">
        <f t="shared" si="826"/>
        <v>0</v>
      </c>
      <c r="CZ112" s="221">
        <f t="shared" si="827"/>
        <v>0</v>
      </c>
      <c r="DA112" s="221">
        <f t="shared" si="828"/>
        <v>0</v>
      </c>
      <c r="DB112" s="284">
        <f t="shared" si="828"/>
        <v>0</v>
      </c>
    </row>
    <row r="113" spans="1:106" ht="15" thickBot="1" x14ac:dyDescent="0.35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829">SUM(E108:E112)</f>
        <v>27058</v>
      </c>
      <c r="F113" s="59">
        <f t="shared" si="829"/>
        <v>25664</v>
      </c>
      <c r="G113" s="59">
        <f t="shared" si="829"/>
        <v>25977</v>
      </c>
      <c r="H113" s="59">
        <f t="shared" si="829"/>
        <v>25490</v>
      </c>
      <c r="I113" s="59">
        <f t="shared" si="829"/>
        <v>26768</v>
      </c>
      <c r="J113" s="59">
        <f t="shared" si="829"/>
        <v>26899</v>
      </c>
      <c r="K113" s="59">
        <f t="shared" si="829"/>
        <v>24378</v>
      </c>
      <c r="L113" s="59">
        <f t="shared" si="829"/>
        <v>26676</v>
      </c>
      <c r="M113" s="59">
        <f t="shared" si="829"/>
        <v>26955</v>
      </c>
      <c r="N113" s="146">
        <f t="shared" si="829"/>
        <v>25851</v>
      </c>
      <c r="O113" s="59">
        <f t="shared" si="829"/>
        <v>25940</v>
      </c>
      <c r="P113" s="59">
        <f t="shared" si="829"/>
        <v>25983</v>
      </c>
      <c r="Q113" s="59">
        <f t="shared" si="829"/>
        <v>24591</v>
      </c>
      <c r="R113" s="59">
        <f t="shared" si="829"/>
        <v>25925</v>
      </c>
      <c r="S113" s="59">
        <f t="shared" si="829"/>
        <v>26368</v>
      </c>
      <c r="T113" s="59">
        <f t="shared" si="829"/>
        <v>23950</v>
      </c>
      <c r="U113" s="59">
        <f>SUM(U108:U112)</f>
        <v>24857</v>
      </c>
      <c r="V113" s="208">
        <f t="shared" ref="V113:X113" si="830">SUM(V108:V112)</f>
        <v>25266</v>
      </c>
      <c r="W113" s="208">
        <f>SUM(W108:W112)</f>
        <v>24517</v>
      </c>
      <c r="X113" s="153">
        <f t="shared" si="830"/>
        <v>24949</v>
      </c>
      <c r="Y113" s="250">
        <f>SUM(Y108:Y112)</f>
        <v>26091</v>
      </c>
      <c r="Z113" s="208">
        <f t="shared" ref="Z113" si="831">SUM(Z108:Z112)</f>
        <v>24680</v>
      </c>
      <c r="AA113" s="208">
        <f t="shared" ref="AA113:AI113" si="832">SUM(AA108:AA112)</f>
        <v>28143</v>
      </c>
      <c r="AB113" s="208">
        <f t="shared" si="832"/>
        <v>26309</v>
      </c>
      <c r="AC113" s="208">
        <f t="shared" si="832"/>
        <v>23876</v>
      </c>
      <c r="AD113" s="275">
        <f t="shared" si="832"/>
        <v>26000</v>
      </c>
      <c r="AE113" s="275">
        <f t="shared" si="832"/>
        <v>26319</v>
      </c>
      <c r="AF113" s="275">
        <f t="shared" si="832"/>
        <v>26440</v>
      </c>
      <c r="AG113" s="275">
        <f t="shared" si="832"/>
        <v>26978</v>
      </c>
      <c r="AH113" s="275">
        <f t="shared" si="832"/>
        <v>26819</v>
      </c>
      <c r="AI113" s="275">
        <f t="shared" si="832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833">SUM(AL108:AL112)</f>
        <v>26269</v>
      </c>
      <c r="AM113" s="327">
        <f t="shared" si="833"/>
        <v>28567</v>
      </c>
      <c r="AN113" s="59">
        <f t="shared" si="833"/>
        <v>26729</v>
      </c>
      <c r="AO113" s="59">
        <f>SUM(AO108:AO112)</f>
        <v>26209</v>
      </c>
      <c r="AP113" s="275">
        <f>SUM(AP108:AP112)</f>
        <v>26689</v>
      </c>
      <c r="AQ113" s="275">
        <f t="shared" si="833"/>
        <v>25399</v>
      </c>
      <c r="AR113" s="275">
        <f t="shared" si="833"/>
        <v>27473</v>
      </c>
      <c r="AS113" s="275">
        <f t="shared" si="833"/>
        <v>26372</v>
      </c>
      <c r="AT113" s="275">
        <f t="shared" si="833"/>
        <v>27085</v>
      </c>
      <c r="AU113" s="275">
        <f t="shared" si="833"/>
        <v>26445</v>
      </c>
      <c r="AV113" s="276">
        <f>SUM(AV108:AV112)</f>
        <v>26405</v>
      </c>
      <c r="AW113" s="327">
        <f>SUM(AW108:AW112)</f>
        <v>27580</v>
      </c>
      <c r="AX113" s="327">
        <f>SUM(AX108:AX112)</f>
        <v>26340</v>
      </c>
      <c r="AY113" s="327">
        <f>SUM(AY108:AY112)</f>
        <v>28513</v>
      </c>
      <c r="AZ113" s="327">
        <f>SUM(AZ108:AZ112)</f>
        <v>27727</v>
      </c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829"/>
        <v>1872</v>
      </c>
      <c r="BJ113" s="59">
        <f t="shared" si="829"/>
        <v>1184</v>
      </c>
      <c r="BK113" s="59">
        <f t="shared" ref="BK113:BN113" si="834">SUM(BK108:BK112)</f>
        <v>2467</v>
      </c>
      <c r="BL113" s="59">
        <f t="shared" si="834"/>
        <v>-261</v>
      </c>
      <c r="BM113" s="59">
        <f t="shared" si="834"/>
        <v>-391</v>
      </c>
      <c r="BN113" s="59">
        <f t="shared" si="834"/>
        <v>1540</v>
      </c>
      <c r="BO113" s="59">
        <f t="shared" ref="BO113:BR113" si="835">SUM(BO108:BO112)</f>
        <v>1911</v>
      </c>
      <c r="BP113" s="208">
        <f t="shared" si="835"/>
        <v>1633</v>
      </c>
      <c r="BQ113" s="208">
        <f t="shared" si="835"/>
        <v>-139</v>
      </c>
      <c r="BR113" s="208">
        <f t="shared" si="835"/>
        <v>1727</v>
      </c>
      <c r="BS113" s="291">
        <f t="shared" ref="BS113:BT113" si="836">SUM(BS108:BS112)</f>
        <v>864</v>
      </c>
      <c r="BT113" s="275">
        <f t="shared" si="836"/>
        <v>1171</v>
      </c>
      <c r="BU113" s="275">
        <f t="shared" ref="BU113:BV113" si="837">SUM(BU108:BU112)</f>
        <v>-2203</v>
      </c>
      <c r="BV113" s="275">
        <f t="shared" si="837"/>
        <v>-326</v>
      </c>
      <c r="BW113" s="275">
        <f t="shared" ref="BW113:BX113" si="838">SUM(BW108:BW112)</f>
        <v>715</v>
      </c>
      <c r="BX113" s="275">
        <f t="shared" si="838"/>
        <v>-75</v>
      </c>
      <c r="BY113" s="275">
        <f t="shared" ref="BY113:CD113" si="839">SUM(BY108:BY112)</f>
        <v>49</v>
      </c>
      <c r="BZ113" s="275">
        <f t="shared" si="839"/>
        <v>-2490</v>
      </c>
      <c r="CA113" s="275">
        <f t="shared" si="839"/>
        <v>-2121</v>
      </c>
      <c r="CB113" s="275">
        <f t="shared" si="839"/>
        <v>-1553</v>
      </c>
      <c r="CC113" s="275">
        <f t="shared" si="839"/>
        <v>-2878</v>
      </c>
      <c r="CD113" s="275">
        <f t="shared" si="839"/>
        <v>-2613</v>
      </c>
      <c r="CE113" s="291">
        <f t="shared" ref="CE113:CF113" si="840">SUM(CE108:CE112)</f>
        <v>-250</v>
      </c>
      <c r="CF113" s="275">
        <f t="shared" si="840"/>
        <v>-1589</v>
      </c>
      <c r="CG113" s="275">
        <f t="shared" ref="CG113:CI113" si="841">SUM(CG108:CG112)</f>
        <v>-424</v>
      </c>
      <c r="CH113" s="275">
        <f t="shared" si="841"/>
        <v>-420</v>
      </c>
      <c r="CI113" s="275">
        <f t="shared" si="841"/>
        <v>-2333</v>
      </c>
      <c r="CJ113" s="275">
        <f t="shared" ref="CJ113:CL113" si="842">SUM(CJ108:CJ112)</f>
        <v>-689</v>
      </c>
      <c r="CK113" s="275">
        <f t="shared" si="842"/>
        <v>920</v>
      </c>
      <c r="CL113" s="275">
        <f t="shared" si="842"/>
        <v>-1033</v>
      </c>
      <c r="CM113" s="275">
        <f t="shared" ref="CM113:CN113" si="843">SUM(CM108:CM112)</f>
        <v>606</v>
      </c>
      <c r="CN113" s="275">
        <f t="shared" si="843"/>
        <v>-266</v>
      </c>
      <c r="CO113" s="275">
        <f t="shared" ref="CO113:CP113" si="844">SUM(CO108:CO112)</f>
        <v>950</v>
      </c>
      <c r="CP113" s="276">
        <f t="shared" si="844"/>
        <v>1157</v>
      </c>
      <c r="CQ113" s="291">
        <f t="shared" ref="CQ113:CR113" si="845">SUM(CQ108:CQ112)</f>
        <v>-1239</v>
      </c>
      <c r="CR113" s="275">
        <f t="shared" si="845"/>
        <v>-71</v>
      </c>
      <c r="CS113" s="275">
        <f t="shared" ref="CS113:DA113" si="846">SUM(CS108:CS112)</f>
        <v>54</v>
      </c>
      <c r="CT113" s="275">
        <f t="shared" si="846"/>
        <v>-998</v>
      </c>
      <c r="CU113" s="275">
        <f t="shared" si="846"/>
        <v>0</v>
      </c>
      <c r="CV113" s="275">
        <f t="shared" si="846"/>
        <v>0</v>
      </c>
      <c r="CW113" s="275">
        <f t="shared" si="846"/>
        <v>0</v>
      </c>
      <c r="CX113" s="275">
        <f t="shared" si="846"/>
        <v>0</v>
      </c>
      <c r="CY113" s="275">
        <f t="shared" si="846"/>
        <v>0</v>
      </c>
      <c r="CZ113" s="275">
        <f t="shared" si="846"/>
        <v>0</v>
      </c>
      <c r="DA113" s="275">
        <f t="shared" si="846"/>
        <v>0</v>
      </c>
      <c r="DB113" s="276">
        <f t="shared" ref="DB113" si="847">SUM(DB108:DB112)</f>
        <v>0</v>
      </c>
    </row>
    <row r="114" spans="1:106" x14ac:dyDescent="0.3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3">
      <c r="A115" s="4"/>
      <c r="B115" s="35" t="s">
        <v>41</v>
      </c>
      <c r="C115" s="88">
        <f t="shared" ref="C115:X115" si="848">C94-C101</f>
        <v>-166819.43999999901</v>
      </c>
      <c r="D115" s="82">
        <f t="shared" si="848"/>
        <v>-436404.60000000056</v>
      </c>
      <c r="E115" s="82">
        <f t="shared" si="848"/>
        <v>-305647.88000000222</v>
      </c>
      <c r="F115" s="82">
        <f t="shared" si="848"/>
        <v>-276336.37999999104</v>
      </c>
      <c r="G115" s="82">
        <f t="shared" si="848"/>
        <v>749812.23</v>
      </c>
      <c r="H115" s="82">
        <f t="shared" si="848"/>
        <v>245522.68000000063</v>
      </c>
      <c r="I115" s="82">
        <f t="shared" si="848"/>
        <v>-700490.64999999991</v>
      </c>
      <c r="J115" s="82">
        <f t="shared" si="848"/>
        <v>-338624.9477999988</v>
      </c>
      <c r="K115" s="82">
        <f t="shared" si="848"/>
        <v>149299.43999999948</v>
      </c>
      <c r="L115" s="82">
        <f t="shared" si="848"/>
        <v>727070.04000000749</v>
      </c>
      <c r="M115" s="82">
        <f t="shared" si="848"/>
        <v>645318.99999999907</v>
      </c>
      <c r="N115" s="81">
        <f t="shared" si="848"/>
        <v>203681.85999999987</v>
      </c>
      <c r="O115" s="82">
        <f t="shared" si="848"/>
        <v>125833.92999999085</v>
      </c>
      <c r="P115" s="82">
        <f t="shared" si="848"/>
        <v>-107881.97999999905</v>
      </c>
      <c r="Q115" s="82">
        <f t="shared" si="848"/>
        <v>29627.989999998827</v>
      </c>
      <c r="R115" s="82">
        <f t="shared" si="848"/>
        <v>498146.39000001224</v>
      </c>
      <c r="S115" s="82">
        <f t="shared" si="848"/>
        <v>897060.42000001296</v>
      </c>
      <c r="T115" s="82">
        <f t="shared" si="848"/>
        <v>830670.44000001298</v>
      </c>
      <c r="U115" s="82">
        <f t="shared" si="848"/>
        <v>-239053.30999998702</v>
      </c>
      <c r="V115" s="89">
        <f t="shared" si="848"/>
        <v>-503936.26999998558</v>
      </c>
      <c r="W115" s="89">
        <f t="shared" si="848"/>
        <v>382353.74000001792</v>
      </c>
      <c r="X115" s="165">
        <f t="shared" si="848"/>
        <v>1114192.7200000151</v>
      </c>
      <c r="Y115" s="89">
        <f t="shared" ref="Y115:Z115" si="849">Y94-Y101</f>
        <v>863710.33000001125</v>
      </c>
      <c r="Z115" s="89">
        <f t="shared" si="849"/>
        <v>929088.33000001218</v>
      </c>
      <c r="AA115" s="89">
        <f t="shared" ref="AA115:AB115" si="850">AA94-AA101</f>
        <v>121804.11000001244</v>
      </c>
      <c r="AB115" s="89">
        <f t="shared" si="850"/>
        <v>-427814.26999998745</v>
      </c>
      <c r="AC115" s="89">
        <f t="shared" ref="AC115:AD115" si="851">AC94-AC101</f>
        <v>239259.6400000127</v>
      </c>
      <c r="AD115" s="89">
        <f t="shared" si="851"/>
        <v>644033.70000001416</v>
      </c>
      <c r="AE115" s="89">
        <f t="shared" ref="AE115" si="852">AE94-AE101</f>
        <v>241004.20000001276</v>
      </c>
      <c r="AF115" s="89">
        <f t="shared" ref="AF115:AG115" si="853">AF94-AF101</f>
        <v>268907.03000001283</v>
      </c>
      <c r="AG115" s="89">
        <f t="shared" si="853"/>
        <v>-156429.40999998711</v>
      </c>
      <c r="AH115" s="89">
        <f t="shared" ref="AH115:AO115" si="854">AH94-AH101</f>
        <v>-732255.73999999091</v>
      </c>
      <c r="AI115" s="89">
        <f t="shared" ref="AI115" si="855">AI94-AI101</f>
        <v>-24042.169999985024</v>
      </c>
      <c r="AJ115" s="160">
        <f t="shared" si="854"/>
        <v>1002372.3300000001</v>
      </c>
      <c r="AK115" s="89">
        <f t="shared" si="854"/>
        <v>1297601.2200000128</v>
      </c>
      <c r="AL115" s="89">
        <f t="shared" si="854"/>
        <v>425799.97000001185</v>
      </c>
      <c r="AM115" s="89">
        <f t="shared" si="854"/>
        <v>-223226.89999998687</v>
      </c>
      <c r="AN115" s="82">
        <f t="shared" si="854"/>
        <v>-443500.99999998324</v>
      </c>
      <c r="AO115" s="82">
        <f t="shared" si="854"/>
        <v>-46391.399999986868</v>
      </c>
      <c r="AP115" s="82">
        <f t="shared" ref="AP115:CD115" si="856">AP94-AP101</f>
        <v>268206.30000000307</v>
      </c>
      <c r="AQ115" s="82">
        <f t="shared" si="856"/>
        <v>1162725.5900000129</v>
      </c>
      <c r="AR115" s="82">
        <f t="shared" si="856"/>
        <v>1047124.0699999938</v>
      </c>
      <c r="AS115" s="82">
        <f t="shared" si="856"/>
        <v>-618725.5799999861</v>
      </c>
      <c r="AT115" s="82">
        <f t="shared" si="856"/>
        <v>-742119.49999998603</v>
      </c>
      <c r="AU115" s="82">
        <f t="shared" si="856"/>
        <v>129827.24000001233</v>
      </c>
      <c r="AV115" s="160">
        <f t="shared" si="856"/>
        <v>1129656.1900000111</v>
      </c>
      <c r="AW115" s="82">
        <f t="shared" si="856"/>
        <v>1497367.7400000133</v>
      </c>
      <c r="AX115" s="82">
        <f t="shared" si="856"/>
        <v>996979.17000001343</v>
      </c>
      <c r="AY115" s="89">
        <f t="shared" ref="AY115:AZ115" si="857">AY94-AY101</f>
        <v>129921.40000001341</v>
      </c>
      <c r="AZ115" s="89">
        <f t="shared" si="857"/>
        <v>-583196.27999998443</v>
      </c>
      <c r="BA115" s="82"/>
      <c r="BB115" s="82"/>
      <c r="BC115" s="82"/>
      <c r="BD115" s="82"/>
      <c r="BE115" s="82"/>
      <c r="BF115" s="82"/>
      <c r="BG115" s="82"/>
      <c r="BH115" s="160"/>
      <c r="BI115" s="82">
        <f t="shared" si="856"/>
        <v>-292653.36999998987</v>
      </c>
      <c r="BJ115" s="82">
        <f t="shared" si="856"/>
        <v>-328522.62000000151</v>
      </c>
      <c r="BK115" s="82">
        <f t="shared" si="856"/>
        <v>-335275.87000000104</v>
      </c>
      <c r="BL115" s="82">
        <f t="shared" si="856"/>
        <v>-774482.77000000328</v>
      </c>
      <c r="BM115" s="82">
        <f t="shared" si="856"/>
        <v>-147248.19000001298</v>
      </c>
      <c r="BN115" s="82">
        <f t="shared" si="856"/>
        <v>-585147.76000001235</v>
      </c>
      <c r="BO115" s="82">
        <f t="shared" si="856"/>
        <v>-461437.34000001289</v>
      </c>
      <c r="BP115" s="82">
        <f t="shared" si="856"/>
        <v>165311.32219998678</v>
      </c>
      <c r="BQ115" s="82">
        <f t="shared" si="856"/>
        <v>-233054.30000001844</v>
      </c>
      <c r="BR115" s="82">
        <f t="shared" si="856"/>
        <v>-387122.68000000762</v>
      </c>
      <c r="BS115" s="82">
        <f t="shared" si="856"/>
        <v>-218391.33000001218</v>
      </c>
      <c r="BT115" s="82">
        <f t="shared" si="856"/>
        <v>-725406.47000001231</v>
      </c>
      <c r="BU115" s="82">
        <f t="shared" si="856"/>
        <v>4029.8199999784119</v>
      </c>
      <c r="BV115" s="82">
        <f t="shared" si="856"/>
        <v>319932.2899999884</v>
      </c>
      <c r="BW115" s="82">
        <f t="shared" si="856"/>
        <v>-209631.65000001388</v>
      </c>
      <c r="BX115" s="82">
        <f t="shared" si="856"/>
        <v>-145887.31000000192</v>
      </c>
      <c r="BY115" s="82">
        <f t="shared" si="856"/>
        <v>656056.2200000002</v>
      </c>
      <c r="BZ115" s="82">
        <f t="shared" si="856"/>
        <v>561763.41000000015</v>
      </c>
      <c r="CA115" s="82">
        <f t="shared" si="856"/>
        <v>-82623.899999999907</v>
      </c>
      <c r="CB115" s="82">
        <f t="shared" si="856"/>
        <v>228319.47000000533</v>
      </c>
      <c r="CC115" s="82">
        <f t="shared" si="856"/>
        <v>406395.91000000294</v>
      </c>
      <c r="CD115" s="89">
        <f t="shared" si="856"/>
        <v>111820.39000001503</v>
      </c>
      <c r="CE115" s="271">
        <f t="shared" ref="CE115:CJ119" si="858">IF(AK115=0,0,Y115-AK115)</f>
        <v>-433890.89000000153</v>
      </c>
      <c r="CF115" s="269">
        <f t="shared" si="858"/>
        <v>503288.36000000034</v>
      </c>
      <c r="CG115" s="269">
        <f t="shared" si="858"/>
        <v>345031.00999999931</v>
      </c>
      <c r="CH115" s="269">
        <f t="shared" si="858"/>
        <v>15686.72999999579</v>
      </c>
      <c r="CI115" s="269">
        <f t="shared" si="858"/>
        <v>285651.03999999957</v>
      </c>
      <c r="CJ115" s="269">
        <f t="shared" si="858"/>
        <v>375827.40000001108</v>
      </c>
      <c r="CK115" s="269">
        <f t="shared" ref="CK115:CK119" si="859">IF(AQ115=0,0,AE115-AQ115)</f>
        <v>-921721.39000000013</v>
      </c>
      <c r="CL115" s="269">
        <f t="shared" ref="CL115:CS119" si="860">IF(AR115=0,0,AF115-AR115)</f>
        <v>-778217.03999998095</v>
      </c>
      <c r="CM115" s="269">
        <f t="shared" si="860"/>
        <v>462296.16999999899</v>
      </c>
      <c r="CN115" s="269">
        <f t="shared" si="860"/>
        <v>9863.7599999951199</v>
      </c>
      <c r="CO115" s="269">
        <f t="shared" si="860"/>
        <v>-153869.40999999736</v>
      </c>
      <c r="CP115" s="272">
        <f t="shared" si="860"/>
        <v>-127283.86000001105</v>
      </c>
      <c r="CQ115" s="271">
        <f t="shared" si="860"/>
        <v>-199766.52000000048</v>
      </c>
      <c r="CR115" s="269">
        <f t="shared" si="860"/>
        <v>-571179.20000000158</v>
      </c>
      <c r="CS115" s="269">
        <f t="shared" si="860"/>
        <v>-353148.30000000028</v>
      </c>
      <c r="CT115" s="269">
        <f t="shared" ref="CT115:CT119" si="861">IF(AZ115=0,0,AN115-AZ115)</f>
        <v>139695.28000000119</v>
      </c>
      <c r="CU115" s="269">
        <f t="shared" ref="CU115:CU119" si="862">IF(BA115=0,0,AO115-BA115)</f>
        <v>0</v>
      </c>
      <c r="CV115" s="269">
        <f t="shared" ref="CV115:CV119" si="863">IF(BB115=0,0,AP115-BB115)</f>
        <v>0</v>
      </c>
      <c r="CW115" s="269">
        <f t="shared" ref="CW115:CW119" si="864">IF(BC115=0,0,AQ115-BC115)</f>
        <v>0</v>
      </c>
      <c r="CX115" s="269">
        <f t="shared" ref="CX115:CX119" si="865">IF(BD115=0,0,AR115-BD115)</f>
        <v>0</v>
      </c>
      <c r="CY115" s="269">
        <f t="shared" ref="CY115:CY119" si="866">IF(BE115=0,0,AS115-BE115)</f>
        <v>0</v>
      </c>
      <c r="CZ115" s="269">
        <f t="shared" ref="CZ115:CZ119" si="867">IF(BF115=0,0,AT115-BF115)</f>
        <v>0</v>
      </c>
      <c r="DA115" s="269">
        <f t="shared" ref="DA115:DB119" si="868">IF(BG115=0,0,AU115-BG115)</f>
        <v>0</v>
      </c>
      <c r="DB115" s="272">
        <f t="shared" si="868"/>
        <v>0</v>
      </c>
    </row>
    <row r="116" spans="1:106" x14ac:dyDescent="0.3">
      <c r="A116" s="4"/>
      <c r="B116" s="35" t="s">
        <v>42</v>
      </c>
      <c r="C116" s="88">
        <f t="shared" ref="C116:X116" si="869">C95-C102</f>
        <v>149483.57</v>
      </c>
      <c r="D116" s="82">
        <f t="shared" si="869"/>
        <v>67498.610000000102</v>
      </c>
      <c r="E116" s="82">
        <f t="shared" si="869"/>
        <v>-82692.820000000007</v>
      </c>
      <c r="F116" s="82">
        <f t="shared" si="869"/>
        <v>-21738.099999999977</v>
      </c>
      <c r="G116" s="82">
        <f t="shared" si="869"/>
        <v>25892.740000000107</v>
      </c>
      <c r="H116" s="82">
        <f t="shared" si="869"/>
        <v>8975.6600000000908</v>
      </c>
      <c r="I116" s="82">
        <f t="shared" si="869"/>
        <v>-156198.89999999997</v>
      </c>
      <c r="J116" s="82">
        <f t="shared" si="869"/>
        <v>-134089.12</v>
      </c>
      <c r="K116" s="82">
        <f t="shared" si="869"/>
        <v>-22057.04999999993</v>
      </c>
      <c r="L116" s="82">
        <f t="shared" si="869"/>
        <v>118116.13</v>
      </c>
      <c r="M116" s="82">
        <f t="shared" si="869"/>
        <v>180363.90000000002</v>
      </c>
      <c r="N116" s="81">
        <f t="shared" si="869"/>
        <v>119183.00999999989</v>
      </c>
      <c r="O116" s="82">
        <f t="shared" si="869"/>
        <v>139176.01000000013</v>
      </c>
      <c r="P116" s="82">
        <f t="shared" si="869"/>
        <v>57522.130000000005</v>
      </c>
      <c r="Q116" s="82">
        <f t="shared" si="869"/>
        <v>37218.859999999811</v>
      </c>
      <c r="R116" s="82">
        <f t="shared" si="869"/>
        <v>64406.889999999898</v>
      </c>
      <c r="S116" s="82">
        <f t="shared" si="869"/>
        <v>92592.900000000023</v>
      </c>
      <c r="T116" s="82">
        <f t="shared" si="869"/>
        <v>10781.969999999972</v>
      </c>
      <c r="U116" s="82">
        <f t="shared" si="869"/>
        <v>24573.750000000058</v>
      </c>
      <c r="V116" s="89">
        <f t="shared" si="869"/>
        <v>-41139.370000000112</v>
      </c>
      <c r="W116" s="89">
        <f t="shared" si="869"/>
        <v>-95588.389999998966</v>
      </c>
      <c r="X116" s="165">
        <f t="shared" si="869"/>
        <v>149216.69000000018</v>
      </c>
      <c r="Y116" s="89">
        <f t="shared" ref="Y116:Z116" si="870">Y95-Y102</f>
        <v>106177.18999999901</v>
      </c>
      <c r="Z116" s="89">
        <f t="shared" si="870"/>
        <v>163655.62000000011</v>
      </c>
      <c r="AA116" s="89">
        <f t="shared" ref="AA116:AB116" si="871">AA95-AA102</f>
        <v>35208.21000000101</v>
      </c>
      <c r="AB116" s="89">
        <f t="shared" si="871"/>
        <v>-68178.989999999874</v>
      </c>
      <c r="AC116" s="89">
        <f t="shared" ref="AC116:AD116" si="872">AC95-AC102</f>
        <v>15046.179999999935</v>
      </c>
      <c r="AD116" s="89">
        <f t="shared" si="872"/>
        <v>-103992.06</v>
      </c>
      <c r="AE116" s="89">
        <f t="shared" ref="AE116" si="873">AE95-AE102</f>
        <v>22962.519999999902</v>
      </c>
      <c r="AF116" s="89">
        <f t="shared" ref="AF116:AG116" si="874">AF95-AF102</f>
        <v>-63026.299999999814</v>
      </c>
      <c r="AG116" s="89">
        <f t="shared" si="874"/>
        <v>-78896.479999999923</v>
      </c>
      <c r="AH116" s="89">
        <f t="shared" ref="AH116:AO116" si="875">AH95-AH102</f>
        <v>-169672.7300000001</v>
      </c>
      <c r="AI116" s="89">
        <f t="shared" ref="AI116" si="876">AI95-AI102</f>
        <v>-66284.999999999942</v>
      </c>
      <c r="AJ116" s="160">
        <f t="shared" si="875"/>
        <v>-603923.1399999978</v>
      </c>
      <c r="AK116" s="89">
        <f t="shared" si="875"/>
        <v>295954.47000000015</v>
      </c>
      <c r="AL116" s="89">
        <f t="shared" si="875"/>
        <v>262580.7100000002</v>
      </c>
      <c r="AM116" s="89">
        <f t="shared" si="875"/>
        <v>143440.10999999987</v>
      </c>
      <c r="AN116" s="82">
        <f t="shared" si="875"/>
        <v>60706.320000000123</v>
      </c>
      <c r="AO116" s="82">
        <f t="shared" si="875"/>
        <v>4636.9600000000792</v>
      </c>
      <c r="AP116" s="82">
        <f t="shared" ref="AP116:CD116" si="877">AP95-AP102</f>
        <v>70361.130000001052</v>
      </c>
      <c r="AQ116" s="82">
        <f t="shared" si="877"/>
        <v>38175.800000000047</v>
      </c>
      <c r="AR116" s="82">
        <f t="shared" si="877"/>
        <v>147837.35000000009</v>
      </c>
      <c r="AS116" s="82">
        <f t="shared" si="877"/>
        <v>108622.47000000114</v>
      </c>
      <c r="AT116" s="82">
        <f t="shared" si="877"/>
        <v>-114692.77000000089</v>
      </c>
      <c r="AU116" s="82">
        <f t="shared" si="877"/>
        <v>49716.409999999858</v>
      </c>
      <c r="AV116" s="160">
        <f t="shared" si="877"/>
        <v>275170.52000000014</v>
      </c>
      <c r="AW116" s="82">
        <f t="shared" si="877"/>
        <v>397373.31999999902</v>
      </c>
      <c r="AX116" s="82">
        <f t="shared" si="877"/>
        <v>414329.83000000019</v>
      </c>
      <c r="AY116" s="89">
        <f t="shared" ref="AY116:AZ116" si="878">AY95-AY102</f>
        <v>302631.43000000017</v>
      </c>
      <c r="AZ116" s="89">
        <f t="shared" si="878"/>
        <v>75888.79999999993</v>
      </c>
      <c r="BA116" s="82"/>
      <c r="BB116" s="82"/>
      <c r="BC116" s="82"/>
      <c r="BD116" s="82"/>
      <c r="BE116" s="82"/>
      <c r="BF116" s="82"/>
      <c r="BG116" s="82"/>
      <c r="BH116" s="160"/>
      <c r="BI116" s="82">
        <f t="shared" si="877"/>
        <v>10307.559999999881</v>
      </c>
      <c r="BJ116" s="82">
        <f t="shared" si="877"/>
        <v>9976.4800000000978</v>
      </c>
      <c r="BK116" s="82">
        <f t="shared" si="877"/>
        <v>-119911.67999999982</v>
      </c>
      <c r="BL116" s="82">
        <f t="shared" si="877"/>
        <v>-86144.989999999874</v>
      </c>
      <c r="BM116" s="82">
        <f t="shared" si="877"/>
        <v>-66700.159999999916</v>
      </c>
      <c r="BN116" s="82">
        <f t="shared" si="877"/>
        <v>-1806.3099999998813</v>
      </c>
      <c r="BO116" s="82">
        <f t="shared" si="877"/>
        <v>-180772.65000000002</v>
      </c>
      <c r="BP116" s="82">
        <f t="shared" si="877"/>
        <v>-92949.749999999884</v>
      </c>
      <c r="BQ116" s="82">
        <f t="shared" si="877"/>
        <v>73531.339999999036</v>
      </c>
      <c r="BR116" s="82">
        <f t="shared" si="877"/>
        <v>-31100.560000000172</v>
      </c>
      <c r="BS116" s="82">
        <f t="shared" si="877"/>
        <v>74186.71000000101</v>
      </c>
      <c r="BT116" s="82">
        <f t="shared" si="877"/>
        <v>-44472.610000000219</v>
      </c>
      <c r="BU116" s="82">
        <f t="shared" si="877"/>
        <v>103967.79999999912</v>
      </c>
      <c r="BV116" s="82">
        <f t="shared" si="877"/>
        <v>125701.11999999988</v>
      </c>
      <c r="BW116" s="82">
        <f t="shared" si="877"/>
        <v>22172.679999999877</v>
      </c>
      <c r="BX116" s="82">
        <f t="shared" si="877"/>
        <v>168398.9499999999</v>
      </c>
      <c r="BY116" s="82">
        <f t="shared" si="877"/>
        <v>69630.380000000121</v>
      </c>
      <c r="BZ116" s="82">
        <f t="shared" si="877"/>
        <v>73808.269999999786</v>
      </c>
      <c r="CA116" s="82">
        <f t="shared" si="877"/>
        <v>103470.22999999998</v>
      </c>
      <c r="CB116" s="82">
        <f t="shared" si="877"/>
        <v>128533.35999999999</v>
      </c>
      <c r="CC116" s="82">
        <f t="shared" si="877"/>
        <v>-29303.389999999024</v>
      </c>
      <c r="CD116" s="89">
        <f t="shared" si="877"/>
        <v>753139.82999999798</v>
      </c>
      <c r="CE116" s="271">
        <f t="shared" si="858"/>
        <v>-189777.28000000113</v>
      </c>
      <c r="CF116" s="269">
        <f t="shared" si="858"/>
        <v>-98925.090000000084</v>
      </c>
      <c r="CG116" s="269">
        <f t="shared" si="858"/>
        <v>-108231.89999999886</v>
      </c>
      <c r="CH116" s="269">
        <f t="shared" si="858"/>
        <v>-128885.31</v>
      </c>
      <c r="CI116" s="269">
        <f t="shared" si="858"/>
        <v>10409.219999999856</v>
      </c>
      <c r="CJ116" s="269">
        <f t="shared" si="858"/>
        <v>-174353.19000000105</v>
      </c>
      <c r="CK116" s="269">
        <f t="shared" si="859"/>
        <v>-15213.280000000144</v>
      </c>
      <c r="CL116" s="269">
        <f t="shared" si="860"/>
        <v>-210863.64999999991</v>
      </c>
      <c r="CM116" s="269">
        <f t="shared" si="860"/>
        <v>-187518.95000000106</v>
      </c>
      <c r="CN116" s="269">
        <f t="shared" si="860"/>
        <v>-54979.959999999206</v>
      </c>
      <c r="CO116" s="269">
        <f t="shared" si="860"/>
        <v>-116001.4099999998</v>
      </c>
      <c r="CP116" s="272">
        <f t="shared" si="860"/>
        <v>-879093.65999999794</v>
      </c>
      <c r="CQ116" s="271">
        <f t="shared" si="860"/>
        <v>-101418.84999999887</v>
      </c>
      <c r="CR116" s="269">
        <f t="shared" si="860"/>
        <v>-151749.12</v>
      </c>
      <c r="CS116" s="269">
        <f t="shared" si="860"/>
        <v>-159191.3200000003</v>
      </c>
      <c r="CT116" s="269">
        <f t="shared" si="861"/>
        <v>-15182.479999999807</v>
      </c>
      <c r="CU116" s="269">
        <f t="shared" si="862"/>
        <v>0</v>
      </c>
      <c r="CV116" s="269">
        <f t="shared" si="863"/>
        <v>0</v>
      </c>
      <c r="CW116" s="269">
        <f t="shared" si="864"/>
        <v>0</v>
      </c>
      <c r="CX116" s="269">
        <f t="shared" si="865"/>
        <v>0</v>
      </c>
      <c r="CY116" s="269">
        <f t="shared" si="866"/>
        <v>0</v>
      </c>
      <c r="CZ116" s="269">
        <f t="shared" si="867"/>
        <v>0</v>
      </c>
      <c r="DA116" s="269">
        <f t="shared" si="868"/>
        <v>0</v>
      </c>
      <c r="DB116" s="272">
        <f t="shared" si="868"/>
        <v>0</v>
      </c>
    </row>
    <row r="117" spans="1:106" x14ac:dyDescent="0.3">
      <c r="A117" s="4"/>
      <c r="B117" s="35" t="s">
        <v>43</v>
      </c>
      <c r="C117" s="88">
        <f t="shared" ref="C117:D119" si="879">C96-C103</f>
        <v>-15421.279999999999</v>
      </c>
      <c r="D117" s="82">
        <f t="shared" si="879"/>
        <v>-15541.21000000005</v>
      </c>
      <c r="E117" s="82">
        <f t="shared" ref="E117:T117" si="880">E96-E103</f>
        <v>-24218.050000000192</v>
      </c>
      <c r="F117" s="82">
        <f t="shared" si="880"/>
        <v>-6512.6400000001304</v>
      </c>
      <c r="G117" s="82">
        <f t="shared" si="880"/>
        <v>2757.769999999975</v>
      </c>
      <c r="H117" s="82">
        <f t="shared" si="880"/>
        <v>-2672.3900000000722</v>
      </c>
      <c r="I117" s="82">
        <f t="shared" si="880"/>
        <v>-36903.229999999952</v>
      </c>
      <c r="J117" s="82">
        <f t="shared" si="880"/>
        <v>-10287.729999999909</v>
      </c>
      <c r="K117" s="82">
        <f t="shared" si="880"/>
        <v>-11188.020000000004</v>
      </c>
      <c r="L117" s="82">
        <f t="shared" si="880"/>
        <v>5099.710000000021</v>
      </c>
      <c r="M117" s="82">
        <f t="shared" si="880"/>
        <v>6324.6300000000338</v>
      </c>
      <c r="N117" s="81">
        <f t="shared" si="880"/>
        <v>15876.459999999963</v>
      </c>
      <c r="O117" s="82">
        <f t="shared" si="880"/>
        <v>-15061.120000000024</v>
      </c>
      <c r="P117" s="82">
        <f t="shared" si="880"/>
        <v>-25903.709999999919</v>
      </c>
      <c r="Q117" s="82">
        <f t="shared" si="880"/>
        <v>-12577.769999999757</v>
      </c>
      <c r="R117" s="82">
        <f t="shared" si="880"/>
        <v>-7086.7599999999802</v>
      </c>
      <c r="S117" s="82">
        <f t="shared" si="880"/>
        <v>-3497.6199999999662</v>
      </c>
      <c r="T117" s="82">
        <f t="shared" si="880"/>
        <v>7858.1999999998952</v>
      </c>
      <c r="U117" s="82">
        <f>U96-U103</f>
        <v>-5761.6699999999109</v>
      </c>
      <c r="V117" s="89">
        <f t="shared" ref="V117:X117" si="881">V96-V103</f>
        <v>-32271.820000000211</v>
      </c>
      <c r="W117" s="89">
        <f t="shared" si="881"/>
        <v>7840.7500000000291</v>
      </c>
      <c r="X117" s="165">
        <f t="shared" si="881"/>
        <v>6798.9199999999837</v>
      </c>
      <c r="Y117" s="89">
        <f t="shared" ref="Y117:Z117" si="882">Y96-Y103</f>
        <v>11177.310000000143</v>
      </c>
      <c r="Z117" s="89">
        <f t="shared" si="882"/>
        <v>29923.350000000006</v>
      </c>
      <c r="AA117" s="89">
        <f t="shared" ref="AA117:AB117" si="883">AA96-AA103</f>
        <v>-8161.2799999999988</v>
      </c>
      <c r="AB117" s="89">
        <f t="shared" si="883"/>
        <v>-45068.899999999994</v>
      </c>
      <c r="AC117" s="89">
        <f t="shared" ref="AC117:AD117" si="884">AC96-AC103</f>
        <v>-12006.389999999752</v>
      </c>
      <c r="AD117" s="89">
        <f t="shared" si="884"/>
        <v>-7768.2499999999709</v>
      </c>
      <c r="AE117" s="89">
        <f t="shared" ref="AE117" si="885">AE96-AE103</f>
        <v>-3404.4899999999907</v>
      </c>
      <c r="AF117" s="89">
        <f t="shared" ref="AF117:AG117" si="886">AF96-AF103</f>
        <v>-611.3300000000454</v>
      </c>
      <c r="AG117" s="89">
        <f t="shared" si="886"/>
        <v>-12948.680000000051</v>
      </c>
      <c r="AH117" s="89">
        <f t="shared" ref="AH117:AO117" si="887">AH96-AH103</f>
        <v>-24696.60999999987</v>
      </c>
      <c r="AI117" s="89">
        <f t="shared" ref="AI117" si="888">AI96-AI103</f>
        <v>-8490.5700000000943</v>
      </c>
      <c r="AJ117" s="160">
        <f t="shared" si="887"/>
        <v>37438.5799999999</v>
      </c>
      <c r="AK117" s="89">
        <f t="shared" si="887"/>
        <v>41160.160000000003</v>
      </c>
      <c r="AL117" s="89">
        <f t="shared" si="887"/>
        <v>20211.069999999949</v>
      </c>
      <c r="AM117" s="89">
        <f t="shared" si="887"/>
        <v>-45895.979999998934</v>
      </c>
      <c r="AN117" s="82">
        <f t="shared" si="887"/>
        <v>-47644.47</v>
      </c>
      <c r="AO117" s="82">
        <f t="shared" si="887"/>
        <v>-24165.459999999992</v>
      </c>
      <c r="AP117" s="82">
        <f t="shared" ref="AP117:CD117" si="889">AP96-AP103</f>
        <v>-25769.76999999996</v>
      </c>
      <c r="AQ117" s="82">
        <f t="shared" si="889"/>
        <v>234.46000000005006</v>
      </c>
      <c r="AR117" s="82">
        <f t="shared" si="889"/>
        <v>-1002.3099999999977</v>
      </c>
      <c r="AS117" s="82">
        <f t="shared" si="889"/>
        <v>-19648.000000000029</v>
      </c>
      <c r="AT117" s="82">
        <f t="shared" si="889"/>
        <v>-16829.810000000114</v>
      </c>
      <c r="AU117" s="82">
        <f t="shared" si="889"/>
        <v>1807.4799999999232</v>
      </c>
      <c r="AV117" s="160">
        <f t="shared" si="889"/>
        <v>18520.780000000028</v>
      </c>
      <c r="AW117" s="82">
        <f t="shared" si="889"/>
        <v>42210.609999999957</v>
      </c>
      <c r="AX117" s="82">
        <f t="shared" si="889"/>
        <v>58501.76999999999</v>
      </c>
      <c r="AY117" s="89">
        <f t="shared" ref="AY117:AZ117" si="890">AY96-AY103</f>
        <v>-35402.470000000088</v>
      </c>
      <c r="AZ117" s="89">
        <f t="shared" si="890"/>
        <v>-56080.26999999999</v>
      </c>
      <c r="BA117" s="82"/>
      <c r="BB117" s="82"/>
      <c r="BC117" s="82"/>
      <c r="BD117" s="82"/>
      <c r="BE117" s="82"/>
      <c r="BF117" s="82"/>
      <c r="BG117" s="82"/>
      <c r="BH117" s="160"/>
      <c r="BI117" s="82">
        <f t="shared" si="889"/>
        <v>-360.15999999997439</v>
      </c>
      <c r="BJ117" s="82">
        <f t="shared" si="889"/>
        <v>10362.499999999869</v>
      </c>
      <c r="BK117" s="82">
        <f t="shared" si="889"/>
        <v>-11640.280000000435</v>
      </c>
      <c r="BL117" s="82">
        <f t="shared" si="889"/>
        <v>574.11999999984982</v>
      </c>
      <c r="BM117" s="82">
        <f t="shared" si="889"/>
        <v>6255.3899999999412</v>
      </c>
      <c r="BN117" s="82">
        <f t="shared" si="889"/>
        <v>-10530.589999999967</v>
      </c>
      <c r="BO117" s="82">
        <f t="shared" si="889"/>
        <v>-31141.560000000041</v>
      </c>
      <c r="BP117" s="82">
        <f t="shared" si="889"/>
        <v>21984.090000000302</v>
      </c>
      <c r="BQ117" s="82">
        <f t="shared" si="889"/>
        <v>-19028.770000000033</v>
      </c>
      <c r="BR117" s="82">
        <f t="shared" si="889"/>
        <v>-1699.2099999999627</v>
      </c>
      <c r="BS117" s="82">
        <f t="shared" si="889"/>
        <v>-4852.6800000001094</v>
      </c>
      <c r="BT117" s="82">
        <f t="shared" si="889"/>
        <v>-14046.890000000043</v>
      </c>
      <c r="BU117" s="82">
        <f t="shared" si="889"/>
        <v>-6899.8400000000256</v>
      </c>
      <c r="BV117" s="82">
        <f t="shared" si="889"/>
        <v>19165.190000000075</v>
      </c>
      <c r="BW117" s="82">
        <f t="shared" si="889"/>
        <v>-571.38000000000466</v>
      </c>
      <c r="BX117" s="82">
        <f t="shared" si="889"/>
        <v>681.48999999999069</v>
      </c>
      <c r="BY117" s="82">
        <f t="shared" si="889"/>
        <v>-93.129999999975553</v>
      </c>
      <c r="BZ117" s="82">
        <f t="shared" si="889"/>
        <v>8469.5299999999406</v>
      </c>
      <c r="CA117" s="82">
        <f t="shared" si="889"/>
        <v>7187.0100000001403</v>
      </c>
      <c r="CB117" s="82">
        <f t="shared" si="889"/>
        <v>-7575.2100000003411</v>
      </c>
      <c r="CC117" s="82">
        <f t="shared" si="889"/>
        <v>16331.320000000123</v>
      </c>
      <c r="CD117" s="89">
        <f t="shared" si="889"/>
        <v>-30639.659999999916</v>
      </c>
      <c r="CE117" s="271">
        <f t="shared" si="858"/>
        <v>-29982.84999999986</v>
      </c>
      <c r="CF117" s="269">
        <f t="shared" si="858"/>
        <v>9712.280000000057</v>
      </c>
      <c r="CG117" s="269">
        <f t="shared" si="858"/>
        <v>37734.699999998935</v>
      </c>
      <c r="CH117" s="269">
        <f t="shared" si="858"/>
        <v>2575.570000000007</v>
      </c>
      <c r="CI117" s="269">
        <f t="shared" si="858"/>
        <v>12159.07000000024</v>
      </c>
      <c r="CJ117" s="269">
        <f t="shared" si="858"/>
        <v>18001.51999999999</v>
      </c>
      <c r="CK117" s="269">
        <f t="shared" si="859"/>
        <v>-3638.9500000000407</v>
      </c>
      <c r="CL117" s="269">
        <f t="shared" si="860"/>
        <v>390.97999999995227</v>
      </c>
      <c r="CM117" s="269">
        <f t="shared" si="860"/>
        <v>6699.3199999999779</v>
      </c>
      <c r="CN117" s="269">
        <f t="shared" si="860"/>
        <v>-7866.7999999997555</v>
      </c>
      <c r="CO117" s="269">
        <f t="shared" si="860"/>
        <v>-10298.050000000017</v>
      </c>
      <c r="CP117" s="272">
        <f t="shared" si="860"/>
        <v>18917.799999999872</v>
      </c>
      <c r="CQ117" s="271">
        <f t="shared" si="860"/>
        <v>-1050.4499999999534</v>
      </c>
      <c r="CR117" s="269">
        <f t="shared" si="860"/>
        <v>-38290.700000000041</v>
      </c>
      <c r="CS117" s="269">
        <f t="shared" si="860"/>
        <v>-10493.509999998845</v>
      </c>
      <c r="CT117" s="269">
        <f t="shared" si="861"/>
        <v>8435.7999999999884</v>
      </c>
      <c r="CU117" s="269">
        <f t="shared" si="862"/>
        <v>0</v>
      </c>
      <c r="CV117" s="269">
        <f t="shared" si="863"/>
        <v>0</v>
      </c>
      <c r="CW117" s="269">
        <f t="shared" si="864"/>
        <v>0</v>
      </c>
      <c r="CX117" s="269">
        <f t="shared" si="865"/>
        <v>0</v>
      </c>
      <c r="CY117" s="269">
        <f t="shared" si="866"/>
        <v>0</v>
      </c>
      <c r="CZ117" s="269">
        <f t="shared" si="867"/>
        <v>0</v>
      </c>
      <c r="DA117" s="269">
        <f t="shared" si="868"/>
        <v>0</v>
      </c>
      <c r="DB117" s="272">
        <f t="shared" si="868"/>
        <v>0</v>
      </c>
    </row>
    <row r="118" spans="1:106" x14ac:dyDescent="0.3">
      <c r="A118" s="4"/>
      <c r="B118" s="35" t="s">
        <v>44</v>
      </c>
      <c r="C118" s="88">
        <f t="shared" si="879"/>
        <v>-274690.14999999991</v>
      </c>
      <c r="D118" s="82">
        <f t="shared" si="879"/>
        <v>-302429.73000000091</v>
      </c>
      <c r="E118" s="82">
        <f t="shared" ref="E118:T118" si="891">E97-E104</f>
        <v>-140227.61000000034</v>
      </c>
      <c r="F118" s="82">
        <f t="shared" si="891"/>
        <v>-62242.980000000214</v>
      </c>
      <c r="G118" s="82">
        <f t="shared" si="891"/>
        <v>271347.40999999875</v>
      </c>
      <c r="H118" s="82">
        <f t="shared" si="891"/>
        <v>110805.88999999873</v>
      </c>
      <c r="I118" s="82">
        <f t="shared" si="891"/>
        <v>-275472.34999999776</v>
      </c>
      <c r="J118" s="82">
        <f t="shared" si="891"/>
        <v>88983.789999998873</v>
      </c>
      <c r="K118" s="82">
        <f t="shared" si="891"/>
        <v>-40915.109999998938</v>
      </c>
      <c r="L118" s="82">
        <f t="shared" si="891"/>
        <v>20671.049999999581</v>
      </c>
      <c r="M118" s="82">
        <f t="shared" si="891"/>
        <v>113994.20000000019</v>
      </c>
      <c r="N118" s="81">
        <f t="shared" si="891"/>
        <v>58861.780000002123</v>
      </c>
      <c r="O118" s="82">
        <f t="shared" si="891"/>
        <v>-2972.1400000012945</v>
      </c>
      <c r="P118" s="82">
        <f t="shared" si="891"/>
        <v>-191725.08999999915</v>
      </c>
      <c r="Q118" s="82">
        <f t="shared" si="891"/>
        <v>-122228.42999999982</v>
      </c>
      <c r="R118" s="82">
        <f t="shared" si="891"/>
        <v>107088.9300000004</v>
      </c>
      <c r="S118" s="82">
        <f t="shared" si="891"/>
        <v>104434.62000000011</v>
      </c>
      <c r="T118" s="82">
        <f t="shared" si="891"/>
        <v>124124.08999999985</v>
      </c>
      <c r="U118" s="82">
        <f>U97-U104</f>
        <v>27747.389999999665</v>
      </c>
      <c r="V118" s="89">
        <f t="shared" ref="V118:X118" si="892">V97-V104</f>
        <v>-271738.7499999986</v>
      </c>
      <c r="W118" s="89">
        <f t="shared" si="892"/>
        <v>93863.680000000168</v>
      </c>
      <c r="X118" s="165">
        <f t="shared" si="892"/>
        <v>199086.90000000014</v>
      </c>
      <c r="Y118" s="89">
        <f t="shared" ref="Y118:Z118" si="893">Y97-Y104</f>
        <v>77620.990000001621</v>
      </c>
      <c r="Z118" s="89">
        <f t="shared" si="893"/>
        <v>190220.72000000114</v>
      </c>
      <c r="AA118" s="89">
        <f t="shared" ref="AA118:AB118" si="894">AA97-AA104</f>
        <v>-30514.579999999842</v>
      </c>
      <c r="AB118" s="89">
        <f t="shared" si="894"/>
        <v>-333537.23000000021</v>
      </c>
      <c r="AC118" s="89">
        <f t="shared" ref="AC118:AD118" si="895">AC97-AC104</f>
        <v>87066.759999999311</v>
      </c>
      <c r="AD118" s="89">
        <f t="shared" si="895"/>
        <v>149789.75000000023</v>
      </c>
      <c r="AE118" s="89">
        <f t="shared" ref="AE118" si="896">AE97-AE104</f>
        <v>142073.81000000099</v>
      </c>
      <c r="AF118" s="89">
        <f t="shared" ref="AF118:AG118" si="897">AF97-AF104</f>
        <v>-34083.550000000279</v>
      </c>
      <c r="AG118" s="89">
        <f t="shared" si="897"/>
        <v>15331.300000000279</v>
      </c>
      <c r="AH118" s="89">
        <f t="shared" ref="AH118:AO118" si="898">AH97-AH104</f>
        <v>-144738.22999999975</v>
      </c>
      <c r="AI118" s="89">
        <f t="shared" ref="AI118" si="899">AI97-AI104</f>
        <v>-49237.719999999972</v>
      </c>
      <c r="AJ118" s="160">
        <f t="shared" si="898"/>
        <v>382849.53</v>
      </c>
      <c r="AK118" s="89">
        <f t="shared" si="898"/>
        <v>343260.32999999961</v>
      </c>
      <c r="AL118" s="89">
        <f t="shared" si="898"/>
        <v>31223.739999998361</v>
      </c>
      <c r="AM118" s="89">
        <f t="shared" si="898"/>
        <v>-231707.16999999969</v>
      </c>
      <c r="AN118" s="82">
        <f t="shared" si="898"/>
        <v>-318466.50000000116</v>
      </c>
      <c r="AO118" s="82">
        <f t="shared" si="898"/>
        <v>38164.839999999851</v>
      </c>
      <c r="AP118" s="82">
        <f t="shared" ref="AP118:CD118" si="900">AP97-AP104</f>
        <v>215028.05000000005</v>
      </c>
      <c r="AQ118" s="82">
        <f t="shared" si="900"/>
        <v>381424.92000000039</v>
      </c>
      <c r="AR118" s="82">
        <f t="shared" si="900"/>
        <v>183725.79999999981</v>
      </c>
      <c r="AS118" s="82">
        <f t="shared" si="900"/>
        <v>-21889.540000000503</v>
      </c>
      <c r="AT118" s="82">
        <f t="shared" si="900"/>
        <v>26252.420000000391</v>
      </c>
      <c r="AU118" s="82">
        <f t="shared" si="900"/>
        <v>-147747.87999999989</v>
      </c>
      <c r="AV118" s="160">
        <f t="shared" si="900"/>
        <v>185667.75999999908</v>
      </c>
      <c r="AW118" s="82">
        <f t="shared" si="900"/>
        <v>665156.90999999945</v>
      </c>
      <c r="AX118" s="82">
        <f t="shared" si="900"/>
        <v>441525.51000000071</v>
      </c>
      <c r="AY118" s="89">
        <f t="shared" ref="AY118:AZ118" si="901">AY97-AY104</f>
        <v>-401114.20999999973</v>
      </c>
      <c r="AZ118" s="89">
        <f t="shared" si="901"/>
        <v>-342309.52</v>
      </c>
      <c r="BA118" s="82"/>
      <c r="BB118" s="82"/>
      <c r="BC118" s="82"/>
      <c r="BD118" s="82"/>
      <c r="BE118" s="82"/>
      <c r="BF118" s="82"/>
      <c r="BG118" s="82"/>
      <c r="BH118" s="160"/>
      <c r="BI118" s="82">
        <f t="shared" si="900"/>
        <v>-271718.00999999861</v>
      </c>
      <c r="BJ118" s="82">
        <f t="shared" si="900"/>
        <v>-110704.64000000176</v>
      </c>
      <c r="BK118" s="82">
        <f t="shared" si="900"/>
        <v>-17999.180000000517</v>
      </c>
      <c r="BL118" s="82">
        <f t="shared" si="900"/>
        <v>-169331.91000000061</v>
      </c>
      <c r="BM118" s="82">
        <f t="shared" si="900"/>
        <v>166912.78999999864</v>
      </c>
      <c r="BN118" s="82">
        <f t="shared" si="900"/>
        <v>-13318.200000001118</v>
      </c>
      <c r="BO118" s="82">
        <f t="shared" si="900"/>
        <v>-303219.73999999743</v>
      </c>
      <c r="BP118" s="82">
        <f t="shared" si="900"/>
        <v>360722.53999999748</v>
      </c>
      <c r="BQ118" s="82">
        <f t="shared" si="900"/>
        <v>-134778.78999999911</v>
      </c>
      <c r="BR118" s="82">
        <f t="shared" si="900"/>
        <v>-178415.85000000056</v>
      </c>
      <c r="BS118" s="82">
        <f t="shared" si="900"/>
        <v>36373.209999998566</v>
      </c>
      <c r="BT118" s="82">
        <f t="shared" si="900"/>
        <v>-131358.93999999901</v>
      </c>
      <c r="BU118" s="82">
        <f t="shared" si="900"/>
        <v>27542.439999998547</v>
      </c>
      <c r="BV118" s="82">
        <f t="shared" si="900"/>
        <v>141812.14000000106</v>
      </c>
      <c r="BW118" s="82">
        <f t="shared" si="900"/>
        <v>-209295.18999999913</v>
      </c>
      <c r="BX118" s="82">
        <f t="shared" si="900"/>
        <v>-42700.819999999832</v>
      </c>
      <c r="BY118" s="82">
        <f t="shared" si="900"/>
        <v>-37639.190000000875</v>
      </c>
      <c r="BZ118" s="82">
        <f t="shared" si="900"/>
        <v>158207.64000000013</v>
      </c>
      <c r="CA118" s="82">
        <f t="shared" si="900"/>
        <v>12416.089999999385</v>
      </c>
      <c r="CB118" s="82">
        <f t="shared" si="900"/>
        <v>-127000.51999999885</v>
      </c>
      <c r="CC118" s="82">
        <f t="shared" si="900"/>
        <v>143101.40000000014</v>
      </c>
      <c r="CD118" s="89">
        <f t="shared" si="900"/>
        <v>-183762.62999999989</v>
      </c>
      <c r="CE118" s="271">
        <f t="shared" si="858"/>
        <v>-265639.33999999799</v>
      </c>
      <c r="CF118" s="269">
        <f t="shared" si="858"/>
        <v>158996.98000000278</v>
      </c>
      <c r="CG118" s="269">
        <f t="shared" si="858"/>
        <v>201192.58999999985</v>
      </c>
      <c r="CH118" s="269">
        <f t="shared" si="858"/>
        <v>-15070.72999999905</v>
      </c>
      <c r="CI118" s="269">
        <f t="shared" si="858"/>
        <v>48901.91999999946</v>
      </c>
      <c r="CJ118" s="269">
        <f t="shared" si="858"/>
        <v>-65238.299999999814</v>
      </c>
      <c r="CK118" s="269">
        <f t="shared" si="859"/>
        <v>-239351.1099999994</v>
      </c>
      <c r="CL118" s="269">
        <f t="shared" si="860"/>
        <v>-217809.35000000009</v>
      </c>
      <c r="CM118" s="269">
        <f t="shared" si="860"/>
        <v>37220.840000000782</v>
      </c>
      <c r="CN118" s="269">
        <f t="shared" si="860"/>
        <v>-170990.65000000014</v>
      </c>
      <c r="CO118" s="269">
        <f t="shared" si="860"/>
        <v>98510.159999999916</v>
      </c>
      <c r="CP118" s="272">
        <f t="shared" si="860"/>
        <v>197181.77000000095</v>
      </c>
      <c r="CQ118" s="271">
        <f t="shared" si="860"/>
        <v>-321896.57999999984</v>
      </c>
      <c r="CR118" s="269">
        <f t="shared" si="860"/>
        <v>-410301.77000000235</v>
      </c>
      <c r="CS118" s="269">
        <f t="shared" si="860"/>
        <v>169407.04000000004</v>
      </c>
      <c r="CT118" s="269">
        <f t="shared" si="861"/>
        <v>23843.019999998854</v>
      </c>
      <c r="CU118" s="269">
        <f t="shared" si="862"/>
        <v>0</v>
      </c>
      <c r="CV118" s="269">
        <f t="shared" si="863"/>
        <v>0</v>
      </c>
      <c r="CW118" s="269">
        <f t="shared" si="864"/>
        <v>0</v>
      </c>
      <c r="CX118" s="269">
        <f t="shared" si="865"/>
        <v>0</v>
      </c>
      <c r="CY118" s="269">
        <f t="shared" si="866"/>
        <v>0</v>
      </c>
      <c r="CZ118" s="269">
        <f t="shared" si="867"/>
        <v>0</v>
      </c>
      <c r="DA118" s="269">
        <f t="shared" si="868"/>
        <v>0</v>
      </c>
      <c r="DB118" s="272">
        <f t="shared" si="868"/>
        <v>0</v>
      </c>
    </row>
    <row r="119" spans="1:106" x14ac:dyDescent="0.3">
      <c r="A119" s="4"/>
      <c r="B119" s="35" t="s">
        <v>45</v>
      </c>
      <c r="C119" s="88">
        <f t="shared" si="879"/>
        <v>300402.58000000007</v>
      </c>
      <c r="D119" s="82">
        <f t="shared" si="879"/>
        <v>96156.260000000009</v>
      </c>
      <c r="E119" s="82">
        <f t="shared" ref="E119:T119" si="902">E98-E105</f>
        <v>371802.05871973536</v>
      </c>
      <c r="F119" s="82">
        <f t="shared" si="902"/>
        <v>201454.2912802645</v>
      </c>
      <c r="G119" s="82">
        <f t="shared" si="902"/>
        <v>274084.07000000007</v>
      </c>
      <c r="H119" s="82">
        <f t="shared" si="902"/>
        <v>456855.3600000001</v>
      </c>
      <c r="I119" s="82">
        <f t="shared" si="902"/>
        <v>129167.69000000018</v>
      </c>
      <c r="J119" s="82">
        <f t="shared" si="902"/>
        <v>214701.24</v>
      </c>
      <c r="K119" s="82">
        <f t="shared" si="902"/>
        <v>165243.28000000003</v>
      </c>
      <c r="L119" s="82">
        <f t="shared" si="902"/>
        <v>16540.680000000168</v>
      </c>
      <c r="M119" s="82">
        <f t="shared" si="902"/>
        <v>372993.73000000021</v>
      </c>
      <c r="N119" s="81">
        <f t="shared" si="902"/>
        <v>446568.46999999962</v>
      </c>
      <c r="O119" s="82">
        <f t="shared" si="902"/>
        <v>254528.34000000008</v>
      </c>
      <c r="P119" s="82">
        <f t="shared" si="902"/>
        <v>240100.93999999994</v>
      </c>
      <c r="Q119" s="82">
        <f t="shared" si="902"/>
        <v>339645.8600000001</v>
      </c>
      <c r="R119" s="82">
        <f t="shared" si="902"/>
        <v>316282.96999999974</v>
      </c>
      <c r="S119" s="82">
        <f t="shared" si="902"/>
        <v>376135.33999999985</v>
      </c>
      <c r="T119" s="82">
        <f t="shared" si="902"/>
        <v>401307.08000000007</v>
      </c>
      <c r="U119" s="82">
        <f>U98-U105</f>
        <v>130295.7100000002</v>
      </c>
      <c r="V119" s="89">
        <f t="shared" ref="V119:X119" si="903">V98-V105</f>
        <v>258605.02000000002</v>
      </c>
      <c r="W119" s="89">
        <f t="shared" si="903"/>
        <v>376467.89999999991</v>
      </c>
      <c r="X119" s="165">
        <f t="shared" si="903"/>
        <v>198115.40000000026</v>
      </c>
      <c r="Y119" s="89">
        <f t="shared" ref="Y119:Z119" si="904">Y98-Y105</f>
        <v>236434.08999999985</v>
      </c>
      <c r="Z119" s="89">
        <f t="shared" si="904"/>
        <v>474110.75999999954</v>
      </c>
      <c r="AA119" s="89">
        <f t="shared" ref="AA119:AB119" si="905">AA98-AA105</f>
        <v>259211.16000000015</v>
      </c>
      <c r="AB119" s="89">
        <f t="shared" si="905"/>
        <v>171603.32000000007</v>
      </c>
      <c r="AC119" s="89">
        <f t="shared" ref="AC119:AD119" si="906">AC98-AC105</f>
        <v>723697.52999999991</v>
      </c>
      <c r="AD119" s="89">
        <f t="shared" si="906"/>
        <v>338104.68999999994</v>
      </c>
      <c r="AE119" s="89">
        <f t="shared" ref="AE119" si="907">AE98-AE105</f>
        <v>499941.28</v>
      </c>
      <c r="AF119" s="89">
        <f t="shared" ref="AF119:AG119" si="908">AF98-AF105</f>
        <v>279194.95000000019</v>
      </c>
      <c r="AG119" s="89">
        <f t="shared" si="908"/>
        <v>100425.1400000006</v>
      </c>
      <c r="AH119" s="89">
        <f t="shared" ref="AH119:AO119" si="909">AH98-AH105</f>
        <v>460852.33000000031</v>
      </c>
      <c r="AI119" s="89">
        <f t="shared" ref="AI119" si="910">AI98-AI105</f>
        <v>89241.300000000279</v>
      </c>
      <c r="AJ119" s="160">
        <f t="shared" si="909"/>
        <v>426711.64999999991</v>
      </c>
      <c r="AK119" s="89">
        <f t="shared" si="909"/>
        <v>390133.87999999919</v>
      </c>
      <c r="AL119" s="89">
        <f t="shared" si="909"/>
        <v>406201.29000000004</v>
      </c>
      <c r="AM119" s="89">
        <f t="shared" si="909"/>
        <v>110607.58000000031</v>
      </c>
      <c r="AN119" s="82">
        <f t="shared" si="909"/>
        <v>313381</v>
      </c>
      <c r="AO119" s="82">
        <f t="shared" si="909"/>
        <v>255501.05000000028</v>
      </c>
      <c r="AP119" s="82">
        <f t="shared" ref="AP119:CD119" si="911">AP98-AP105</f>
        <v>405651.78</v>
      </c>
      <c r="AQ119" s="82">
        <f t="shared" si="911"/>
        <v>850158.54</v>
      </c>
      <c r="AR119" s="82">
        <f t="shared" si="911"/>
        <v>-110883.08999999985</v>
      </c>
      <c r="AS119" s="82">
        <f t="shared" si="911"/>
        <v>384511.27</v>
      </c>
      <c r="AT119" s="82">
        <f t="shared" si="911"/>
        <v>426470.19999999972</v>
      </c>
      <c r="AU119" s="82">
        <f t="shared" si="911"/>
        <v>90475.850000000093</v>
      </c>
      <c r="AV119" s="160">
        <f t="shared" si="911"/>
        <v>494972.72</v>
      </c>
      <c r="AW119" s="82">
        <f t="shared" si="911"/>
        <v>420629.77</v>
      </c>
      <c r="AX119" s="82">
        <f t="shared" si="911"/>
        <v>425951.9300000004</v>
      </c>
      <c r="AY119" s="89">
        <f t="shared" ref="AY119:AZ119" si="912">AY98-AY105</f>
        <v>109784.49999999977</v>
      </c>
      <c r="AZ119" s="89">
        <f t="shared" si="912"/>
        <v>433726.45999999996</v>
      </c>
      <c r="BA119" s="82"/>
      <c r="BB119" s="82"/>
      <c r="BC119" s="82"/>
      <c r="BD119" s="82"/>
      <c r="BE119" s="82"/>
      <c r="BF119" s="82"/>
      <c r="BG119" s="82"/>
      <c r="BH119" s="160"/>
      <c r="BI119" s="82">
        <f t="shared" si="911"/>
        <v>45874.239999999991</v>
      </c>
      <c r="BJ119" s="82">
        <f t="shared" si="911"/>
        <v>-143944.67999999993</v>
      </c>
      <c r="BK119" s="82">
        <f t="shared" si="911"/>
        <v>32156.198719735257</v>
      </c>
      <c r="BL119" s="82">
        <f t="shared" si="911"/>
        <v>-114828.67871973524</v>
      </c>
      <c r="BM119" s="82">
        <f t="shared" si="911"/>
        <v>-102051.26999999979</v>
      </c>
      <c r="BN119" s="82">
        <f t="shared" si="911"/>
        <v>55548.280000000028</v>
      </c>
      <c r="BO119" s="82">
        <f t="shared" si="911"/>
        <v>-1128.0200000000186</v>
      </c>
      <c r="BP119" s="82">
        <f t="shared" si="911"/>
        <v>-43903.780000000028</v>
      </c>
      <c r="BQ119" s="82">
        <f t="shared" si="911"/>
        <v>-211224.61999999988</v>
      </c>
      <c r="BR119" s="82">
        <f t="shared" si="911"/>
        <v>-181574.72000000009</v>
      </c>
      <c r="BS119" s="82">
        <f t="shared" si="911"/>
        <v>136559.64000000036</v>
      </c>
      <c r="BT119" s="82">
        <f t="shared" si="911"/>
        <v>-27542.289999999921</v>
      </c>
      <c r="BU119" s="82">
        <f t="shared" si="911"/>
        <v>-4682.8200000000652</v>
      </c>
      <c r="BV119" s="82">
        <f t="shared" si="911"/>
        <v>68497.619999999879</v>
      </c>
      <c r="BW119" s="82">
        <f t="shared" si="911"/>
        <v>-384051.66999999981</v>
      </c>
      <c r="BX119" s="82">
        <f t="shared" si="911"/>
        <v>-21821.720000000205</v>
      </c>
      <c r="BY119" s="82">
        <f t="shared" si="911"/>
        <v>-123805.94000000018</v>
      </c>
      <c r="BZ119" s="82">
        <f t="shared" si="911"/>
        <v>122112.12999999989</v>
      </c>
      <c r="CA119" s="82">
        <f t="shared" si="911"/>
        <v>29870.5699999996</v>
      </c>
      <c r="CB119" s="82">
        <f t="shared" si="911"/>
        <v>-202247.31000000029</v>
      </c>
      <c r="CC119" s="82">
        <f t="shared" si="911"/>
        <v>287226.59999999963</v>
      </c>
      <c r="CD119" s="89">
        <f t="shared" si="911"/>
        <v>-228596.24999999965</v>
      </c>
      <c r="CE119" s="271">
        <f t="shared" si="858"/>
        <v>-153699.78999999934</v>
      </c>
      <c r="CF119" s="269">
        <f t="shared" si="858"/>
        <v>67909.469999999506</v>
      </c>
      <c r="CG119" s="269">
        <f t="shared" si="858"/>
        <v>148603.57999999984</v>
      </c>
      <c r="CH119" s="269">
        <f t="shared" si="858"/>
        <v>-141777.67999999993</v>
      </c>
      <c r="CI119" s="269">
        <f t="shared" si="858"/>
        <v>468196.47999999963</v>
      </c>
      <c r="CJ119" s="269">
        <f t="shared" si="858"/>
        <v>-67547.090000000084</v>
      </c>
      <c r="CK119" s="269">
        <f t="shared" si="859"/>
        <v>-350217.26</v>
      </c>
      <c r="CL119" s="269">
        <f t="shared" si="860"/>
        <v>390078.04000000004</v>
      </c>
      <c r="CM119" s="269">
        <f t="shared" si="860"/>
        <v>-284086.12999999942</v>
      </c>
      <c r="CN119" s="269">
        <f t="shared" si="860"/>
        <v>34382.130000000587</v>
      </c>
      <c r="CO119" s="269">
        <f t="shared" si="860"/>
        <v>-1234.5499999998137</v>
      </c>
      <c r="CP119" s="272">
        <f t="shared" si="860"/>
        <v>-68261.070000000065</v>
      </c>
      <c r="CQ119" s="271">
        <f t="shared" si="860"/>
        <v>-30495.890000000829</v>
      </c>
      <c r="CR119" s="269">
        <f t="shared" si="860"/>
        <v>-19750.640000000363</v>
      </c>
      <c r="CS119" s="269">
        <f t="shared" si="860"/>
        <v>823.08000000054017</v>
      </c>
      <c r="CT119" s="269">
        <f t="shared" si="861"/>
        <v>-120345.45999999996</v>
      </c>
      <c r="CU119" s="269">
        <f t="shared" si="862"/>
        <v>0</v>
      </c>
      <c r="CV119" s="269">
        <f t="shared" si="863"/>
        <v>0</v>
      </c>
      <c r="CW119" s="269">
        <f t="shared" si="864"/>
        <v>0</v>
      </c>
      <c r="CX119" s="269">
        <f t="shared" si="865"/>
        <v>0</v>
      </c>
      <c r="CY119" s="269">
        <f t="shared" si="866"/>
        <v>0</v>
      </c>
      <c r="CZ119" s="269">
        <f t="shared" si="867"/>
        <v>0</v>
      </c>
      <c r="DA119" s="269">
        <f t="shared" si="868"/>
        <v>0</v>
      </c>
      <c r="DB119" s="272">
        <f t="shared" si="868"/>
        <v>0</v>
      </c>
    </row>
    <row r="120" spans="1:106" ht="15" thickBot="1" x14ac:dyDescent="0.35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913">SUM(E115:E119)</f>
        <v>-180984.30128026742</v>
      </c>
      <c r="F120" s="76">
        <f t="shared" si="913"/>
        <v>-165375.80871972686</v>
      </c>
      <c r="G120" s="76">
        <f t="shared" si="913"/>
        <v>1323894.219999999</v>
      </c>
      <c r="H120" s="76">
        <f t="shared" si="913"/>
        <v>819487.19999999949</v>
      </c>
      <c r="I120" s="76">
        <f t="shared" si="913"/>
        <v>-1039897.4399999974</v>
      </c>
      <c r="J120" s="76">
        <f t="shared" si="913"/>
        <v>-179316.76779999986</v>
      </c>
      <c r="K120" s="76">
        <f t="shared" si="913"/>
        <v>240382.54000000062</v>
      </c>
      <c r="L120" s="76">
        <f t="shared" si="913"/>
        <v>887497.61000000732</v>
      </c>
      <c r="M120" s="76">
        <f t="shared" si="913"/>
        <v>1318995.4599999995</v>
      </c>
      <c r="N120" s="75">
        <f t="shared" si="913"/>
        <v>844171.58000000147</v>
      </c>
      <c r="O120" s="76">
        <f t="shared" si="913"/>
        <v>501505.01999998977</v>
      </c>
      <c r="P120" s="76">
        <f t="shared" si="913"/>
        <v>-27887.709999998158</v>
      </c>
      <c r="Q120" s="76">
        <f t="shared" si="913"/>
        <v>271686.50999999919</v>
      </c>
      <c r="R120" s="76">
        <f t="shared" si="913"/>
        <v>978838.42000001227</v>
      </c>
      <c r="S120" s="76">
        <f t="shared" si="913"/>
        <v>1466725.660000013</v>
      </c>
      <c r="T120" s="76">
        <f t="shared" si="913"/>
        <v>1374741.7800000128</v>
      </c>
      <c r="U120" s="76">
        <f>SUM(U115:U119)</f>
        <v>-62198.129999987024</v>
      </c>
      <c r="V120" s="142">
        <f t="shared" ref="V120:X120" si="914">SUM(V115:V119)</f>
        <v>-590481.18999998446</v>
      </c>
      <c r="W120" s="142">
        <f t="shared" si="914"/>
        <v>764937.68000001903</v>
      </c>
      <c r="X120" s="192">
        <f t="shared" si="914"/>
        <v>1667410.6300000157</v>
      </c>
      <c r="Y120" s="142">
        <f t="shared" ref="Y120:Z120" si="915">SUM(Y115:Y119)</f>
        <v>1295119.9100000118</v>
      </c>
      <c r="Z120" s="142">
        <f t="shared" si="915"/>
        <v>1786998.7800000131</v>
      </c>
      <c r="AA120" s="142">
        <f t="shared" ref="AA120:AB120" si="916">SUM(AA115:AA119)</f>
        <v>377547.62000001373</v>
      </c>
      <c r="AB120" s="142">
        <f t="shared" si="916"/>
        <v>-702996.06999998749</v>
      </c>
      <c r="AC120" s="142">
        <f t="shared" ref="AC120:AD120" si="917">SUM(AC115:AC119)</f>
        <v>1053063.7200000121</v>
      </c>
      <c r="AD120" s="142">
        <f t="shared" si="917"/>
        <v>1020167.8300000143</v>
      </c>
      <c r="AE120" s="142">
        <f t="shared" ref="AE120" si="918">SUM(AE115:AE119)</f>
        <v>902577.32000001369</v>
      </c>
      <c r="AF120" s="142">
        <f t="shared" ref="AF120:AG120" si="919">SUM(AF115:AF119)</f>
        <v>450380.80000001285</v>
      </c>
      <c r="AG120" s="142">
        <f t="shared" si="919"/>
        <v>-132518.12999998621</v>
      </c>
      <c r="AH120" s="142">
        <f t="shared" ref="AH120:AO120" si="920">SUM(AH115:AH119)</f>
        <v>-610510.97999999044</v>
      </c>
      <c r="AI120" s="142">
        <f t="shared" ref="AI120" si="921">SUM(AI115:AI119)</f>
        <v>-58814.159999984753</v>
      </c>
      <c r="AJ120" s="156">
        <f t="shared" si="920"/>
        <v>1245448.950000002</v>
      </c>
      <c r="AK120" s="326">
        <f t="shared" si="920"/>
        <v>2368110.0600000117</v>
      </c>
      <c r="AL120" s="326">
        <f t="shared" si="920"/>
        <v>1146016.7800000105</v>
      </c>
      <c r="AM120" s="326">
        <f t="shared" si="920"/>
        <v>-246782.35999998532</v>
      </c>
      <c r="AN120" s="76">
        <f t="shared" si="920"/>
        <v>-435524.64999998431</v>
      </c>
      <c r="AO120" s="76">
        <f t="shared" si="920"/>
        <v>227745.99000001335</v>
      </c>
      <c r="AP120" s="76">
        <f t="shared" ref="AP120:CD120" si="922">SUM(AP115:AP119)</f>
        <v>933477.49000000418</v>
      </c>
      <c r="AQ120" s="76">
        <f t="shared" si="922"/>
        <v>2432719.3100000136</v>
      </c>
      <c r="AR120" s="76">
        <f t="shared" si="922"/>
        <v>1266801.8199999938</v>
      </c>
      <c r="AS120" s="76">
        <f t="shared" si="922"/>
        <v>-167129.37999998545</v>
      </c>
      <c r="AT120" s="76">
        <f t="shared" si="922"/>
        <v>-420919.45999998692</v>
      </c>
      <c r="AU120" s="76">
        <f t="shared" si="922"/>
        <v>124079.10000001232</v>
      </c>
      <c r="AV120" s="156">
        <f t="shared" si="922"/>
        <v>2103987.97000001</v>
      </c>
      <c r="AW120" s="76">
        <f t="shared" si="922"/>
        <v>3022738.3500000113</v>
      </c>
      <c r="AX120" s="76">
        <f t="shared" si="922"/>
        <v>2337288.2100000149</v>
      </c>
      <c r="AY120" s="230">
        <f t="shared" ref="AY120:AZ120" si="923">SUM(AY115:AY119)</f>
        <v>105820.65000001353</v>
      </c>
      <c r="AZ120" s="230">
        <f t="shared" si="923"/>
        <v>-471970.80999998457</v>
      </c>
      <c r="BA120" s="76"/>
      <c r="BB120" s="76"/>
      <c r="BC120" s="76"/>
      <c r="BD120" s="76"/>
      <c r="BE120" s="76"/>
      <c r="BF120" s="76"/>
      <c r="BG120" s="76"/>
      <c r="BH120" s="156"/>
      <c r="BI120" s="76">
        <f t="shared" si="922"/>
        <v>-508549.73999998858</v>
      </c>
      <c r="BJ120" s="76">
        <f t="shared" si="922"/>
        <v>-562832.96000000322</v>
      </c>
      <c r="BK120" s="76">
        <f t="shared" si="922"/>
        <v>-452670.81128026656</v>
      </c>
      <c r="BL120" s="76">
        <f t="shared" si="922"/>
        <v>-1144214.2287197392</v>
      </c>
      <c r="BM120" s="76">
        <f t="shared" si="922"/>
        <v>-142831.44000001409</v>
      </c>
      <c r="BN120" s="76">
        <f t="shared" si="922"/>
        <v>-555254.58000001323</v>
      </c>
      <c r="BO120" s="76">
        <f t="shared" si="922"/>
        <v>-977699.31000001042</v>
      </c>
      <c r="BP120" s="76">
        <f t="shared" si="922"/>
        <v>411164.42219998466</v>
      </c>
      <c r="BQ120" s="76">
        <f t="shared" si="922"/>
        <v>-524555.14000001841</v>
      </c>
      <c r="BR120" s="76">
        <f t="shared" si="922"/>
        <v>-779913.0200000084</v>
      </c>
      <c r="BS120" s="76">
        <f t="shared" si="922"/>
        <v>23875.549999987648</v>
      </c>
      <c r="BT120" s="76">
        <f t="shared" si="922"/>
        <v>-942827.20000001148</v>
      </c>
      <c r="BU120" s="76">
        <f t="shared" si="922"/>
        <v>123957.39999997598</v>
      </c>
      <c r="BV120" s="76">
        <f t="shared" si="922"/>
        <v>675108.35999998928</v>
      </c>
      <c r="BW120" s="76">
        <f t="shared" si="922"/>
        <v>-781377.210000013</v>
      </c>
      <c r="BX120" s="76">
        <f t="shared" si="922"/>
        <v>-41329.41000000207</v>
      </c>
      <c r="BY120" s="76">
        <f t="shared" si="922"/>
        <v>564148.33999999927</v>
      </c>
      <c r="BZ120" s="76">
        <f t="shared" si="922"/>
        <v>924360.97999999986</v>
      </c>
      <c r="CA120" s="76">
        <f t="shared" si="922"/>
        <v>70319.9999999992</v>
      </c>
      <c r="CB120" s="76">
        <f t="shared" si="922"/>
        <v>20029.790000005858</v>
      </c>
      <c r="CC120" s="76">
        <f t="shared" si="922"/>
        <v>823751.84000000381</v>
      </c>
      <c r="CD120" s="326">
        <f t="shared" si="922"/>
        <v>421961.68000001356</v>
      </c>
      <c r="CE120" s="294">
        <f t="shared" ref="CE120:CF120" si="924">SUM(CE115:CE119)</f>
        <v>-1072990.1499999999</v>
      </c>
      <c r="CF120" s="313">
        <f t="shared" si="924"/>
        <v>640982.00000000256</v>
      </c>
      <c r="CG120" s="313">
        <f t="shared" ref="CG120:CI120" si="925">SUM(CG115:CG119)</f>
        <v>624329.97999999905</v>
      </c>
      <c r="CH120" s="313">
        <f t="shared" si="925"/>
        <v>-267471.42000000319</v>
      </c>
      <c r="CI120" s="313">
        <f t="shared" si="925"/>
        <v>825317.72999999882</v>
      </c>
      <c r="CJ120" s="313">
        <f t="shared" ref="CJ120:CL120" si="926">SUM(CJ115:CJ119)</f>
        <v>86690.340000010125</v>
      </c>
      <c r="CK120" s="313">
        <f t="shared" si="926"/>
        <v>-1530141.9899999998</v>
      </c>
      <c r="CL120" s="313">
        <f t="shared" si="926"/>
        <v>-816421.01999998093</v>
      </c>
      <c r="CM120" s="313">
        <f t="shared" ref="CM120:CN120" si="927">SUM(CM115:CM119)</f>
        <v>34611.249999999302</v>
      </c>
      <c r="CN120" s="313">
        <f t="shared" si="927"/>
        <v>-189591.52000000339</v>
      </c>
      <c r="CO120" s="313">
        <f t="shared" ref="CO120:CP120" si="928">SUM(CO115:CO119)</f>
        <v>-182893.2599999971</v>
      </c>
      <c r="CP120" s="295">
        <f t="shared" si="928"/>
        <v>-858539.02000000817</v>
      </c>
      <c r="CQ120" s="294">
        <f t="shared" ref="CQ120:CR120" si="929">SUM(CQ115:CQ119)</f>
        <v>-654628.29</v>
      </c>
      <c r="CR120" s="313">
        <f t="shared" si="929"/>
        <v>-1191271.4300000044</v>
      </c>
      <c r="CS120" s="313">
        <f t="shared" ref="CS120:DA120" si="930">SUM(CS115:CS119)</f>
        <v>-352603.00999999885</v>
      </c>
      <c r="CT120" s="313">
        <f t="shared" si="930"/>
        <v>36446.160000000265</v>
      </c>
      <c r="CU120" s="313">
        <f t="shared" si="930"/>
        <v>0</v>
      </c>
      <c r="CV120" s="313">
        <f t="shared" si="930"/>
        <v>0</v>
      </c>
      <c r="CW120" s="313">
        <f t="shared" si="930"/>
        <v>0</v>
      </c>
      <c r="CX120" s="313">
        <f t="shared" si="930"/>
        <v>0</v>
      </c>
      <c r="CY120" s="313">
        <f t="shared" si="930"/>
        <v>0</v>
      </c>
      <c r="CZ120" s="313">
        <f t="shared" si="930"/>
        <v>0</v>
      </c>
      <c r="DA120" s="313">
        <f t="shared" si="930"/>
        <v>0</v>
      </c>
      <c r="DB120" s="295">
        <f t="shared" ref="DB120" si="931">SUM(DB115:DB119)</f>
        <v>0</v>
      </c>
    </row>
    <row r="121" spans="1:106" x14ac:dyDescent="0.3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3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32">IF(Q122=0,0,E122-Q122)</f>
        <v>0</v>
      </c>
      <c r="BL122" s="57">
        <f t="shared" si="932"/>
        <v>0</v>
      </c>
      <c r="BM122" s="57">
        <f t="shared" si="932"/>
        <v>0</v>
      </c>
      <c r="BN122" s="67">
        <f t="shared" si="932"/>
        <v>0</v>
      </c>
      <c r="BO122" s="67">
        <f t="shared" si="932"/>
        <v>0</v>
      </c>
      <c r="BP122" s="201">
        <f t="shared" si="932"/>
        <v>0</v>
      </c>
      <c r="BQ122" s="201">
        <f t="shared" si="932"/>
        <v>0</v>
      </c>
      <c r="BR122" s="201">
        <f t="shared" si="932"/>
        <v>0</v>
      </c>
      <c r="BS122" s="283">
        <f t="shared" ref="BS122" si="933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34">IF(AC122=0,0,Q122-AC122)</f>
        <v>0</v>
      </c>
      <c r="BX122" s="221">
        <f t="shared" ref="BX122" si="935">IF(AD122=0,0,R122-AD122)</f>
        <v>0</v>
      </c>
      <c r="BY122" s="221">
        <f t="shared" ref="BY122" si="936">IF(AE122=0,0,S122-AE122)</f>
        <v>0</v>
      </c>
      <c r="BZ122" s="221">
        <f t="shared" ref="BZ122" si="937">IF(AF122=0,0,T122-AF122)</f>
        <v>0</v>
      </c>
      <c r="CA122" s="221">
        <f t="shared" ref="CA122" si="938">IF(AG122=0,0,U122-AG122)</f>
        <v>0</v>
      </c>
      <c r="CB122" s="221">
        <f t="shared" ref="CB122" si="939">IF(AH122=0,0,V122-AH122)</f>
        <v>0</v>
      </c>
      <c r="CC122" s="221">
        <f t="shared" ref="CC122" si="940">IF(AI122=0,0,W122-AI122)</f>
        <v>0</v>
      </c>
      <c r="CD122" s="221">
        <f t="shared" ref="CD122" si="941">IF(AJ122=0,0,X122-AJ122)</f>
        <v>0</v>
      </c>
      <c r="CE122" s="283">
        <f t="shared" ref="CE122:CJ122" si="942">IF(AK122=0,0,Y122-AK122)</f>
        <v>0</v>
      </c>
      <c r="CF122" s="221">
        <f t="shared" si="942"/>
        <v>0</v>
      </c>
      <c r="CG122" s="221">
        <f t="shared" si="942"/>
        <v>0</v>
      </c>
      <c r="CH122" s="221">
        <f t="shared" si="942"/>
        <v>0</v>
      </c>
      <c r="CI122" s="221">
        <f t="shared" si="942"/>
        <v>0</v>
      </c>
      <c r="CJ122" s="221">
        <f t="shared" si="942"/>
        <v>0</v>
      </c>
      <c r="CK122" s="221">
        <f t="shared" ref="CK122" si="943">IF(AQ122=0,0,AE122-AQ122)</f>
        <v>0</v>
      </c>
      <c r="CL122" s="221">
        <f t="shared" ref="CL122:CS126" si="944">IF(AR122=0,0,AF122-AR122)</f>
        <v>0</v>
      </c>
      <c r="CM122" s="221">
        <f t="shared" si="944"/>
        <v>0</v>
      </c>
      <c r="CN122" s="221">
        <f t="shared" si="944"/>
        <v>0</v>
      </c>
      <c r="CO122" s="221">
        <f t="shared" si="944"/>
        <v>0</v>
      </c>
      <c r="CP122" s="284">
        <f t="shared" si="944"/>
        <v>0</v>
      </c>
      <c r="CQ122" s="283">
        <f t="shared" si="944"/>
        <v>0</v>
      </c>
      <c r="CR122" s="221">
        <f t="shared" si="944"/>
        <v>0</v>
      </c>
      <c r="CS122" s="221">
        <f t="shared" si="944"/>
        <v>0</v>
      </c>
      <c r="CT122" s="221">
        <f t="shared" ref="CT122:CT126" si="945">IF(AZ122=0,0,AN122-AZ122)</f>
        <v>0</v>
      </c>
      <c r="CU122" s="221">
        <f t="shared" ref="CU122:CU126" si="946">IF(BA122=0,0,AO122-BA122)</f>
        <v>0</v>
      </c>
      <c r="CV122" s="221">
        <f t="shared" ref="CV122:CV126" si="947">IF(BB122=0,0,AP122-BB122)</f>
        <v>0</v>
      </c>
      <c r="CW122" s="221">
        <f t="shared" ref="CW122:CW126" si="948">IF(BC122=0,0,AQ122-BC122)</f>
        <v>0</v>
      </c>
      <c r="CX122" s="221">
        <f t="shared" ref="CX122:CX126" si="949">IF(BD122=0,0,AR122-BD122)</f>
        <v>0</v>
      </c>
      <c r="CY122" s="221">
        <f t="shared" ref="CY122:CY126" si="950">IF(BE122=0,0,AS122-BE122)</f>
        <v>0</v>
      </c>
      <c r="CZ122" s="221">
        <f t="shared" ref="CZ122:CZ126" si="951">IF(BF122=0,0,AT122-BF122)</f>
        <v>0</v>
      </c>
      <c r="DA122" s="221">
        <f t="shared" ref="DA122:DB126" si="952">IF(BG122=0,0,AU122-BG122)</f>
        <v>0</v>
      </c>
      <c r="DB122" s="284">
        <f t="shared" si="952"/>
        <v>0</v>
      </c>
    </row>
    <row r="123" spans="1:106" x14ac:dyDescent="0.3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/>
      <c r="BB123" s="219"/>
      <c r="BC123" s="219"/>
      <c r="BD123" s="219"/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932"/>
        <v>293</v>
      </c>
      <c r="BL123" s="57">
        <f t="shared" si="932"/>
        <v>297</v>
      </c>
      <c r="BM123" s="57">
        <f t="shared" si="932"/>
        <v>262</v>
      </c>
      <c r="BN123" s="55">
        <f t="shared" si="932"/>
        <v>186</v>
      </c>
      <c r="BO123" s="55">
        <f t="shared" si="932"/>
        <v>151</v>
      </c>
      <c r="BP123" s="219">
        <f t="shared" si="932"/>
        <v>144</v>
      </c>
      <c r="BQ123" s="219">
        <f t="shared" si="932"/>
        <v>138</v>
      </c>
      <c r="BR123" s="219">
        <f t="shared" si="932"/>
        <v>118</v>
      </c>
      <c r="BS123" s="283">
        <f t="shared" ref="BS123" si="953">IF(Y123=0,0,M123-Y123)</f>
        <v>69</v>
      </c>
      <c r="BT123" s="221">
        <f t="shared" ref="BT123" si="954">IF(Z123=0,0,N123-Z123)</f>
        <v>16</v>
      </c>
      <c r="BU123" s="221">
        <f t="shared" ref="BU123" si="955">IF(AA123=0,0,O123-AA123)</f>
        <v>-40</v>
      </c>
      <c r="BV123" s="221">
        <f t="shared" ref="BV123" si="956">IF(AB123=0,0,P123-AB123)</f>
        <v>-215</v>
      </c>
      <c r="BW123" s="221">
        <f t="shared" ref="BW123" si="957">IF(AC123=0,0,Q123-AC123)</f>
        <v>-337</v>
      </c>
      <c r="BX123" s="221">
        <f t="shared" ref="BX123" si="958">IF(AD123=0,0,R123-AD123)</f>
        <v>-377</v>
      </c>
      <c r="BY123" s="221">
        <f t="shared" ref="BY123" si="959">IF(AE123=0,0,S123-AE123)</f>
        <v>-475</v>
      </c>
      <c r="BZ123" s="221">
        <f t="shared" ref="BZ123" si="960">IF(AF123=0,0,T123-AF123)</f>
        <v>-897</v>
      </c>
      <c r="CA123" s="221">
        <f t="shared" ref="CA123" si="961">IF(AG123=0,0,U123-AG123)</f>
        <v>-995</v>
      </c>
      <c r="CB123" s="221">
        <f t="shared" ref="CB123" si="962">IF(AH123=0,0,V123-AH123)</f>
        <v>-1066</v>
      </c>
      <c r="CC123" s="221">
        <f t="shared" ref="CC123" si="963">IF(AI123=0,0,W123-AI123)</f>
        <v>-945</v>
      </c>
      <c r="CD123" s="221">
        <f t="shared" ref="CD123" si="964">IF(AJ123=0,0,X123-AJ123)</f>
        <v>-649</v>
      </c>
      <c r="CE123" s="283">
        <f t="shared" ref="CE123" si="965">IF(AK123=0,0,Y123-AK123)</f>
        <v>-585</v>
      </c>
      <c r="CF123" s="221">
        <f t="shared" ref="CF123" si="966">IF(AL123=0,0,Z123-AL123)</f>
        <v>-560</v>
      </c>
      <c r="CG123" s="221">
        <f t="shared" ref="CG123" si="967">IF(AM123=0,0,AA123-AM123)</f>
        <v>-518</v>
      </c>
      <c r="CH123" s="221">
        <f t="shared" ref="CH123" si="968">IF(AN123=0,0,AB123-AN123)</f>
        <v>-524</v>
      </c>
      <c r="CI123" s="221">
        <f t="shared" ref="CI123" si="969">IF(AO123=0,0,AC123-AO123)</f>
        <v>-618</v>
      </c>
      <c r="CJ123" s="221">
        <f t="shared" ref="CJ123" si="970">IF(AP123=0,0,AD123-AP123)</f>
        <v>-589</v>
      </c>
      <c r="CK123" s="221">
        <f t="shared" ref="CK123" si="971">IF(AQ123=0,0,AE123-AQ123)</f>
        <v>-539</v>
      </c>
      <c r="CL123" s="221">
        <f t="shared" si="944"/>
        <v>7</v>
      </c>
      <c r="CM123" s="221">
        <f t="shared" si="944"/>
        <v>259</v>
      </c>
      <c r="CN123" s="221">
        <f t="shared" si="944"/>
        <v>403</v>
      </c>
      <c r="CO123" s="221">
        <f t="shared" si="944"/>
        <v>420</v>
      </c>
      <c r="CP123" s="284">
        <f t="shared" si="944"/>
        <v>262</v>
      </c>
      <c r="CQ123" s="283">
        <f t="shared" si="944"/>
        <v>232</v>
      </c>
      <c r="CR123" s="221">
        <f t="shared" si="944"/>
        <v>177</v>
      </c>
      <c r="CS123" s="221">
        <f t="shared" si="944"/>
        <v>170</v>
      </c>
      <c r="CT123" s="221">
        <f t="shared" si="945"/>
        <v>288</v>
      </c>
      <c r="CU123" s="221">
        <f t="shared" si="946"/>
        <v>0</v>
      </c>
      <c r="CV123" s="221">
        <f t="shared" si="947"/>
        <v>0</v>
      </c>
      <c r="CW123" s="221">
        <f t="shared" si="948"/>
        <v>0</v>
      </c>
      <c r="CX123" s="221">
        <f t="shared" si="949"/>
        <v>0</v>
      </c>
      <c r="CY123" s="221">
        <f t="shared" si="950"/>
        <v>0</v>
      </c>
      <c r="CZ123" s="221">
        <f t="shared" si="951"/>
        <v>0</v>
      </c>
      <c r="DA123" s="221">
        <f t="shared" si="952"/>
        <v>0</v>
      </c>
      <c r="DB123" s="284">
        <f t="shared" si="952"/>
        <v>0</v>
      </c>
    </row>
    <row r="124" spans="1:106" x14ac:dyDescent="0.3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ref="BI124:BJ126" si="972">C124-O124</f>
        <v>0</v>
      </c>
      <c r="BJ124" s="57">
        <f t="shared" si="972"/>
        <v>0</v>
      </c>
      <c r="BK124" s="57">
        <f t="shared" ref="BK124:BR126" si="973">IF(Q124=0,0,E124-Q124)</f>
        <v>0</v>
      </c>
      <c r="BL124" s="57">
        <f t="shared" si="973"/>
        <v>0</v>
      </c>
      <c r="BM124" s="57">
        <f t="shared" si="973"/>
        <v>0</v>
      </c>
      <c r="BN124" s="55">
        <f t="shared" si="973"/>
        <v>0</v>
      </c>
      <c r="BO124" s="55">
        <f t="shared" si="973"/>
        <v>0</v>
      </c>
      <c r="BP124" s="219">
        <f t="shared" si="973"/>
        <v>-15</v>
      </c>
      <c r="BQ124" s="219">
        <f t="shared" si="973"/>
        <v>-14</v>
      </c>
      <c r="BR124" s="219">
        <f t="shared" si="973"/>
        <v>-18</v>
      </c>
      <c r="BS124" s="283">
        <f t="shared" ref="BS124:BS126" si="974">IF(Y124=0,0,M124-Y124)</f>
        <v>-13</v>
      </c>
      <c r="BT124" s="221">
        <f t="shared" ref="BT124:BV126" si="975">IF(Z124=0,0,N124-Z124)</f>
        <v>-8</v>
      </c>
      <c r="BU124" s="221">
        <f t="shared" si="975"/>
        <v>-10</v>
      </c>
      <c r="BV124" s="221">
        <f t="shared" si="975"/>
        <v>-11</v>
      </c>
      <c r="BW124" s="221">
        <f t="shared" ref="BW124:BW126" si="976">IF(AC124=0,0,Q124-AC124)</f>
        <v>-7</v>
      </c>
      <c r="BX124" s="221">
        <f t="shared" ref="BX124:BX126" si="977">IF(AD124=0,0,R124-AD124)</f>
        <v>-10</v>
      </c>
      <c r="BY124" s="221">
        <f t="shared" ref="BY124:BY126" si="978">IF(AE124=0,0,S124-AE124)</f>
        <v>-5</v>
      </c>
      <c r="BZ124" s="221">
        <f t="shared" ref="BZ124:BZ126" si="979">IF(AF124=0,0,T124-AF124)</f>
        <v>-2</v>
      </c>
      <c r="CA124" s="221">
        <f t="shared" ref="CA124:CA126" si="980">IF(AG124=0,0,U124-AG124)</f>
        <v>-2</v>
      </c>
      <c r="CB124" s="221">
        <f t="shared" ref="CB124:CB126" si="981">IF(AH124=0,0,V124-AH124)</f>
        <v>0</v>
      </c>
      <c r="CC124" s="221">
        <f t="shared" ref="CC124:CC126" si="982">IF(AI124=0,0,W124-AI124)</f>
        <v>12</v>
      </c>
      <c r="CD124" s="221">
        <f t="shared" ref="CD124:CD126" si="983">IF(AJ124=0,0,X124-AJ124)</f>
        <v>17</v>
      </c>
      <c r="CE124" s="283">
        <f t="shared" ref="CE124:CJ126" si="984">IF(AK124=0,0,Y124-AK124)</f>
        <v>12</v>
      </c>
      <c r="CF124" s="221">
        <f t="shared" si="984"/>
        <v>7</v>
      </c>
      <c r="CG124" s="221">
        <f t="shared" si="984"/>
        <v>0</v>
      </c>
      <c r="CH124" s="221">
        <f t="shared" si="984"/>
        <v>0</v>
      </c>
      <c r="CI124" s="221">
        <f t="shared" si="984"/>
        <v>0</v>
      </c>
      <c r="CJ124" s="221">
        <f t="shared" si="984"/>
        <v>0</v>
      </c>
      <c r="CK124" s="221">
        <f t="shared" ref="CK124:CK126" si="985">IF(AQ124=0,0,AE124-AQ124)</f>
        <v>0</v>
      </c>
      <c r="CL124" s="221">
        <f t="shared" si="944"/>
        <v>0</v>
      </c>
      <c r="CM124" s="221">
        <f t="shared" si="944"/>
        <v>0</v>
      </c>
      <c r="CN124" s="221">
        <f t="shared" si="944"/>
        <v>0</v>
      </c>
      <c r="CO124" s="221">
        <f t="shared" si="944"/>
        <v>0</v>
      </c>
      <c r="CP124" s="284">
        <f t="shared" si="944"/>
        <v>0</v>
      </c>
      <c r="CQ124" s="283">
        <f t="shared" si="944"/>
        <v>0</v>
      </c>
      <c r="CR124" s="221">
        <f t="shared" si="944"/>
        <v>0</v>
      </c>
      <c r="CS124" s="221">
        <f t="shared" si="944"/>
        <v>0</v>
      </c>
      <c r="CT124" s="221">
        <f t="shared" si="945"/>
        <v>0</v>
      </c>
      <c r="CU124" s="221">
        <f t="shared" si="946"/>
        <v>0</v>
      </c>
      <c r="CV124" s="221">
        <f t="shared" si="947"/>
        <v>0</v>
      </c>
      <c r="CW124" s="221">
        <f t="shared" si="948"/>
        <v>0</v>
      </c>
      <c r="CX124" s="221">
        <f t="shared" si="949"/>
        <v>0</v>
      </c>
      <c r="CY124" s="221">
        <f t="shared" si="950"/>
        <v>0</v>
      </c>
      <c r="CZ124" s="221">
        <f t="shared" si="951"/>
        <v>0</v>
      </c>
      <c r="DA124" s="221">
        <f t="shared" si="952"/>
        <v>0</v>
      </c>
      <c r="DB124" s="284">
        <f t="shared" si="952"/>
        <v>0</v>
      </c>
    </row>
    <row r="125" spans="1:106" x14ac:dyDescent="0.3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972"/>
        <v>0</v>
      </c>
      <c r="BJ125" s="57">
        <f t="shared" si="972"/>
        <v>0</v>
      </c>
      <c r="BK125" s="57">
        <f t="shared" si="973"/>
        <v>0</v>
      </c>
      <c r="BL125" s="57">
        <f t="shared" si="973"/>
        <v>0</v>
      </c>
      <c r="BM125" s="57">
        <f t="shared" si="973"/>
        <v>0</v>
      </c>
      <c r="BN125" s="55">
        <f t="shared" si="973"/>
        <v>0</v>
      </c>
      <c r="BO125" s="55">
        <f t="shared" si="973"/>
        <v>0</v>
      </c>
      <c r="BP125" s="219">
        <f t="shared" si="973"/>
        <v>0</v>
      </c>
      <c r="BQ125" s="219">
        <f t="shared" si="973"/>
        <v>0</v>
      </c>
      <c r="BR125" s="219">
        <f t="shared" si="973"/>
        <v>0</v>
      </c>
      <c r="BS125" s="283">
        <f t="shared" si="974"/>
        <v>0</v>
      </c>
      <c r="BT125" s="221">
        <f t="shared" si="975"/>
        <v>0</v>
      </c>
      <c r="BU125" s="221">
        <f t="shared" si="975"/>
        <v>0</v>
      </c>
      <c r="BV125" s="221">
        <f t="shared" si="975"/>
        <v>0</v>
      </c>
      <c r="BW125" s="221">
        <f t="shared" si="976"/>
        <v>0</v>
      </c>
      <c r="BX125" s="221">
        <f t="shared" si="977"/>
        <v>0</v>
      </c>
      <c r="BY125" s="221">
        <f t="shared" si="978"/>
        <v>0</v>
      </c>
      <c r="BZ125" s="221">
        <f t="shared" si="979"/>
        <v>0</v>
      </c>
      <c r="CA125" s="221">
        <f t="shared" si="980"/>
        <v>0</v>
      </c>
      <c r="CB125" s="221">
        <f t="shared" si="981"/>
        <v>0</v>
      </c>
      <c r="CC125" s="221">
        <f t="shared" si="982"/>
        <v>0</v>
      </c>
      <c r="CD125" s="221">
        <f t="shared" si="983"/>
        <v>0</v>
      </c>
      <c r="CE125" s="283">
        <f t="shared" si="984"/>
        <v>0</v>
      </c>
      <c r="CF125" s="221">
        <f t="shared" si="984"/>
        <v>0</v>
      </c>
      <c r="CG125" s="221">
        <f t="shared" si="984"/>
        <v>0</v>
      </c>
      <c r="CH125" s="221">
        <f t="shared" si="984"/>
        <v>0</v>
      </c>
      <c r="CI125" s="221">
        <f t="shared" si="984"/>
        <v>0</v>
      </c>
      <c r="CJ125" s="221">
        <f t="shared" si="984"/>
        <v>0</v>
      </c>
      <c r="CK125" s="221">
        <f t="shared" si="985"/>
        <v>0</v>
      </c>
      <c r="CL125" s="221">
        <f t="shared" si="944"/>
        <v>0</v>
      </c>
      <c r="CM125" s="221">
        <f t="shared" si="944"/>
        <v>0</v>
      </c>
      <c r="CN125" s="221">
        <f t="shared" si="944"/>
        <v>0</v>
      </c>
      <c r="CO125" s="221">
        <f t="shared" si="944"/>
        <v>0</v>
      </c>
      <c r="CP125" s="284">
        <f t="shared" si="944"/>
        <v>0</v>
      </c>
      <c r="CQ125" s="283">
        <f t="shared" si="944"/>
        <v>0</v>
      </c>
      <c r="CR125" s="221">
        <f t="shared" si="944"/>
        <v>0</v>
      </c>
      <c r="CS125" s="221">
        <f t="shared" si="944"/>
        <v>0</v>
      </c>
      <c r="CT125" s="221">
        <f t="shared" si="945"/>
        <v>0</v>
      </c>
      <c r="CU125" s="221">
        <f t="shared" si="946"/>
        <v>0</v>
      </c>
      <c r="CV125" s="221">
        <f t="shared" si="947"/>
        <v>0</v>
      </c>
      <c r="CW125" s="221">
        <f t="shared" si="948"/>
        <v>0</v>
      </c>
      <c r="CX125" s="221">
        <f t="shared" si="949"/>
        <v>0</v>
      </c>
      <c r="CY125" s="221">
        <f t="shared" si="950"/>
        <v>0</v>
      </c>
      <c r="CZ125" s="221">
        <f t="shared" si="951"/>
        <v>0</v>
      </c>
      <c r="DA125" s="221">
        <f t="shared" si="952"/>
        <v>0</v>
      </c>
      <c r="DB125" s="284">
        <f t="shared" si="952"/>
        <v>0</v>
      </c>
    </row>
    <row r="126" spans="1:106" x14ac:dyDescent="0.3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972"/>
        <v>0</v>
      </c>
      <c r="BJ126" s="57">
        <f t="shared" si="972"/>
        <v>0</v>
      </c>
      <c r="BK126" s="57">
        <f t="shared" si="973"/>
        <v>0</v>
      </c>
      <c r="BL126" s="57">
        <f t="shared" si="973"/>
        <v>0</v>
      </c>
      <c r="BM126" s="57">
        <f t="shared" si="973"/>
        <v>0</v>
      </c>
      <c r="BN126" s="55">
        <f t="shared" si="973"/>
        <v>0</v>
      </c>
      <c r="BO126" s="55">
        <f t="shared" si="973"/>
        <v>0</v>
      </c>
      <c r="BP126" s="219">
        <f t="shared" si="973"/>
        <v>0</v>
      </c>
      <c r="BQ126" s="219">
        <f t="shared" si="973"/>
        <v>0</v>
      </c>
      <c r="BR126" s="219">
        <f t="shared" si="973"/>
        <v>0</v>
      </c>
      <c r="BS126" s="283">
        <f t="shared" si="974"/>
        <v>0</v>
      </c>
      <c r="BT126" s="221">
        <f t="shared" si="975"/>
        <v>0</v>
      </c>
      <c r="BU126" s="221">
        <f t="shared" si="975"/>
        <v>0</v>
      </c>
      <c r="BV126" s="221">
        <f t="shared" si="975"/>
        <v>0</v>
      </c>
      <c r="BW126" s="221">
        <f t="shared" si="976"/>
        <v>0</v>
      </c>
      <c r="BX126" s="221">
        <f t="shared" si="977"/>
        <v>0</v>
      </c>
      <c r="BY126" s="221">
        <f t="shared" si="978"/>
        <v>0</v>
      </c>
      <c r="BZ126" s="221">
        <f t="shared" si="979"/>
        <v>0</v>
      </c>
      <c r="CA126" s="221">
        <f t="shared" si="980"/>
        <v>0</v>
      </c>
      <c r="CB126" s="221">
        <f t="shared" si="981"/>
        <v>0</v>
      </c>
      <c r="CC126" s="221">
        <f t="shared" si="982"/>
        <v>0</v>
      </c>
      <c r="CD126" s="221">
        <f t="shared" si="983"/>
        <v>0</v>
      </c>
      <c r="CE126" s="283">
        <f t="shared" si="984"/>
        <v>0</v>
      </c>
      <c r="CF126" s="221">
        <f t="shared" si="984"/>
        <v>0</v>
      </c>
      <c r="CG126" s="221">
        <f t="shared" si="984"/>
        <v>0</v>
      </c>
      <c r="CH126" s="221">
        <f t="shared" si="984"/>
        <v>0</v>
      </c>
      <c r="CI126" s="221">
        <f t="shared" si="984"/>
        <v>0</v>
      </c>
      <c r="CJ126" s="221">
        <f t="shared" si="984"/>
        <v>0</v>
      </c>
      <c r="CK126" s="221">
        <f t="shared" si="985"/>
        <v>0</v>
      </c>
      <c r="CL126" s="221">
        <f t="shared" si="944"/>
        <v>0</v>
      </c>
      <c r="CM126" s="221">
        <f t="shared" si="944"/>
        <v>0</v>
      </c>
      <c r="CN126" s="221">
        <f t="shared" si="944"/>
        <v>0</v>
      </c>
      <c r="CO126" s="221">
        <f t="shared" si="944"/>
        <v>0</v>
      </c>
      <c r="CP126" s="284">
        <f t="shared" si="944"/>
        <v>0</v>
      </c>
      <c r="CQ126" s="283">
        <f t="shared" si="944"/>
        <v>0</v>
      </c>
      <c r="CR126" s="221">
        <f t="shared" si="944"/>
        <v>0</v>
      </c>
      <c r="CS126" s="221">
        <f t="shared" si="944"/>
        <v>0</v>
      </c>
      <c r="CT126" s="221">
        <f t="shared" si="945"/>
        <v>0</v>
      </c>
      <c r="CU126" s="221">
        <f t="shared" si="946"/>
        <v>0</v>
      </c>
      <c r="CV126" s="221">
        <f t="shared" si="947"/>
        <v>0</v>
      </c>
      <c r="CW126" s="221">
        <f t="shared" si="948"/>
        <v>0</v>
      </c>
      <c r="CX126" s="221">
        <f t="shared" si="949"/>
        <v>0</v>
      </c>
      <c r="CY126" s="221">
        <f t="shared" si="950"/>
        <v>0</v>
      </c>
      <c r="CZ126" s="221">
        <f t="shared" si="951"/>
        <v>0</v>
      </c>
      <c r="DA126" s="221">
        <f t="shared" si="952"/>
        <v>0</v>
      </c>
      <c r="DB126" s="284">
        <f t="shared" si="952"/>
        <v>0</v>
      </c>
    </row>
    <row r="127" spans="1:106" x14ac:dyDescent="0.3">
      <c r="A127" s="4"/>
      <c r="B127" s="35" t="s">
        <v>46</v>
      </c>
      <c r="C127" s="118">
        <f t="shared" ref="C127:V127" si="986">SUM(C122:C126)</f>
        <v>281</v>
      </c>
      <c r="D127" s="57">
        <f t="shared" si="986"/>
        <v>312</v>
      </c>
      <c r="E127" s="57">
        <f t="shared" si="986"/>
        <v>387</v>
      </c>
      <c r="F127" s="57">
        <f t="shared" si="986"/>
        <v>404</v>
      </c>
      <c r="G127" s="57">
        <f t="shared" si="986"/>
        <v>386</v>
      </c>
      <c r="H127" s="57">
        <f t="shared" si="986"/>
        <v>325</v>
      </c>
      <c r="I127" s="57">
        <f t="shared" si="986"/>
        <v>314</v>
      </c>
      <c r="J127" s="57">
        <f t="shared" si="986"/>
        <v>287</v>
      </c>
      <c r="K127" s="57">
        <f t="shared" si="986"/>
        <v>290</v>
      </c>
      <c r="L127" s="57">
        <f t="shared" si="986"/>
        <v>273</v>
      </c>
      <c r="M127" s="57">
        <f t="shared" si="986"/>
        <v>225</v>
      </c>
      <c r="N127" s="186">
        <f t="shared" si="986"/>
        <v>197</v>
      </c>
      <c r="O127" s="57">
        <f t="shared" si="986"/>
        <v>182</v>
      </c>
      <c r="P127" s="57">
        <f t="shared" si="986"/>
        <v>120</v>
      </c>
      <c r="Q127" s="57">
        <f t="shared" si="986"/>
        <v>94</v>
      </c>
      <c r="R127" s="57">
        <f t="shared" si="986"/>
        <v>107</v>
      </c>
      <c r="S127" s="57">
        <f t="shared" si="986"/>
        <v>124</v>
      </c>
      <c r="T127" s="57">
        <f t="shared" si="986"/>
        <v>139</v>
      </c>
      <c r="U127" s="57">
        <f t="shared" si="986"/>
        <v>163</v>
      </c>
      <c r="V127" s="219">
        <f t="shared" si="986"/>
        <v>158</v>
      </c>
      <c r="W127" s="219">
        <f t="shared" ref="W127:AZ127" si="987">+W123+W124+W125+W126</f>
        <v>166</v>
      </c>
      <c r="X127" s="188">
        <f t="shared" si="987"/>
        <v>173</v>
      </c>
      <c r="Y127" s="219">
        <f t="shared" si="987"/>
        <v>169</v>
      </c>
      <c r="Z127" s="219">
        <f t="shared" si="987"/>
        <v>189</v>
      </c>
      <c r="AA127" s="219">
        <f t="shared" si="987"/>
        <v>232</v>
      </c>
      <c r="AB127" s="219">
        <f t="shared" si="987"/>
        <v>346</v>
      </c>
      <c r="AC127" s="219">
        <f t="shared" si="987"/>
        <v>438</v>
      </c>
      <c r="AD127" s="219">
        <f t="shared" si="987"/>
        <v>494</v>
      </c>
      <c r="AE127" s="219">
        <f t="shared" si="987"/>
        <v>604</v>
      </c>
      <c r="AF127" s="219">
        <f t="shared" si="987"/>
        <v>1038</v>
      </c>
      <c r="AG127" s="219">
        <f t="shared" si="987"/>
        <v>1160</v>
      </c>
      <c r="AH127" s="219">
        <f t="shared" si="987"/>
        <v>1209</v>
      </c>
      <c r="AI127" s="219">
        <f t="shared" si="987"/>
        <v>1099</v>
      </c>
      <c r="AJ127" s="188">
        <f t="shared" si="987"/>
        <v>805</v>
      </c>
      <c r="AK127" s="219">
        <f t="shared" si="987"/>
        <v>742</v>
      </c>
      <c r="AL127" s="219">
        <f t="shared" si="987"/>
        <v>742</v>
      </c>
      <c r="AM127" s="219">
        <f t="shared" si="987"/>
        <v>740</v>
      </c>
      <c r="AN127" s="57">
        <f t="shared" si="987"/>
        <v>859</v>
      </c>
      <c r="AO127" s="57">
        <f t="shared" si="987"/>
        <v>1049</v>
      </c>
      <c r="AP127" s="57">
        <f t="shared" si="987"/>
        <v>1073</v>
      </c>
      <c r="AQ127" s="57">
        <f t="shared" si="987"/>
        <v>1138</v>
      </c>
      <c r="AR127" s="57">
        <f t="shared" si="987"/>
        <v>1029</v>
      </c>
      <c r="AS127" s="57">
        <f t="shared" si="987"/>
        <v>899</v>
      </c>
      <c r="AT127" s="57">
        <f t="shared" si="987"/>
        <v>806</v>
      </c>
      <c r="AU127" s="57">
        <f t="shared" si="987"/>
        <v>677</v>
      </c>
      <c r="AV127" s="188">
        <f t="shared" si="987"/>
        <v>542</v>
      </c>
      <c r="AW127" s="219">
        <f t="shared" si="987"/>
        <v>509</v>
      </c>
      <c r="AX127" s="219">
        <f t="shared" si="987"/>
        <v>564</v>
      </c>
      <c r="AY127" s="219">
        <f t="shared" si="987"/>
        <v>570</v>
      </c>
      <c r="AZ127" s="219">
        <f t="shared" si="987"/>
        <v>571</v>
      </c>
      <c r="BA127" s="57"/>
      <c r="BB127" s="57"/>
      <c r="BC127" s="57"/>
      <c r="BD127" s="57"/>
      <c r="BE127" s="57"/>
      <c r="BF127" s="57"/>
      <c r="BG127" s="57"/>
      <c r="BH127" s="188"/>
      <c r="BI127" s="57">
        <f t="shared" ref="BI127:CD127" si="988">+BI123+BI124+BI125+BI126</f>
        <v>99</v>
      </c>
      <c r="BJ127" s="57">
        <f t="shared" si="988"/>
        <v>192</v>
      </c>
      <c r="BK127" s="57">
        <f t="shared" si="988"/>
        <v>293</v>
      </c>
      <c r="BL127" s="57">
        <f t="shared" si="988"/>
        <v>297</v>
      </c>
      <c r="BM127" s="57">
        <f t="shared" si="988"/>
        <v>262</v>
      </c>
      <c r="BN127" s="57">
        <f t="shared" si="988"/>
        <v>186</v>
      </c>
      <c r="BO127" s="57">
        <f t="shared" si="988"/>
        <v>151</v>
      </c>
      <c r="BP127" s="57">
        <f t="shared" si="988"/>
        <v>129</v>
      </c>
      <c r="BQ127" s="57">
        <f t="shared" si="988"/>
        <v>124</v>
      </c>
      <c r="BR127" s="57">
        <f t="shared" si="988"/>
        <v>100</v>
      </c>
      <c r="BS127" s="57">
        <f t="shared" si="988"/>
        <v>56</v>
      </c>
      <c r="BT127" s="57">
        <f t="shared" si="988"/>
        <v>8</v>
      </c>
      <c r="BU127" s="57">
        <f t="shared" si="988"/>
        <v>-50</v>
      </c>
      <c r="BV127" s="57">
        <f t="shared" si="988"/>
        <v>-226</v>
      </c>
      <c r="BW127" s="57">
        <f t="shared" si="988"/>
        <v>-344</v>
      </c>
      <c r="BX127" s="57">
        <f t="shared" si="988"/>
        <v>-387</v>
      </c>
      <c r="BY127" s="57">
        <f t="shared" si="988"/>
        <v>-480</v>
      </c>
      <c r="BZ127" s="57">
        <f t="shared" si="988"/>
        <v>-899</v>
      </c>
      <c r="CA127" s="57">
        <f t="shared" si="988"/>
        <v>-997</v>
      </c>
      <c r="CB127" s="57">
        <f t="shared" si="988"/>
        <v>-1066</v>
      </c>
      <c r="CC127" s="57">
        <f t="shared" si="988"/>
        <v>-933</v>
      </c>
      <c r="CD127" s="57">
        <f t="shared" si="988"/>
        <v>-632</v>
      </c>
      <c r="CE127" s="283">
        <f t="shared" ref="CE127:DB127" si="989">SUM(CE122:CE126)</f>
        <v>-573</v>
      </c>
      <c r="CF127" s="221">
        <f t="shared" si="989"/>
        <v>-553</v>
      </c>
      <c r="CG127" s="221">
        <f t="shared" si="989"/>
        <v>-518</v>
      </c>
      <c r="CH127" s="221">
        <f t="shared" si="989"/>
        <v>-524</v>
      </c>
      <c r="CI127" s="221">
        <f t="shared" si="989"/>
        <v>-618</v>
      </c>
      <c r="CJ127" s="221">
        <f t="shared" si="989"/>
        <v>-589</v>
      </c>
      <c r="CK127" s="221">
        <f t="shared" si="989"/>
        <v>-539</v>
      </c>
      <c r="CL127" s="221">
        <f t="shared" si="989"/>
        <v>7</v>
      </c>
      <c r="CM127" s="221">
        <f t="shared" si="989"/>
        <v>259</v>
      </c>
      <c r="CN127" s="221">
        <f t="shared" si="989"/>
        <v>403</v>
      </c>
      <c r="CO127" s="221">
        <f t="shared" si="989"/>
        <v>420</v>
      </c>
      <c r="CP127" s="284">
        <f t="shared" si="989"/>
        <v>262</v>
      </c>
      <c r="CQ127" s="283">
        <f t="shared" si="989"/>
        <v>232</v>
      </c>
      <c r="CR127" s="221">
        <f t="shared" si="989"/>
        <v>177</v>
      </c>
      <c r="CS127" s="221">
        <f t="shared" si="989"/>
        <v>170</v>
      </c>
      <c r="CT127" s="221">
        <f t="shared" si="989"/>
        <v>288</v>
      </c>
      <c r="CU127" s="221">
        <f t="shared" si="989"/>
        <v>0</v>
      </c>
      <c r="CV127" s="221">
        <f t="shared" si="989"/>
        <v>0</v>
      </c>
      <c r="CW127" s="221">
        <f t="shared" si="989"/>
        <v>0</v>
      </c>
      <c r="CX127" s="221">
        <f t="shared" si="989"/>
        <v>0</v>
      </c>
      <c r="CY127" s="221">
        <f t="shared" si="989"/>
        <v>0</v>
      </c>
      <c r="CZ127" s="221">
        <f t="shared" si="989"/>
        <v>0</v>
      </c>
      <c r="DA127" s="221">
        <f t="shared" si="989"/>
        <v>0</v>
      </c>
      <c r="DB127" s="284">
        <f t="shared" si="989"/>
        <v>0</v>
      </c>
    </row>
    <row r="128" spans="1:106" x14ac:dyDescent="0.3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3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/>
      <c r="BB129" s="328"/>
      <c r="BC129" s="328"/>
      <c r="BD129" s="328"/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90">IF(Q129=0,0,E129-Q129)</f>
        <v>0</v>
      </c>
      <c r="BL129" s="57">
        <f t="shared" si="990"/>
        <v>0</v>
      </c>
      <c r="BM129" s="57">
        <f t="shared" si="990"/>
        <v>0</v>
      </c>
      <c r="BN129" s="55">
        <f t="shared" si="990"/>
        <v>0</v>
      </c>
      <c r="BO129" s="55">
        <f t="shared" si="990"/>
        <v>0</v>
      </c>
      <c r="BP129" s="219">
        <f t="shared" si="990"/>
        <v>0</v>
      </c>
      <c r="BQ129" s="219">
        <f t="shared" si="990"/>
        <v>0</v>
      </c>
      <c r="BR129" s="219">
        <f t="shared" si="990"/>
        <v>0</v>
      </c>
      <c r="BS129" s="283">
        <f t="shared" ref="BS129" si="991">IF(Y129=0,0,M129-Y129)</f>
        <v>0</v>
      </c>
      <c r="BT129" s="221">
        <f t="shared" ref="BT129:BV130" si="992">IF(Z129=0,0,N129-Z129)</f>
        <v>0</v>
      </c>
      <c r="BU129" s="221">
        <f t="shared" si="992"/>
        <v>0</v>
      </c>
      <c r="BV129" s="221">
        <f t="shared" si="992"/>
        <v>0</v>
      </c>
      <c r="BW129" s="221">
        <f t="shared" ref="BW129" si="993">IF(AC129=0,0,Q129-AC129)</f>
        <v>0</v>
      </c>
      <c r="BX129" s="221">
        <f t="shared" ref="BX129" si="994">IF(AD129=0,0,R129-AD129)</f>
        <v>0</v>
      </c>
      <c r="BY129" s="221">
        <f t="shared" ref="BY129" si="995">IF(AE129=0,0,S129-AE129)</f>
        <v>-295</v>
      </c>
      <c r="BZ129" s="221">
        <f t="shared" ref="BZ129" si="996">IF(AF129=0,0,T129-AF129)</f>
        <v>-201</v>
      </c>
      <c r="CA129" s="221">
        <f t="shared" ref="CA129" si="997">IF(AG129=0,0,U129-AG129)</f>
        <v>-227</v>
      </c>
      <c r="CB129" s="221">
        <f t="shared" ref="CB129" si="998">IF(AH129=0,0,V129-AH129)</f>
        <v>-179</v>
      </c>
      <c r="CC129" s="221">
        <f t="shared" ref="CC129" si="999">IF(AI129=0,0,W129-AI129)</f>
        <v>-137</v>
      </c>
      <c r="CD129" s="221">
        <f t="shared" ref="CD129" si="1000">IF(AJ129=0,0,X129-AJ129)</f>
        <v>-96</v>
      </c>
      <c r="CE129" s="283">
        <f t="shared" ref="CE129:CJ129" si="1001">IF(AK129=0,0,Y129-AK129)</f>
        <v>-36</v>
      </c>
      <c r="CF129" s="221">
        <f t="shared" si="1001"/>
        <v>-148</v>
      </c>
      <c r="CG129" s="221">
        <f t="shared" si="1001"/>
        <v>-72</v>
      </c>
      <c r="CH129" s="221">
        <f t="shared" si="1001"/>
        <v>-152</v>
      </c>
      <c r="CI129" s="221">
        <f t="shared" si="1001"/>
        <v>-200</v>
      </c>
      <c r="CJ129" s="221">
        <f t="shared" si="1001"/>
        <v>-117</v>
      </c>
      <c r="CK129" s="221">
        <f t="shared" ref="CK129" si="1002">IF(AQ129=0,0,AE129-AQ129)</f>
        <v>198</v>
      </c>
      <c r="CL129" s="221">
        <f t="shared" ref="CL129:CS129" si="1003">IF(AR129=0,0,AF129-AR129)</f>
        <v>104</v>
      </c>
      <c r="CM129" s="221">
        <f t="shared" si="1003"/>
        <v>127</v>
      </c>
      <c r="CN129" s="221">
        <f t="shared" si="1003"/>
        <v>67</v>
      </c>
      <c r="CO129" s="221">
        <f t="shared" si="1003"/>
        <v>44</v>
      </c>
      <c r="CP129" s="284">
        <f t="shared" si="1003"/>
        <v>26</v>
      </c>
      <c r="CQ129" s="283">
        <f t="shared" si="1003"/>
        <v>-77</v>
      </c>
      <c r="CR129" s="221">
        <f t="shared" si="1003"/>
        <v>37</v>
      </c>
      <c r="CS129" s="221">
        <f t="shared" si="1003"/>
        <v>28</v>
      </c>
      <c r="CT129" s="221">
        <f t="shared" ref="CT129" si="1004">IF(AZ129=0,0,AN129-AZ129)</f>
        <v>26</v>
      </c>
      <c r="CU129" s="221">
        <f t="shared" ref="CU129" si="1005">IF(BA129=0,0,AO129-BA129)</f>
        <v>0</v>
      </c>
      <c r="CV129" s="221">
        <f t="shared" ref="CV129" si="1006">IF(BB129=0,0,AP129-BB129)</f>
        <v>0</v>
      </c>
      <c r="CW129" s="221">
        <f t="shared" ref="CW129" si="1007">IF(BC129=0,0,AQ129-BC129)</f>
        <v>0</v>
      </c>
      <c r="CX129" s="221">
        <f t="shared" ref="CX129" si="1008">IF(BD129=0,0,AR129-BD129)</f>
        <v>0</v>
      </c>
      <c r="CY129" s="221">
        <f t="shared" ref="CY129" si="1009">IF(BE129=0,0,AS129-BE129)</f>
        <v>0</v>
      </c>
      <c r="CZ129" s="221">
        <f t="shared" ref="CZ129" si="1010">IF(BF129=0,0,AT129-BF129)</f>
        <v>0</v>
      </c>
      <c r="DA129" s="221">
        <f t="shared" ref="DA129:DB129" si="1011">IF(BG129=0,0,AU129-BG129)</f>
        <v>0</v>
      </c>
      <c r="DB129" s="284">
        <f t="shared" si="1011"/>
        <v>0</v>
      </c>
    </row>
    <row r="130" spans="1:106" x14ac:dyDescent="0.3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/>
      <c r="BB130" s="328"/>
      <c r="BC130" s="328"/>
      <c r="BD130" s="328"/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1012">IF(Q130=0,0,E130-Q130)</f>
        <v>0</v>
      </c>
      <c r="BL130" s="57">
        <f t="shared" si="1012"/>
        <v>0</v>
      </c>
      <c r="BM130" s="57">
        <f t="shared" si="1012"/>
        <v>0</v>
      </c>
      <c r="BN130" s="55">
        <f t="shared" si="1012"/>
        <v>0</v>
      </c>
      <c r="BO130" s="55">
        <f t="shared" si="1012"/>
        <v>0</v>
      </c>
      <c r="BP130" s="219">
        <f t="shared" si="1012"/>
        <v>0</v>
      </c>
      <c r="BQ130" s="219">
        <f t="shared" si="1012"/>
        <v>0</v>
      </c>
      <c r="BR130" s="219">
        <f t="shared" si="1012"/>
        <v>0</v>
      </c>
      <c r="BS130" s="283">
        <f t="shared" ref="BS130" si="1013">IF(Y130=0,0,M130-Y130)</f>
        <v>0</v>
      </c>
      <c r="BT130" s="221">
        <f t="shared" si="992"/>
        <v>0</v>
      </c>
      <c r="BU130" s="221">
        <f t="shared" si="992"/>
        <v>0</v>
      </c>
      <c r="BV130" s="221">
        <f t="shared" si="992"/>
        <v>0</v>
      </c>
      <c r="BW130" s="221">
        <f t="shared" ref="BW130" si="1014">IF(AC130=0,0,Q130-AC130)</f>
        <v>0</v>
      </c>
      <c r="BX130" s="221">
        <f t="shared" ref="BX130" si="1015">IF(AD130=0,0,R130-AD130)</f>
        <v>0</v>
      </c>
      <c r="BY130" s="221">
        <f t="shared" ref="BY130" si="1016">IF(AE130=0,0,S130-AE130)</f>
        <v>0</v>
      </c>
      <c r="BZ130" s="221">
        <f t="shared" ref="BZ130" si="1017">IF(AF130=0,0,T130-AF130)</f>
        <v>-125</v>
      </c>
      <c r="CA130" s="221">
        <f t="shared" ref="CA130" si="1018">IF(AG130=0,0,U130-AG130)</f>
        <v>-49</v>
      </c>
      <c r="CB130" s="221">
        <f t="shared" ref="CB130" si="1019">IF(AH130=0,0,V130-AH130)</f>
        <v>-24</v>
      </c>
      <c r="CC130" s="221">
        <f t="shared" ref="CC130" si="1020">IF(AI130=0,0,W130-AI130)</f>
        <v>-4</v>
      </c>
      <c r="CD130" s="221">
        <f t="shared" ref="CD130" si="1021">IF(AJ130=0,0,X130-AJ130)</f>
        <v>-8</v>
      </c>
      <c r="CE130" s="283">
        <f t="shared" ref="CE130:CJ130" si="1022">IF(AK130=0,0,Y130-AK130)</f>
        <v>-1</v>
      </c>
      <c r="CF130" s="221">
        <f t="shared" si="1022"/>
        <v>-3</v>
      </c>
      <c r="CG130" s="221">
        <f t="shared" si="1022"/>
        <v>-11</v>
      </c>
      <c r="CH130" s="221">
        <f t="shared" si="1022"/>
        <v>-19</v>
      </c>
      <c r="CI130" s="221">
        <f t="shared" si="1022"/>
        <v>-7</v>
      </c>
      <c r="CJ130" s="221">
        <f t="shared" si="1022"/>
        <v>-4</v>
      </c>
      <c r="CK130" s="221">
        <f t="shared" ref="CK130" si="1023">IF(AQ130=0,0,AE130-AQ130)</f>
        <v>-111</v>
      </c>
      <c r="CL130" s="221">
        <f t="shared" ref="CL130:CS130" si="1024">IF(AR130=0,0,AF130-AR130)</f>
        <v>115</v>
      </c>
      <c r="CM130" s="221">
        <f t="shared" si="1024"/>
        <v>13</v>
      </c>
      <c r="CN130" s="221">
        <f t="shared" si="1024"/>
        <v>-4</v>
      </c>
      <c r="CO130" s="221">
        <f t="shared" si="1024"/>
        <v>-5</v>
      </c>
      <c r="CP130" s="284">
        <f t="shared" si="1024"/>
        <v>6</v>
      </c>
      <c r="CQ130" s="283">
        <f t="shared" si="1024"/>
        <v>-18</v>
      </c>
      <c r="CR130" s="221">
        <f t="shared" si="1024"/>
        <v>-4</v>
      </c>
      <c r="CS130" s="221">
        <f t="shared" si="1024"/>
        <v>7</v>
      </c>
      <c r="CT130" s="221">
        <f t="shared" ref="CT130" si="1025">IF(AZ130=0,0,AN130-AZ130)</f>
        <v>-3</v>
      </c>
      <c r="CU130" s="221">
        <f t="shared" ref="CU130" si="1026">IF(BA130=0,0,AO130-BA130)</f>
        <v>0</v>
      </c>
      <c r="CV130" s="221">
        <f t="shared" ref="CV130" si="1027">IF(BB130=0,0,AP130-BB130)</f>
        <v>0</v>
      </c>
      <c r="CW130" s="221">
        <f t="shared" ref="CW130" si="1028">IF(BC130=0,0,AQ130-BC130)</f>
        <v>0</v>
      </c>
      <c r="CX130" s="221">
        <f t="shared" ref="CX130" si="1029">IF(BD130=0,0,AR130-BD130)</f>
        <v>0</v>
      </c>
      <c r="CY130" s="221">
        <f t="shared" ref="CY130" si="1030">IF(BE130=0,0,AS130-BE130)</f>
        <v>0</v>
      </c>
      <c r="CZ130" s="221">
        <f t="shared" ref="CZ130" si="1031">IF(BF130=0,0,AT130-BF130)</f>
        <v>0</v>
      </c>
      <c r="DA130" s="221">
        <f t="shared" ref="DA130:DB130" si="1032">IF(BG130=0,0,AU130-BG130)</f>
        <v>0</v>
      </c>
      <c r="DB130" s="284">
        <f t="shared" si="1032"/>
        <v>0</v>
      </c>
    </row>
    <row r="131" spans="1:106" x14ac:dyDescent="0.3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/>
      <c r="BB131" s="328"/>
      <c r="BC131" s="328"/>
      <c r="BD131" s="328"/>
      <c r="BE131" s="328"/>
      <c r="BF131" s="328"/>
      <c r="BG131" s="328"/>
      <c r="BH131" s="203"/>
      <c r="BI131" s="120">
        <f t="shared" ref="BI131:BJ133" si="1033">C131-O131</f>
        <v>-1</v>
      </c>
      <c r="BJ131" s="120">
        <f t="shared" si="1033"/>
        <v>4</v>
      </c>
      <c r="BK131" s="57">
        <f t="shared" ref="BK131:BR133" si="1034">IF(Q131=0,0,E131-Q131)</f>
        <v>0</v>
      </c>
      <c r="BL131" s="57">
        <f t="shared" si="1034"/>
        <v>0</v>
      </c>
      <c r="BM131" s="57">
        <f t="shared" si="1034"/>
        <v>0</v>
      </c>
      <c r="BN131" s="55">
        <f t="shared" si="1034"/>
        <v>0</v>
      </c>
      <c r="BO131" s="55">
        <f t="shared" si="1034"/>
        <v>0</v>
      </c>
      <c r="BP131" s="219">
        <f t="shared" si="1034"/>
        <v>7</v>
      </c>
      <c r="BQ131" s="219">
        <f t="shared" si="1034"/>
        <v>0</v>
      </c>
      <c r="BR131" s="219">
        <f t="shared" si="1034"/>
        <v>2</v>
      </c>
      <c r="BS131" s="283">
        <f t="shared" ref="BS131:BS133" si="1035">IF(Y131=0,0,M131-Y131)</f>
        <v>-1</v>
      </c>
      <c r="BT131" s="221">
        <f t="shared" ref="BT131:BV133" si="1036">IF(Z131=0,0,N131-Z131)</f>
        <v>2</v>
      </c>
      <c r="BU131" s="221">
        <f t="shared" si="1036"/>
        <v>-5</v>
      </c>
      <c r="BV131" s="221">
        <f t="shared" si="1036"/>
        <v>0</v>
      </c>
      <c r="BW131" s="221">
        <f t="shared" ref="BW131:BW133" si="1037">IF(AC131=0,0,Q131-AC131)</f>
        <v>-10</v>
      </c>
      <c r="BX131" s="221">
        <f t="shared" ref="BX131:BX133" si="1038">IF(AD131=0,0,R131-AD131)</f>
        <v>0</v>
      </c>
      <c r="BY131" s="221">
        <f t="shared" ref="BY131:BY133" si="1039">IF(AE131=0,0,S131-AE131)</f>
        <v>0</v>
      </c>
      <c r="BZ131" s="221">
        <f t="shared" ref="BZ131:BZ133" si="1040">IF(AF131=0,0,T131-AF131)</f>
        <v>-5</v>
      </c>
      <c r="CA131" s="221">
        <f t="shared" ref="CA131:CA133" si="1041">IF(AG131=0,0,U131-AG131)</f>
        <v>-10</v>
      </c>
      <c r="CB131" s="221">
        <f t="shared" ref="CB131:CB133" si="1042">IF(AH131=0,0,V131-AH131)</f>
        <v>-5</v>
      </c>
      <c r="CC131" s="221">
        <f t="shared" ref="CC131:CC133" si="1043">IF(AI131=0,0,W131-AI131)</f>
        <v>-4</v>
      </c>
      <c r="CD131" s="221">
        <f t="shared" ref="CD131:CD133" si="1044">IF(AJ131=0,0,X131-AJ131)</f>
        <v>-3</v>
      </c>
      <c r="CE131" s="283">
        <f t="shared" ref="CE131:CJ133" si="1045">IF(AK131=0,0,Y131-AK131)</f>
        <v>0</v>
      </c>
      <c r="CF131" s="221">
        <f t="shared" si="1045"/>
        <v>-13</v>
      </c>
      <c r="CG131" s="221">
        <f t="shared" si="1045"/>
        <v>5</v>
      </c>
      <c r="CH131" s="221">
        <f t="shared" si="1045"/>
        <v>0</v>
      </c>
      <c r="CI131" s="221">
        <f t="shared" si="1045"/>
        <v>6</v>
      </c>
      <c r="CJ131" s="221">
        <f t="shared" si="1045"/>
        <v>-4</v>
      </c>
      <c r="CK131" s="221">
        <f t="shared" ref="CK131:CK133" si="1046">IF(AQ131=0,0,AE131-AQ131)</f>
        <v>-3</v>
      </c>
      <c r="CL131" s="221">
        <f t="shared" ref="CL131:CS133" si="1047">IF(AR131=0,0,AF131-AR131)</f>
        <v>-1</v>
      </c>
      <c r="CM131" s="221">
        <f t="shared" si="1047"/>
        <v>6</v>
      </c>
      <c r="CN131" s="221">
        <f t="shared" si="1047"/>
        <v>5</v>
      </c>
      <c r="CO131" s="221">
        <f t="shared" si="1047"/>
        <v>-1</v>
      </c>
      <c r="CP131" s="284">
        <f t="shared" si="1047"/>
        <v>3</v>
      </c>
      <c r="CQ131" s="283">
        <f t="shared" si="1047"/>
        <v>-8</v>
      </c>
      <c r="CR131" s="221">
        <f t="shared" si="1047"/>
        <v>11</v>
      </c>
      <c r="CS131" s="221">
        <f t="shared" si="1047"/>
        <v>-4</v>
      </c>
      <c r="CT131" s="221">
        <f t="shared" ref="CT131:CT133" si="1048">IF(AZ131=0,0,AN131-AZ131)</f>
        <v>-8</v>
      </c>
      <c r="CU131" s="221">
        <f t="shared" ref="CU131:CU133" si="1049">IF(BA131=0,0,AO131-BA131)</f>
        <v>0</v>
      </c>
      <c r="CV131" s="221">
        <f t="shared" ref="CV131:CV133" si="1050">IF(BB131=0,0,AP131-BB131)</f>
        <v>0</v>
      </c>
      <c r="CW131" s="221">
        <f t="shared" ref="CW131:CW133" si="1051">IF(BC131=0,0,AQ131-BC131)</f>
        <v>0</v>
      </c>
      <c r="CX131" s="221">
        <f t="shared" ref="CX131:CX133" si="1052">IF(BD131=0,0,AR131-BD131)</f>
        <v>0</v>
      </c>
      <c r="CY131" s="221">
        <f t="shared" ref="CY131:CY133" si="1053">IF(BE131=0,0,AS131-BE131)</f>
        <v>0</v>
      </c>
      <c r="CZ131" s="221">
        <f t="shared" ref="CZ131:CZ133" si="1054">IF(BF131=0,0,AT131-BF131)</f>
        <v>0</v>
      </c>
      <c r="DA131" s="221">
        <f t="shared" ref="DA131:DB133" si="1055">IF(BG131=0,0,AU131-BG131)</f>
        <v>0</v>
      </c>
      <c r="DB131" s="284">
        <f t="shared" si="1055"/>
        <v>0</v>
      </c>
    </row>
    <row r="132" spans="1:106" x14ac:dyDescent="0.3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/>
      <c r="BB132" s="328"/>
      <c r="BC132" s="328"/>
      <c r="BD132" s="328"/>
      <c r="BE132" s="328"/>
      <c r="BF132" s="328"/>
      <c r="BG132" s="328"/>
      <c r="BH132" s="203"/>
      <c r="BI132" s="120">
        <f t="shared" si="1033"/>
        <v>-1</v>
      </c>
      <c r="BJ132" s="120">
        <f t="shared" si="1033"/>
        <v>4</v>
      </c>
      <c r="BK132" s="57">
        <f t="shared" si="1034"/>
        <v>0</v>
      </c>
      <c r="BL132" s="57">
        <f t="shared" si="1034"/>
        <v>0</v>
      </c>
      <c r="BM132" s="57">
        <f t="shared" si="1034"/>
        <v>0</v>
      </c>
      <c r="BN132" s="55">
        <f t="shared" si="1034"/>
        <v>0</v>
      </c>
      <c r="BO132" s="55">
        <f t="shared" si="1034"/>
        <v>0</v>
      </c>
      <c r="BP132" s="219">
        <f t="shared" si="1034"/>
        <v>11</v>
      </c>
      <c r="BQ132" s="219">
        <f t="shared" si="1034"/>
        <v>-1</v>
      </c>
      <c r="BR132" s="219">
        <f t="shared" si="1034"/>
        <v>2</v>
      </c>
      <c r="BS132" s="283">
        <f t="shared" si="1035"/>
        <v>0</v>
      </c>
      <c r="BT132" s="221">
        <f t="shared" si="1036"/>
        <v>3</v>
      </c>
      <c r="BU132" s="221">
        <f t="shared" si="1036"/>
        <v>-1</v>
      </c>
      <c r="BV132" s="221">
        <f t="shared" si="1036"/>
        <v>-1</v>
      </c>
      <c r="BW132" s="221">
        <f t="shared" si="1037"/>
        <v>-4</v>
      </c>
      <c r="BX132" s="221">
        <f t="shared" si="1038"/>
        <v>-3</v>
      </c>
      <c r="BY132" s="221">
        <f t="shared" si="1039"/>
        <v>-3</v>
      </c>
      <c r="BZ132" s="221">
        <f t="shared" si="1040"/>
        <v>-6</v>
      </c>
      <c r="CA132" s="221">
        <f t="shared" si="1041"/>
        <v>-6</v>
      </c>
      <c r="CB132" s="221">
        <f t="shared" si="1042"/>
        <v>-9</v>
      </c>
      <c r="CC132" s="221">
        <f t="shared" si="1043"/>
        <v>0</v>
      </c>
      <c r="CD132" s="221">
        <f t="shared" si="1044"/>
        <v>-3</v>
      </c>
      <c r="CE132" s="283">
        <f t="shared" si="1045"/>
        <v>-3</v>
      </c>
      <c r="CF132" s="221">
        <f t="shared" si="1045"/>
        <v>-5</v>
      </c>
      <c r="CG132" s="221">
        <f t="shared" si="1045"/>
        <v>-1</v>
      </c>
      <c r="CH132" s="221">
        <f t="shared" si="1045"/>
        <v>0</v>
      </c>
      <c r="CI132" s="221">
        <f t="shared" si="1045"/>
        <v>-7</v>
      </c>
      <c r="CJ132" s="221">
        <f t="shared" si="1045"/>
        <v>-3</v>
      </c>
      <c r="CK132" s="221">
        <f t="shared" si="1046"/>
        <v>-1</v>
      </c>
      <c r="CL132" s="221">
        <f t="shared" si="1047"/>
        <v>3</v>
      </c>
      <c r="CM132" s="221">
        <f t="shared" si="1047"/>
        <v>2</v>
      </c>
      <c r="CN132" s="221">
        <f t="shared" si="1047"/>
        <v>5</v>
      </c>
      <c r="CO132" s="221">
        <f t="shared" si="1047"/>
        <v>-4</v>
      </c>
      <c r="CP132" s="284">
        <f t="shared" si="1047"/>
        <v>1</v>
      </c>
      <c r="CQ132" s="283">
        <f t="shared" si="1047"/>
        <v>1</v>
      </c>
      <c r="CR132" s="221">
        <f t="shared" si="1047"/>
        <v>1</v>
      </c>
      <c r="CS132" s="221">
        <f t="shared" si="1047"/>
        <v>-3</v>
      </c>
      <c r="CT132" s="221">
        <f t="shared" si="1048"/>
        <v>-5</v>
      </c>
      <c r="CU132" s="221">
        <f t="shared" si="1049"/>
        <v>0</v>
      </c>
      <c r="CV132" s="221">
        <f t="shared" si="1050"/>
        <v>0</v>
      </c>
      <c r="CW132" s="221">
        <f t="shared" si="1051"/>
        <v>0</v>
      </c>
      <c r="CX132" s="221">
        <f t="shared" si="1052"/>
        <v>0</v>
      </c>
      <c r="CY132" s="221">
        <f t="shared" si="1053"/>
        <v>0</v>
      </c>
      <c r="CZ132" s="221">
        <f t="shared" si="1054"/>
        <v>0</v>
      </c>
      <c r="DA132" s="221">
        <f t="shared" si="1055"/>
        <v>0</v>
      </c>
      <c r="DB132" s="284">
        <f t="shared" si="1055"/>
        <v>0</v>
      </c>
    </row>
    <row r="133" spans="1:106" x14ac:dyDescent="0.3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/>
      <c r="BB133" s="328"/>
      <c r="BC133" s="328"/>
      <c r="BD133" s="328"/>
      <c r="BE133" s="328"/>
      <c r="BF133" s="328"/>
      <c r="BG133" s="328"/>
      <c r="BH133" s="203"/>
      <c r="BI133" s="120">
        <f t="shared" si="1033"/>
        <v>0</v>
      </c>
      <c r="BJ133" s="120">
        <f t="shared" si="1033"/>
        <v>0</v>
      </c>
      <c r="BK133" s="57">
        <f t="shared" si="1034"/>
        <v>0</v>
      </c>
      <c r="BL133" s="57">
        <f t="shared" si="1034"/>
        <v>0</v>
      </c>
      <c r="BM133" s="57">
        <f t="shared" si="1034"/>
        <v>0</v>
      </c>
      <c r="BN133" s="55">
        <f t="shared" si="1034"/>
        <v>0</v>
      </c>
      <c r="BO133" s="55">
        <f t="shared" si="1034"/>
        <v>0</v>
      </c>
      <c r="BP133" s="219">
        <f t="shared" si="1034"/>
        <v>0</v>
      </c>
      <c r="BQ133" s="219">
        <f t="shared" si="1034"/>
        <v>0</v>
      </c>
      <c r="BR133" s="219">
        <f t="shared" si="1034"/>
        <v>0</v>
      </c>
      <c r="BS133" s="283">
        <f t="shared" si="1035"/>
        <v>0</v>
      </c>
      <c r="BT133" s="221">
        <f t="shared" si="1036"/>
        <v>0</v>
      </c>
      <c r="BU133" s="221">
        <f t="shared" si="1036"/>
        <v>0</v>
      </c>
      <c r="BV133" s="221">
        <f t="shared" si="1036"/>
        <v>0</v>
      </c>
      <c r="BW133" s="221">
        <f t="shared" si="1037"/>
        <v>0</v>
      </c>
      <c r="BX133" s="221">
        <f t="shared" si="1038"/>
        <v>0</v>
      </c>
      <c r="BY133" s="221">
        <f t="shared" si="1039"/>
        <v>0</v>
      </c>
      <c r="BZ133" s="221">
        <f t="shared" si="1040"/>
        <v>0</v>
      </c>
      <c r="CA133" s="221">
        <f t="shared" si="1041"/>
        <v>0</v>
      </c>
      <c r="CB133" s="221">
        <f t="shared" si="1042"/>
        <v>0</v>
      </c>
      <c r="CC133" s="221">
        <f t="shared" si="1043"/>
        <v>0</v>
      </c>
      <c r="CD133" s="221">
        <f t="shared" si="1044"/>
        <v>0</v>
      </c>
      <c r="CE133" s="283">
        <f t="shared" si="1045"/>
        <v>0</v>
      </c>
      <c r="CF133" s="221">
        <f t="shared" si="1045"/>
        <v>0</v>
      </c>
      <c r="CG133" s="221">
        <f t="shared" si="1045"/>
        <v>0</v>
      </c>
      <c r="CH133" s="221">
        <f t="shared" si="1045"/>
        <v>0</v>
      </c>
      <c r="CI133" s="221">
        <f t="shared" si="1045"/>
        <v>0</v>
      </c>
      <c r="CJ133" s="221">
        <f t="shared" si="1045"/>
        <v>0</v>
      </c>
      <c r="CK133" s="221">
        <f t="shared" si="1046"/>
        <v>0</v>
      </c>
      <c r="CL133" s="221">
        <f t="shared" si="1047"/>
        <v>0</v>
      </c>
      <c r="CM133" s="221">
        <f t="shared" si="1047"/>
        <v>0</v>
      </c>
      <c r="CN133" s="221">
        <f t="shared" si="1047"/>
        <v>0</v>
      </c>
      <c r="CO133" s="221">
        <f t="shared" si="1047"/>
        <v>0</v>
      </c>
      <c r="CP133" s="284">
        <f t="shared" si="1047"/>
        <v>0</v>
      </c>
      <c r="CQ133" s="283">
        <f t="shared" si="1047"/>
        <v>0</v>
      </c>
      <c r="CR133" s="221">
        <f t="shared" si="1047"/>
        <v>0</v>
      </c>
      <c r="CS133" s="221">
        <f t="shared" si="1047"/>
        <v>0</v>
      </c>
      <c r="CT133" s="221">
        <f t="shared" si="1048"/>
        <v>0</v>
      </c>
      <c r="CU133" s="221">
        <f t="shared" si="1049"/>
        <v>0</v>
      </c>
      <c r="CV133" s="221">
        <f t="shared" si="1050"/>
        <v>0</v>
      </c>
      <c r="CW133" s="221">
        <f t="shared" si="1051"/>
        <v>0</v>
      </c>
      <c r="CX133" s="221">
        <f t="shared" si="1052"/>
        <v>0</v>
      </c>
      <c r="CY133" s="221">
        <f t="shared" si="1053"/>
        <v>0</v>
      </c>
      <c r="CZ133" s="221">
        <f t="shared" si="1054"/>
        <v>0</v>
      </c>
      <c r="DA133" s="221">
        <f t="shared" si="1055"/>
        <v>0</v>
      </c>
      <c r="DB133" s="284">
        <f t="shared" si="1055"/>
        <v>0</v>
      </c>
    </row>
    <row r="134" spans="1:106" x14ac:dyDescent="0.3">
      <c r="A134" s="4"/>
      <c r="B134" s="35" t="s">
        <v>46</v>
      </c>
      <c r="C134" s="126">
        <f t="shared" ref="C134:AH134" si="1056">SUM(C129:C133)</f>
        <v>102</v>
      </c>
      <c r="D134" s="124">
        <f t="shared" si="1056"/>
        <v>155</v>
      </c>
      <c r="E134" s="124">
        <f t="shared" si="1056"/>
        <v>181</v>
      </c>
      <c r="F134" s="124">
        <f t="shared" si="1056"/>
        <v>181</v>
      </c>
      <c r="G134" s="124">
        <f t="shared" si="1056"/>
        <v>283</v>
      </c>
      <c r="H134" s="124">
        <f t="shared" si="1056"/>
        <v>168</v>
      </c>
      <c r="I134" s="124">
        <f t="shared" si="1056"/>
        <v>148</v>
      </c>
      <c r="J134" s="124">
        <f t="shared" si="1056"/>
        <v>269</v>
      </c>
      <c r="K134" s="124">
        <f t="shared" si="1056"/>
        <v>84</v>
      </c>
      <c r="L134" s="124">
        <f t="shared" si="1056"/>
        <v>70</v>
      </c>
      <c r="M134" s="124">
        <f t="shared" si="1056"/>
        <v>216</v>
      </c>
      <c r="N134" s="186">
        <f t="shared" si="1056"/>
        <v>192</v>
      </c>
      <c r="O134" s="124">
        <f t="shared" si="1056"/>
        <v>53</v>
      </c>
      <c r="P134" s="176">
        <f t="shared" si="1056"/>
        <v>0</v>
      </c>
      <c r="Q134" s="176">
        <f t="shared" si="1056"/>
        <v>0</v>
      </c>
      <c r="R134" s="176">
        <f t="shared" si="1056"/>
        <v>0</v>
      </c>
      <c r="S134" s="124">
        <f t="shared" si="1056"/>
        <v>0</v>
      </c>
      <c r="T134" s="124">
        <f t="shared" si="1056"/>
        <v>0</v>
      </c>
      <c r="U134" s="124">
        <f t="shared" si="1056"/>
        <v>0</v>
      </c>
      <c r="V134" s="190">
        <f t="shared" si="1056"/>
        <v>6</v>
      </c>
      <c r="W134" s="190">
        <f t="shared" si="1056"/>
        <v>3</v>
      </c>
      <c r="X134" s="196">
        <f t="shared" si="1056"/>
        <v>4</v>
      </c>
      <c r="Y134" s="190">
        <f t="shared" si="1056"/>
        <v>2</v>
      </c>
      <c r="Z134" s="190">
        <f t="shared" si="1056"/>
        <v>2</v>
      </c>
      <c r="AA134" s="190">
        <f t="shared" si="1056"/>
        <v>8</v>
      </c>
      <c r="AB134" s="190">
        <f t="shared" si="1056"/>
        <v>1</v>
      </c>
      <c r="AC134" s="190">
        <f t="shared" si="1056"/>
        <v>14</v>
      </c>
      <c r="AD134" s="190">
        <f t="shared" si="1056"/>
        <v>3</v>
      </c>
      <c r="AE134" s="190">
        <f t="shared" si="1056"/>
        <v>298</v>
      </c>
      <c r="AF134" s="190">
        <f t="shared" si="1056"/>
        <v>337</v>
      </c>
      <c r="AG134" s="190">
        <f t="shared" si="1056"/>
        <v>292</v>
      </c>
      <c r="AH134" s="190">
        <f t="shared" si="1056"/>
        <v>223</v>
      </c>
      <c r="AI134" s="190">
        <f t="shared" ref="AI134:BN134" si="1057">SUM(AI129:AI133)</f>
        <v>148</v>
      </c>
      <c r="AJ134" s="203">
        <f t="shared" si="1057"/>
        <v>114</v>
      </c>
      <c r="AK134" s="328">
        <f t="shared" si="1057"/>
        <v>42</v>
      </c>
      <c r="AL134" s="328">
        <f t="shared" si="1057"/>
        <v>171</v>
      </c>
      <c r="AM134" s="328">
        <f t="shared" si="1057"/>
        <v>87</v>
      </c>
      <c r="AN134" s="124">
        <f t="shared" si="1057"/>
        <v>171</v>
      </c>
      <c r="AO134" s="124">
        <f t="shared" si="1057"/>
        <v>222</v>
      </c>
      <c r="AP134" s="124">
        <f t="shared" si="1057"/>
        <v>131</v>
      </c>
      <c r="AQ134" s="124">
        <f t="shared" si="1057"/>
        <v>215</v>
      </c>
      <c r="AR134" s="124">
        <f t="shared" si="1057"/>
        <v>116</v>
      </c>
      <c r="AS134" s="124">
        <f t="shared" si="1057"/>
        <v>144</v>
      </c>
      <c r="AT134" s="124">
        <f t="shared" si="1057"/>
        <v>150</v>
      </c>
      <c r="AU134" s="124">
        <f t="shared" si="1057"/>
        <v>114</v>
      </c>
      <c r="AV134" s="203">
        <f t="shared" si="1057"/>
        <v>78</v>
      </c>
      <c r="AW134" s="328">
        <f t="shared" si="1057"/>
        <v>144</v>
      </c>
      <c r="AX134" s="328">
        <f t="shared" si="1057"/>
        <v>126</v>
      </c>
      <c r="AY134" s="328">
        <f t="shared" si="1057"/>
        <v>59</v>
      </c>
      <c r="AZ134" s="328">
        <f t="shared" si="1057"/>
        <v>161</v>
      </c>
      <c r="BA134" s="124"/>
      <c r="BB134" s="124"/>
      <c r="BC134" s="124"/>
      <c r="BD134" s="124"/>
      <c r="BE134" s="124"/>
      <c r="BF134" s="124"/>
      <c r="BG134" s="124"/>
      <c r="BH134" s="203"/>
      <c r="BI134" s="124">
        <f t="shared" ref="BI134:DB134" si="1058">SUM(BI129:BI133)</f>
        <v>49</v>
      </c>
      <c r="BJ134" s="124">
        <f t="shared" si="1058"/>
        <v>155</v>
      </c>
      <c r="BK134" s="124">
        <f t="shared" si="1058"/>
        <v>0</v>
      </c>
      <c r="BL134" s="124">
        <f t="shared" si="1058"/>
        <v>0</v>
      </c>
      <c r="BM134" s="124">
        <f t="shared" si="1058"/>
        <v>0</v>
      </c>
      <c r="BN134" s="124">
        <f t="shared" si="1058"/>
        <v>0</v>
      </c>
      <c r="BO134" s="124">
        <f t="shared" si="1058"/>
        <v>0</v>
      </c>
      <c r="BP134" s="124">
        <f t="shared" si="1058"/>
        <v>18</v>
      </c>
      <c r="BQ134" s="124">
        <f t="shared" si="1058"/>
        <v>-1</v>
      </c>
      <c r="BR134" s="124">
        <f t="shared" si="1058"/>
        <v>4</v>
      </c>
      <c r="BS134" s="124">
        <f t="shared" si="1058"/>
        <v>-1</v>
      </c>
      <c r="BT134" s="124">
        <f t="shared" si="1058"/>
        <v>5</v>
      </c>
      <c r="BU134" s="124">
        <f t="shared" si="1058"/>
        <v>-6</v>
      </c>
      <c r="BV134" s="124">
        <f t="shared" si="1058"/>
        <v>-1</v>
      </c>
      <c r="BW134" s="124">
        <f t="shared" si="1058"/>
        <v>-14</v>
      </c>
      <c r="BX134" s="124">
        <f t="shared" si="1058"/>
        <v>-3</v>
      </c>
      <c r="BY134" s="124">
        <f t="shared" si="1058"/>
        <v>-298</v>
      </c>
      <c r="BZ134" s="124">
        <f t="shared" si="1058"/>
        <v>-337</v>
      </c>
      <c r="CA134" s="124">
        <f t="shared" si="1058"/>
        <v>-292</v>
      </c>
      <c r="CB134" s="124">
        <f t="shared" si="1058"/>
        <v>-217</v>
      </c>
      <c r="CC134" s="124">
        <f t="shared" si="1058"/>
        <v>-145</v>
      </c>
      <c r="CD134" s="328">
        <f t="shared" si="1058"/>
        <v>-110</v>
      </c>
      <c r="CE134" s="290">
        <f t="shared" si="1058"/>
        <v>-40</v>
      </c>
      <c r="CF134" s="328">
        <f t="shared" si="1058"/>
        <v>-169</v>
      </c>
      <c r="CG134" s="328">
        <f t="shared" si="1058"/>
        <v>-79</v>
      </c>
      <c r="CH134" s="328">
        <f t="shared" si="1058"/>
        <v>-171</v>
      </c>
      <c r="CI134" s="328">
        <f t="shared" si="1058"/>
        <v>-208</v>
      </c>
      <c r="CJ134" s="328">
        <f t="shared" si="1058"/>
        <v>-128</v>
      </c>
      <c r="CK134" s="328">
        <f t="shared" si="1058"/>
        <v>83</v>
      </c>
      <c r="CL134" s="328">
        <f t="shared" si="1058"/>
        <v>221</v>
      </c>
      <c r="CM134" s="328">
        <f t="shared" si="1058"/>
        <v>148</v>
      </c>
      <c r="CN134" s="328">
        <f t="shared" si="1058"/>
        <v>73</v>
      </c>
      <c r="CO134" s="328">
        <f t="shared" si="1058"/>
        <v>34</v>
      </c>
      <c r="CP134" s="203">
        <f t="shared" si="1058"/>
        <v>36</v>
      </c>
      <c r="CQ134" s="290">
        <f t="shared" si="1058"/>
        <v>-102</v>
      </c>
      <c r="CR134" s="328">
        <f t="shared" si="1058"/>
        <v>45</v>
      </c>
      <c r="CS134" s="328">
        <f t="shared" si="1058"/>
        <v>28</v>
      </c>
      <c r="CT134" s="328">
        <f t="shared" si="1058"/>
        <v>10</v>
      </c>
      <c r="CU134" s="328">
        <f t="shared" si="1058"/>
        <v>0</v>
      </c>
      <c r="CV134" s="328">
        <f t="shared" si="1058"/>
        <v>0</v>
      </c>
      <c r="CW134" s="328">
        <f t="shared" si="1058"/>
        <v>0</v>
      </c>
      <c r="CX134" s="328">
        <f t="shared" si="1058"/>
        <v>0</v>
      </c>
      <c r="CY134" s="328">
        <f t="shared" si="1058"/>
        <v>0</v>
      </c>
      <c r="CZ134" s="328">
        <f t="shared" si="1058"/>
        <v>0</v>
      </c>
      <c r="DA134" s="328">
        <f t="shared" si="1058"/>
        <v>0</v>
      </c>
      <c r="DB134" s="203">
        <f t="shared" si="1058"/>
        <v>0</v>
      </c>
    </row>
    <row r="135" spans="1:106" x14ac:dyDescent="0.3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3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/>
      <c r="BB136" s="191"/>
      <c r="BC136" s="191"/>
      <c r="BD136" s="191"/>
      <c r="BE136" s="191"/>
      <c r="BF136" s="191"/>
      <c r="BG136" s="191"/>
      <c r="BH136" s="205"/>
      <c r="BI136" s="120">
        <f t="shared" ref="BI136:BJ139" si="1059">C136-O136</f>
        <v>175</v>
      </c>
      <c r="BJ136" s="120">
        <f t="shared" si="1059"/>
        <v>546</v>
      </c>
      <c r="BK136" s="57">
        <f t="shared" ref="BK136:BR136" si="1060">IF(Q136=0,0,E136-Q136)</f>
        <v>711</v>
      </c>
      <c r="BL136" s="57">
        <f t="shared" si="1060"/>
        <v>755</v>
      </c>
      <c r="BM136" s="57">
        <f t="shared" si="1060"/>
        <v>806</v>
      </c>
      <c r="BN136" s="55">
        <f t="shared" si="1060"/>
        <v>722</v>
      </c>
      <c r="BO136" s="55">
        <f t="shared" si="1060"/>
        <v>609</v>
      </c>
      <c r="BP136" s="219">
        <f t="shared" si="1060"/>
        <v>606</v>
      </c>
      <c r="BQ136" s="219">
        <f t="shared" si="1060"/>
        <v>351</v>
      </c>
      <c r="BR136" s="219">
        <f t="shared" si="1060"/>
        <v>273</v>
      </c>
      <c r="BS136" s="283">
        <f t="shared" ref="BS136" si="1061">IF(Y136=0,0,M136-Y136)</f>
        <v>387</v>
      </c>
      <c r="BT136" s="221">
        <f t="shared" ref="BT136:BV137" si="1062">IF(Z136=0,0,N136-Z136)</f>
        <v>471</v>
      </c>
      <c r="BU136" s="221">
        <f t="shared" si="1062"/>
        <v>314</v>
      </c>
      <c r="BV136" s="221">
        <f t="shared" si="1062"/>
        <v>48</v>
      </c>
      <c r="BW136" s="221">
        <f t="shared" ref="BW136" si="1063">IF(AC136=0,0,Q136-AC136)</f>
        <v>-64</v>
      </c>
      <c r="BX136" s="221">
        <f t="shared" ref="BX136" si="1064">IF(AD136=0,0,R136-AD136)</f>
        <v>-214</v>
      </c>
      <c r="BY136" s="221">
        <f t="shared" ref="BY136" si="1065">IF(AE136=0,0,S136-AE136)</f>
        <v>-805</v>
      </c>
      <c r="BZ136" s="221">
        <f t="shared" ref="BZ136" si="1066">IF(AF136=0,0,T136-AF136)</f>
        <v>-768</v>
      </c>
      <c r="CA136" s="221">
        <f t="shared" ref="CA136" si="1067">IF(AG136=0,0,U136-AG136)</f>
        <v>-559</v>
      </c>
      <c r="CB136" s="221">
        <f t="shared" ref="CB136" si="1068">IF(AH136=0,0,V136-AH136)</f>
        <v>-533</v>
      </c>
      <c r="CC136" s="221">
        <f t="shared" ref="CC136" si="1069">IF(AI136=0,0,W136-AI136)</f>
        <v>-319</v>
      </c>
      <c r="CD136" s="221">
        <f t="shared" ref="CD136" si="1070">IF(AJ136=0,0,X136-AJ136)</f>
        <v>-224</v>
      </c>
      <c r="CE136" s="283">
        <f t="shared" ref="CE136:CJ136" si="1071">IF(AK136=0,0,Y136-AK136)</f>
        <v>-324</v>
      </c>
      <c r="CF136" s="221">
        <f t="shared" si="1071"/>
        <v>-428</v>
      </c>
      <c r="CG136" s="221">
        <f t="shared" si="1071"/>
        <v>-405</v>
      </c>
      <c r="CH136" s="221">
        <f t="shared" si="1071"/>
        <v>-568</v>
      </c>
      <c r="CI136" s="221">
        <f t="shared" si="1071"/>
        <v>-520</v>
      </c>
      <c r="CJ136" s="221">
        <f t="shared" si="1071"/>
        <v>-374</v>
      </c>
      <c r="CK136" s="221">
        <f t="shared" ref="CK136" si="1072">IF(AQ136=0,0,AE136-AQ136)</f>
        <v>315</v>
      </c>
      <c r="CL136" s="221">
        <f t="shared" ref="CL136:CS136" si="1073">IF(AR136=0,0,AF136-AR136)</f>
        <v>252</v>
      </c>
      <c r="CM136" s="221">
        <f t="shared" si="1073"/>
        <v>146</v>
      </c>
      <c r="CN136" s="221">
        <f t="shared" si="1073"/>
        <v>112</v>
      </c>
      <c r="CO136" s="221">
        <f t="shared" si="1073"/>
        <v>120</v>
      </c>
      <c r="CP136" s="284">
        <f t="shared" si="1073"/>
        <v>61</v>
      </c>
      <c r="CQ136" s="283">
        <f t="shared" si="1073"/>
        <v>40</v>
      </c>
      <c r="CR136" s="221">
        <f t="shared" si="1073"/>
        <v>118</v>
      </c>
      <c r="CS136" s="221">
        <f t="shared" si="1073"/>
        <v>65</v>
      </c>
      <c r="CT136" s="221">
        <f t="shared" ref="CT136" si="1074">IF(AZ136=0,0,AN136-AZ136)</f>
        <v>123</v>
      </c>
      <c r="CU136" s="221">
        <f t="shared" ref="CU136" si="1075">IF(BA136=0,0,AO136-BA136)</f>
        <v>0</v>
      </c>
      <c r="CV136" s="221">
        <f t="shared" ref="CV136" si="1076">IF(BB136=0,0,AP136-BB136)</f>
        <v>0</v>
      </c>
      <c r="CW136" s="221">
        <f t="shared" ref="CW136" si="1077">IF(BC136=0,0,AQ136-BC136)</f>
        <v>0</v>
      </c>
      <c r="CX136" s="221">
        <f t="shared" ref="CX136" si="1078">IF(BD136=0,0,AR136-BD136)</f>
        <v>0</v>
      </c>
      <c r="CY136" s="221">
        <f t="shared" ref="CY136" si="1079">IF(BE136=0,0,AS136-BE136)</f>
        <v>0</v>
      </c>
      <c r="CZ136" s="221">
        <f t="shared" ref="CZ136" si="1080">IF(BF136=0,0,AT136-BF136)</f>
        <v>0</v>
      </c>
      <c r="DA136" s="221">
        <f t="shared" ref="DA136:DB136" si="1081">IF(BG136=0,0,AU136-BG136)</f>
        <v>0</v>
      </c>
      <c r="DB136" s="284">
        <f t="shared" si="1081"/>
        <v>0</v>
      </c>
    </row>
    <row r="137" spans="1:106" x14ac:dyDescent="0.3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/>
      <c r="BB137" s="191"/>
      <c r="BC137" s="191"/>
      <c r="BD137" s="191"/>
      <c r="BE137" s="191"/>
      <c r="BF137" s="191"/>
      <c r="BG137" s="191"/>
      <c r="BH137" s="205"/>
      <c r="BI137" s="120">
        <f t="shared" si="1059"/>
        <v>44</v>
      </c>
      <c r="BJ137" s="120">
        <f t="shared" si="1059"/>
        <v>102</v>
      </c>
      <c r="BK137" s="57">
        <f t="shared" ref="BK137:BR137" si="1082">IF(Q137=0,0,E137-Q137)</f>
        <v>248</v>
      </c>
      <c r="BL137" s="57">
        <f t="shared" si="1082"/>
        <v>254</v>
      </c>
      <c r="BM137" s="57">
        <f t="shared" si="1082"/>
        <v>270</v>
      </c>
      <c r="BN137" s="55">
        <f t="shared" si="1082"/>
        <v>311</v>
      </c>
      <c r="BO137" s="55">
        <f t="shared" si="1082"/>
        <v>354</v>
      </c>
      <c r="BP137" s="219">
        <f t="shared" si="1082"/>
        <v>305</v>
      </c>
      <c r="BQ137" s="219">
        <f t="shared" si="1082"/>
        <v>238</v>
      </c>
      <c r="BR137" s="219">
        <f t="shared" si="1082"/>
        <v>165</v>
      </c>
      <c r="BS137" s="283">
        <f t="shared" ref="BS137" si="1083">IF(Y137=0,0,M137-Y137)</f>
        <v>94</v>
      </c>
      <c r="BT137" s="221">
        <f t="shared" si="1062"/>
        <v>98</v>
      </c>
      <c r="BU137" s="221">
        <f t="shared" si="1062"/>
        <v>111</v>
      </c>
      <c r="BV137" s="221">
        <f t="shared" si="1062"/>
        <v>51</v>
      </c>
      <c r="BW137" s="221">
        <f>IF(AC139=0,0,Q137-AC139)</f>
        <v>179</v>
      </c>
      <c r="BX137" s="221">
        <f t="shared" ref="BX137" si="1084">IF(AD137=0,0,R137-AD137)</f>
        <v>-23</v>
      </c>
      <c r="BY137" s="221">
        <f t="shared" ref="BY137" si="1085">IF(AE137=0,0,S137-AE137)</f>
        <v>-67</v>
      </c>
      <c r="BZ137" s="221">
        <f t="shared" ref="BZ137" si="1086">IF(AF137=0,0,T137-AF137)</f>
        <v>-151</v>
      </c>
      <c r="CA137" s="221">
        <f t="shared" ref="CA137" si="1087">IF(AG137=0,0,U137-AG137)</f>
        <v>-128</v>
      </c>
      <c r="CB137" s="221">
        <f t="shared" ref="CB137" si="1088">IF(AH137=0,0,V137-AH137)</f>
        <v>-71</v>
      </c>
      <c r="CC137" s="221">
        <f t="shared" ref="CC137" si="1089">IF(AI137=0,0,W137-AI137)</f>
        <v>-45</v>
      </c>
      <c r="CD137" s="221">
        <f t="shared" ref="CD137" si="1090">IF(AJ137=0,0,X137-AJ137)</f>
        <v>-23</v>
      </c>
      <c r="CE137" s="283">
        <f t="shared" ref="CE137:CJ137" si="1091">IF(AK137=0,0,Y137-AK137)</f>
        <v>42</v>
      </c>
      <c r="CF137" s="221">
        <f t="shared" si="1091"/>
        <v>11</v>
      </c>
      <c r="CG137" s="221">
        <f t="shared" si="1091"/>
        <v>-16</v>
      </c>
      <c r="CH137" s="221">
        <f t="shared" si="1091"/>
        <v>-4</v>
      </c>
      <c r="CI137" s="221">
        <f t="shared" si="1091"/>
        <v>-65</v>
      </c>
      <c r="CJ137" s="221">
        <f t="shared" si="1091"/>
        <v>17</v>
      </c>
      <c r="CK137" s="221">
        <f t="shared" ref="CK137" si="1092">IF(AQ137=0,0,AE137-AQ137)</f>
        <v>-14</v>
      </c>
      <c r="CL137" s="221">
        <f t="shared" ref="CL137:CS137" si="1093">IF(AR137=0,0,AF137-AR137)</f>
        <v>51</v>
      </c>
      <c r="CM137" s="221">
        <f t="shared" si="1093"/>
        <v>36</v>
      </c>
      <c r="CN137" s="221">
        <f t="shared" si="1093"/>
        <v>-49</v>
      </c>
      <c r="CO137" s="221">
        <f t="shared" si="1093"/>
        <v>-51</v>
      </c>
      <c r="CP137" s="284">
        <f t="shared" si="1093"/>
        <v>-20</v>
      </c>
      <c r="CQ137" s="283">
        <f t="shared" si="1093"/>
        <v>-67</v>
      </c>
      <c r="CR137" s="221">
        <f t="shared" si="1093"/>
        <v>-41</v>
      </c>
      <c r="CS137" s="221">
        <f t="shared" si="1093"/>
        <v>-55</v>
      </c>
      <c r="CT137" s="221">
        <f t="shared" ref="CT137" si="1094">IF(AZ137=0,0,AN137-AZ137)</f>
        <v>-70</v>
      </c>
      <c r="CU137" s="221">
        <f t="shared" ref="CU137" si="1095">IF(BA137=0,0,AO137-BA137)</f>
        <v>0</v>
      </c>
      <c r="CV137" s="221">
        <f t="shared" ref="CV137" si="1096">IF(BB137=0,0,AP137-BB137)</f>
        <v>0</v>
      </c>
      <c r="CW137" s="221">
        <f t="shared" ref="CW137" si="1097">IF(BC137=0,0,AQ137-BC137)</f>
        <v>0</v>
      </c>
      <c r="CX137" s="221">
        <f t="shared" ref="CX137" si="1098">IF(BD137=0,0,AR137-BD137)</f>
        <v>0</v>
      </c>
      <c r="CY137" s="221">
        <f t="shared" ref="CY137" si="1099">IF(BE137=0,0,AS137-BE137)</f>
        <v>0</v>
      </c>
      <c r="CZ137" s="221">
        <f t="shared" ref="CZ137" si="1100">IF(BF137=0,0,AT137-BF137)</f>
        <v>0</v>
      </c>
      <c r="DA137" s="221">
        <f t="shared" ref="DA137:DB137" si="1101">IF(BG137=0,0,AU137-BG137)</f>
        <v>0</v>
      </c>
      <c r="DB137" s="284">
        <f t="shared" si="1101"/>
        <v>0</v>
      </c>
    </row>
    <row r="138" spans="1:106" x14ac:dyDescent="0.3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/>
      <c r="BB138" s="191"/>
      <c r="BC138" s="191"/>
      <c r="BD138" s="191"/>
      <c r="BE138" s="191"/>
      <c r="BF138" s="191"/>
      <c r="BG138" s="191"/>
      <c r="BH138" s="205"/>
      <c r="BI138" s="120">
        <f t="shared" si="1059"/>
        <v>-1</v>
      </c>
      <c r="BJ138" s="120">
        <f t="shared" si="1059"/>
        <v>2</v>
      </c>
      <c r="BK138" s="57">
        <f t="shared" ref="BK138:BR139" si="1102">IF(Q138=0,0,E138-Q138)</f>
        <v>0</v>
      </c>
      <c r="BL138" s="57">
        <f t="shared" si="1102"/>
        <v>2</v>
      </c>
      <c r="BM138" s="57">
        <f t="shared" si="1102"/>
        <v>-4</v>
      </c>
      <c r="BN138" s="55">
        <f t="shared" si="1102"/>
        <v>-4</v>
      </c>
      <c r="BO138" s="55">
        <f t="shared" si="1102"/>
        <v>-2</v>
      </c>
      <c r="BP138" s="219">
        <f t="shared" si="1102"/>
        <v>8</v>
      </c>
      <c r="BQ138" s="219">
        <f t="shared" si="1102"/>
        <v>1</v>
      </c>
      <c r="BR138" s="219">
        <f t="shared" si="1102"/>
        <v>-1</v>
      </c>
      <c r="BS138" s="283">
        <f t="shared" ref="BS138:BS139" si="1103">IF(Y138=0,0,M138-Y138)</f>
        <v>-6</v>
      </c>
      <c r="BT138" s="221">
        <f t="shared" ref="BT138:BW139" si="1104">IF(Z138=0,0,N138-Z138)</f>
        <v>-8</v>
      </c>
      <c r="BU138" s="221">
        <f t="shared" si="1104"/>
        <v>-7</v>
      </c>
      <c r="BV138" s="221">
        <f t="shared" si="1104"/>
        <v>-17</v>
      </c>
      <c r="BW138" s="221">
        <f t="shared" si="1104"/>
        <v>-18</v>
      </c>
      <c r="BX138" s="221">
        <f t="shared" ref="BX138:BX139" si="1105">IF(AD138=0,0,R138-AD138)</f>
        <v>-15</v>
      </c>
      <c r="BY138" s="221">
        <f t="shared" ref="BY138:BY139" si="1106">IF(AE138=0,0,S138-AE138)</f>
        <v>-3</v>
      </c>
      <c r="BZ138" s="221">
        <f t="shared" ref="BZ138:BZ139" si="1107">IF(AF138=0,0,T138-AF138)</f>
        <v>-10</v>
      </c>
      <c r="CA138" s="221">
        <f t="shared" ref="CA138:CA139" si="1108">IF(AG138=0,0,U138-AG138)</f>
        <v>-11</v>
      </c>
      <c r="CB138" s="221">
        <f t="shared" ref="CB138:CB139" si="1109">IF(AH138=0,0,V138-AH138)</f>
        <v>-13</v>
      </c>
      <c r="CC138" s="221">
        <f t="shared" ref="CC138:CC139" si="1110">IF(AI138=0,0,W138-AI138)</f>
        <v>-10</v>
      </c>
      <c r="CD138" s="221">
        <f t="shared" ref="CD138:CD139" si="1111">IF(AJ138=0,0,X138-AJ138)</f>
        <v>-3</v>
      </c>
      <c r="CE138" s="283">
        <f t="shared" ref="CE138:CJ140" si="1112">IF(AK138=0,0,Y138-AK138)</f>
        <v>-3</v>
      </c>
      <c r="CF138" s="221">
        <f t="shared" si="1112"/>
        <v>-6</v>
      </c>
      <c r="CG138" s="221">
        <f t="shared" si="1112"/>
        <v>-2</v>
      </c>
      <c r="CH138" s="221">
        <f t="shared" si="1112"/>
        <v>-1</v>
      </c>
      <c r="CI138" s="221">
        <f t="shared" si="1112"/>
        <v>-6</v>
      </c>
      <c r="CJ138" s="221">
        <f t="shared" si="1112"/>
        <v>-11</v>
      </c>
      <c r="CK138" s="221">
        <f t="shared" ref="CK138:CK140" si="1113">IF(AQ138=0,0,AE138-AQ138)</f>
        <v>-11</v>
      </c>
      <c r="CL138" s="221">
        <f t="shared" ref="CL138:CS140" si="1114">IF(AR138=0,0,AF138-AR138)</f>
        <v>-7</v>
      </c>
      <c r="CM138" s="221">
        <f t="shared" si="1114"/>
        <v>-2</v>
      </c>
      <c r="CN138" s="221">
        <f t="shared" si="1114"/>
        <v>0</v>
      </c>
      <c r="CO138" s="221">
        <f t="shared" si="1114"/>
        <v>4</v>
      </c>
      <c r="CP138" s="284">
        <f t="shared" si="1114"/>
        <v>5</v>
      </c>
      <c r="CQ138" s="283">
        <f t="shared" si="1114"/>
        <v>-1</v>
      </c>
      <c r="CR138" s="221">
        <f t="shared" si="1114"/>
        <v>-2</v>
      </c>
      <c r="CS138" s="221">
        <f t="shared" si="1114"/>
        <v>0</v>
      </c>
      <c r="CT138" s="221">
        <f t="shared" ref="CT138:CT140" si="1115">IF(AZ138=0,0,AN138-AZ138)</f>
        <v>9</v>
      </c>
      <c r="CU138" s="221">
        <f t="shared" ref="CU138:CU140" si="1116">IF(BA138=0,0,AO138-BA138)</f>
        <v>0</v>
      </c>
      <c r="CV138" s="221">
        <f t="shared" ref="CV138:CV140" si="1117">IF(BB138=0,0,AP138-BB138)</f>
        <v>0</v>
      </c>
      <c r="CW138" s="221">
        <f t="shared" ref="CW138:CW140" si="1118">IF(BC138=0,0,AQ138-BC138)</f>
        <v>0</v>
      </c>
      <c r="CX138" s="221">
        <f t="shared" ref="CX138:CX140" si="1119">IF(BD138=0,0,AR138-BD138)</f>
        <v>0</v>
      </c>
      <c r="CY138" s="221">
        <f t="shared" ref="CY138:CY140" si="1120">IF(BE138=0,0,AS138-BE138)</f>
        <v>0</v>
      </c>
      <c r="CZ138" s="221">
        <f t="shared" ref="CZ138:CZ140" si="1121">IF(BF138=0,0,AT138-BF138)</f>
        <v>0</v>
      </c>
      <c r="DA138" s="221">
        <f t="shared" ref="DA138:DB140" si="1122">IF(BG138=0,0,AU138-BG138)</f>
        <v>0</v>
      </c>
      <c r="DB138" s="284">
        <f t="shared" si="1122"/>
        <v>0</v>
      </c>
    </row>
    <row r="139" spans="1:106" x14ac:dyDescent="0.3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/>
      <c r="BB139" s="191"/>
      <c r="BC139" s="191"/>
      <c r="BD139" s="191"/>
      <c r="BE139" s="191"/>
      <c r="BF139" s="191"/>
      <c r="BG139" s="191"/>
      <c r="BH139" s="205"/>
      <c r="BI139" s="120">
        <f t="shared" si="1059"/>
        <v>-2</v>
      </c>
      <c r="BJ139" s="120">
        <f t="shared" si="1059"/>
        <v>1</v>
      </c>
      <c r="BK139" s="57">
        <f t="shared" si="1102"/>
        <v>4</v>
      </c>
      <c r="BL139" s="57">
        <f t="shared" si="1102"/>
        <v>-4</v>
      </c>
      <c r="BM139" s="57">
        <f t="shared" si="1102"/>
        <v>-4</v>
      </c>
      <c r="BN139" s="55">
        <f t="shared" si="1102"/>
        <v>-12</v>
      </c>
      <c r="BO139" s="55">
        <f t="shared" si="1102"/>
        <v>-4</v>
      </c>
      <c r="BP139" s="219">
        <f t="shared" si="1102"/>
        <v>-36</v>
      </c>
      <c r="BQ139" s="219">
        <f t="shared" si="1102"/>
        <v>-38</v>
      </c>
      <c r="BR139" s="219">
        <f t="shared" si="1102"/>
        <v>-26</v>
      </c>
      <c r="BS139" s="283">
        <f t="shared" si="1103"/>
        <v>-29</v>
      </c>
      <c r="BT139" s="221">
        <f t="shared" si="1104"/>
        <v>-22</v>
      </c>
      <c r="BU139" s="221">
        <f t="shared" si="1104"/>
        <v>-25</v>
      </c>
      <c r="BV139" s="221">
        <f t="shared" si="1104"/>
        <v>-29</v>
      </c>
      <c r="BW139" s="221">
        <f t="shared" si="1104"/>
        <v>-25</v>
      </c>
      <c r="BX139" s="221">
        <f t="shared" si="1105"/>
        <v>-27</v>
      </c>
      <c r="BY139" s="221">
        <f t="shared" si="1106"/>
        <v>-25</v>
      </c>
      <c r="BZ139" s="221">
        <f t="shared" si="1107"/>
        <v>-13</v>
      </c>
      <c r="CA139" s="221">
        <f t="shared" si="1108"/>
        <v>-17</v>
      </c>
      <c r="CB139" s="221">
        <f t="shared" si="1109"/>
        <v>18</v>
      </c>
      <c r="CC139" s="221">
        <f t="shared" si="1110"/>
        <v>14</v>
      </c>
      <c r="CD139" s="221">
        <f t="shared" si="1111"/>
        <v>2</v>
      </c>
      <c r="CE139" s="283">
        <f t="shared" si="1112"/>
        <v>7</v>
      </c>
      <c r="CF139" s="221">
        <f t="shared" si="1112"/>
        <v>6</v>
      </c>
      <c r="CG139" s="221">
        <f t="shared" si="1112"/>
        <v>3</v>
      </c>
      <c r="CH139" s="221">
        <f t="shared" si="1112"/>
        <v>9</v>
      </c>
      <c r="CI139" s="221">
        <f t="shared" si="1112"/>
        <v>6</v>
      </c>
      <c r="CJ139" s="221">
        <f t="shared" si="1112"/>
        <v>9</v>
      </c>
      <c r="CK139" s="221">
        <f t="shared" si="1113"/>
        <v>7</v>
      </c>
      <c r="CL139" s="221">
        <f t="shared" si="1114"/>
        <v>5</v>
      </c>
      <c r="CM139" s="221">
        <f t="shared" si="1114"/>
        <v>8</v>
      </c>
      <c r="CN139" s="221">
        <f t="shared" si="1114"/>
        <v>9</v>
      </c>
      <c r="CO139" s="221">
        <f t="shared" si="1114"/>
        <v>13</v>
      </c>
      <c r="CP139" s="284">
        <f t="shared" si="1114"/>
        <v>13</v>
      </c>
      <c r="CQ139" s="283">
        <f t="shared" si="1114"/>
        <v>11</v>
      </c>
      <c r="CR139" s="221">
        <f t="shared" si="1114"/>
        <v>6</v>
      </c>
      <c r="CS139" s="221">
        <f t="shared" si="1114"/>
        <v>8</v>
      </c>
      <c r="CT139" s="221">
        <f t="shared" si="1115"/>
        <v>-6</v>
      </c>
      <c r="CU139" s="221">
        <f t="shared" si="1116"/>
        <v>0</v>
      </c>
      <c r="CV139" s="221">
        <f t="shared" si="1117"/>
        <v>0</v>
      </c>
      <c r="CW139" s="221">
        <f t="shared" si="1118"/>
        <v>0</v>
      </c>
      <c r="CX139" s="221">
        <f t="shared" si="1119"/>
        <v>0</v>
      </c>
      <c r="CY139" s="221">
        <f t="shared" si="1120"/>
        <v>0</v>
      </c>
      <c r="CZ139" s="221">
        <f t="shared" si="1121"/>
        <v>0</v>
      </c>
      <c r="DA139" s="221">
        <f t="shared" si="1122"/>
        <v>0</v>
      </c>
      <c r="DB139" s="284">
        <f t="shared" si="1122"/>
        <v>0</v>
      </c>
    </row>
    <row r="140" spans="1:106" x14ac:dyDescent="0.3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/>
      <c r="BB140" s="132"/>
      <c r="BC140" s="132"/>
      <c r="BD140" s="132"/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112"/>
        <v>0</v>
      </c>
      <c r="CF140" s="221">
        <f t="shared" si="1112"/>
        <v>0</v>
      </c>
      <c r="CG140" s="221">
        <f t="shared" si="1112"/>
        <v>0</v>
      </c>
      <c r="CH140" s="221">
        <f t="shared" si="1112"/>
        <v>0</v>
      </c>
      <c r="CI140" s="221">
        <f t="shared" si="1112"/>
        <v>0</v>
      </c>
      <c r="CJ140" s="221">
        <f t="shared" si="1112"/>
        <v>0</v>
      </c>
      <c r="CK140" s="221">
        <f t="shared" si="1113"/>
        <v>0</v>
      </c>
      <c r="CL140" s="221">
        <f t="shared" si="1114"/>
        <v>0</v>
      </c>
      <c r="CM140" s="221">
        <f t="shared" si="1114"/>
        <v>0</v>
      </c>
      <c r="CN140" s="221">
        <f t="shared" si="1114"/>
        <v>0</v>
      </c>
      <c r="CO140" s="221">
        <f t="shared" si="1114"/>
        <v>0</v>
      </c>
      <c r="CP140" s="284">
        <f t="shared" si="1114"/>
        <v>0</v>
      </c>
      <c r="CQ140" s="283">
        <f t="shared" si="1114"/>
        <v>0</v>
      </c>
      <c r="CR140" s="221">
        <f t="shared" si="1114"/>
        <v>0</v>
      </c>
      <c r="CS140" s="221">
        <f t="shared" si="1114"/>
        <v>0</v>
      </c>
      <c r="CT140" s="221">
        <f t="shared" si="1115"/>
        <v>0</v>
      </c>
      <c r="CU140" s="221">
        <f t="shared" si="1116"/>
        <v>0</v>
      </c>
      <c r="CV140" s="221">
        <f t="shared" si="1117"/>
        <v>0</v>
      </c>
      <c r="CW140" s="221">
        <f t="shared" si="1118"/>
        <v>0</v>
      </c>
      <c r="CX140" s="221">
        <f t="shared" si="1119"/>
        <v>0</v>
      </c>
      <c r="CY140" s="221">
        <f t="shared" si="1120"/>
        <v>0</v>
      </c>
      <c r="CZ140" s="221">
        <f t="shared" si="1121"/>
        <v>0</v>
      </c>
      <c r="DA140" s="221">
        <f t="shared" si="1122"/>
        <v>0</v>
      </c>
      <c r="DB140" s="284">
        <f t="shared" si="1122"/>
        <v>0</v>
      </c>
    </row>
    <row r="141" spans="1:106" x14ac:dyDescent="0.3">
      <c r="A141" s="4"/>
      <c r="B141" s="322" t="s">
        <v>46</v>
      </c>
      <c r="C141" s="130">
        <f t="shared" ref="C141:AH141" si="1123">C136+C137+C138+C139+C140</f>
        <v>1202</v>
      </c>
      <c r="D141" s="131">
        <f t="shared" si="1123"/>
        <v>1341</v>
      </c>
      <c r="E141" s="131">
        <f t="shared" si="1123"/>
        <v>1558</v>
      </c>
      <c r="F141" s="131">
        <f t="shared" si="1123"/>
        <v>1582</v>
      </c>
      <c r="G141" s="131">
        <f t="shared" si="1123"/>
        <v>1619</v>
      </c>
      <c r="H141" s="132">
        <f t="shared" si="1123"/>
        <v>1529</v>
      </c>
      <c r="I141" s="131">
        <f t="shared" si="1123"/>
        <v>1506</v>
      </c>
      <c r="J141" s="132">
        <f t="shared" si="1123"/>
        <v>1470</v>
      </c>
      <c r="K141" s="131">
        <f t="shared" si="1123"/>
        <v>1282</v>
      </c>
      <c r="L141" s="132">
        <f t="shared" si="1123"/>
        <v>1080</v>
      </c>
      <c r="M141" s="132">
        <f t="shared" si="1123"/>
        <v>1020</v>
      </c>
      <c r="N141" s="133">
        <f t="shared" si="1123"/>
        <v>1108</v>
      </c>
      <c r="O141" s="130">
        <f t="shared" si="1123"/>
        <v>986</v>
      </c>
      <c r="P141" s="182">
        <f t="shared" si="1123"/>
        <v>690</v>
      </c>
      <c r="Q141" s="185">
        <f t="shared" si="1123"/>
        <v>595</v>
      </c>
      <c r="R141" s="182">
        <f t="shared" si="1123"/>
        <v>575</v>
      </c>
      <c r="S141" s="131">
        <f t="shared" si="1123"/>
        <v>551</v>
      </c>
      <c r="T141" s="132">
        <f t="shared" si="1123"/>
        <v>512</v>
      </c>
      <c r="U141" s="132">
        <f t="shared" si="1123"/>
        <v>549</v>
      </c>
      <c r="V141" s="191">
        <f t="shared" si="1123"/>
        <v>587</v>
      </c>
      <c r="W141" s="191">
        <f t="shared" si="1123"/>
        <v>730</v>
      </c>
      <c r="X141" s="205">
        <f t="shared" si="1123"/>
        <v>669</v>
      </c>
      <c r="Y141" s="191">
        <f t="shared" si="1123"/>
        <v>574</v>
      </c>
      <c r="Z141" s="191">
        <f t="shared" si="1123"/>
        <v>569</v>
      </c>
      <c r="AA141" s="191">
        <f t="shared" si="1123"/>
        <v>593</v>
      </c>
      <c r="AB141" s="191">
        <f t="shared" si="1123"/>
        <v>637</v>
      </c>
      <c r="AC141" s="191">
        <f t="shared" si="1123"/>
        <v>679</v>
      </c>
      <c r="AD141" s="191">
        <f t="shared" si="1123"/>
        <v>854</v>
      </c>
      <c r="AE141" s="191">
        <f t="shared" si="1123"/>
        <v>1451</v>
      </c>
      <c r="AF141" s="191">
        <f t="shared" si="1123"/>
        <v>1454</v>
      </c>
      <c r="AG141" s="191">
        <f t="shared" si="1123"/>
        <v>1264</v>
      </c>
      <c r="AH141" s="191">
        <f t="shared" si="1123"/>
        <v>1186</v>
      </c>
      <c r="AI141" s="191">
        <f t="shared" ref="AI141:BN141" si="1124">AI136+AI137+AI138+AI139+AI140</f>
        <v>1090</v>
      </c>
      <c r="AJ141" s="205">
        <f t="shared" si="1124"/>
        <v>917</v>
      </c>
      <c r="AK141" s="191">
        <f t="shared" si="1124"/>
        <v>852</v>
      </c>
      <c r="AL141" s="191">
        <f t="shared" si="1124"/>
        <v>986</v>
      </c>
      <c r="AM141" s="191">
        <f t="shared" si="1124"/>
        <v>1013</v>
      </c>
      <c r="AN141" s="191">
        <f t="shared" si="1124"/>
        <v>1201</v>
      </c>
      <c r="AO141" s="191">
        <f t="shared" si="1124"/>
        <v>1264</v>
      </c>
      <c r="AP141" s="191">
        <f t="shared" si="1124"/>
        <v>1213</v>
      </c>
      <c r="AQ141" s="191">
        <f t="shared" si="1124"/>
        <v>1154</v>
      </c>
      <c r="AR141" s="191">
        <f t="shared" si="1124"/>
        <v>1153</v>
      </c>
      <c r="AS141" s="191">
        <f t="shared" si="1124"/>
        <v>1076</v>
      </c>
      <c r="AT141" s="191">
        <f t="shared" si="1124"/>
        <v>1114</v>
      </c>
      <c r="AU141" s="191">
        <f t="shared" si="1124"/>
        <v>1004</v>
      </c>
      <c r="AV141" s="205">
        <f t="shared" si="1124"/>
        <v>858</v>
      </c>
      <c r="AW141" s="191">
        <f t="shared" si="1124"/>
        <v>869</v>
      </c>
      <c r="AX141" s="191">
        <f t="shared" si="1124"/>
        <v>905</v>
      </c>
      <c r="AY141" s="191">
        <f t="shared" si="1124"/>
        <v>995</v>
      </c>
      <c r="AZ141" s="191">
        <f t="shared" si="1124"/>
        <v>1145</v>
      </c>
      <c r="BA141" s="191"/>
      <c r="BB141" s="191"/>
      <c r="BC141" s="191"/>
      <c r="BD141" s="191"/>
      <c r="BE141" s="191"/>
      <c r="BF141" s="191"/>
      <c r="BG141" s="191"/>
      <c r="BH141" s="205"/>
      <c r="BI141" s="120">
        <f t="shared" ref="BI141:CB141" si="1125">BI136+BI137+BI138+BI139+BI140</f>
        <v>216</v>
      </c>
      <c r="BJ141" s="120">
        <f t="shared" si="1125"/>
        <v>651</v>
      </c>
      <c r="BK141" s="57">
        <f t="shared" si="1125"/>
        <v>963</v>
      </c>
      <c r="BL141" s="57">
        <f t="shared" si="1125"/>
        <v>1007</v>
      </c>
      <c r="BM141" s="57">
        <f t="shared" si="1125"/>
        <v>1068</v>
      </c>
      <c r="BN141" s="55">
        <f t="shared" si="1125"/>
        <v>1017</v>
      </c>
      <c r="BO141" s="55">
        <f t="shared" si="1125"/>
        <v>957</v>
      </c>
      <c r="BP141" s="219">
        <f t="shared" si="1125"/>
        <v>883</v>
      </c>
      <c r="BQ141" s="219">
        <f t="shared" si="1125"/>
        <v>552</v>
      </c>
      <c r="BR141" s="219">
        <f t="shared" si="1125"/>
        <v>411</v>
      </c>
      <c r="BS141" s="283">
        <f t="shared" si="1125"/>
        <v>446</v>
      </c>
      <c r="BT141" s="221">
        <f t="shared" si="1125"/>
        <v>539</v>
      </c>
      <c r="BU141" s="221">
        <f t="shared" si="1125"/>
        <v>393</v>
      </c>
      <c r="BV141" s="221">
        <f t="shared" si="1125"/>
        <v>53</v>
      </c>
      <c r="BW141" s="221">
        <f t="shared" si="1125"/>
        <v>72</v>
      </c>
      <c r="BX141" s="221">
        <f t="shared" si="1125"/>
        <v>-279</v>
      </c>
      <c r="BY141" s="221">
        <f t="shared" si="1125"/>
        <v>-900</v>
      </c>
      <c r="BZ141" s="221">
        <f t="shared" si="1125"/>
        <v>-942</v>
      </c>
      <c r="CA141" s="221">
        <f t="shared" si="1125"/>
        <v>-715</v>
      </c>
      <c r="CB141" s="221">
        <f t="shared" si="1125"/>
        <v>-599</v>
      </c>
      <c r="CC141" s="221"/>
      <c r="CD141" s="221"/>
      <c r="CE141" s="290">
        <f t="shared" ref="CE141:DB141" si="1126">SUM(CE136:CE140)</f>
        <v>-278</v>
      </c>
      <c r="CF141" s="328">
        <f t="shared" si="1126"/>
        <v>-417</v>
      </c>
      <c r="CG141" s="328">
        <f t="shared" si="1126"/>
        <v>-420</v>
      </c>
      <c r="CH141" s="328">
        <f t="shared" si="1126"/>
        <v>-564</v>
      </c>
      <c r="CI141" s="328">
        <f t="shared" si="1126"/>
        <v>-585</v>
      </c>
      <c r="CJ141" s="328">
        <f t="shared" si="1126"/>
        <v>-359</v>
      </c>
      <c r="CK141" s="328">
        <f t="shared" si="1126"/>
        <v>297</v>
      </c>
      <c r="CL141" s="328">
        <f t="shared" si="1126"/>
        <v>301</v>
      </c>
      <c r="CM141" s="328">
        <f t="shared" si="1126"/>
        <v>188</v>
      </c>
      <c r="CN141" s="328">
        <f t="shared" si="1126"/>
        <v>72</v>
      </c>
      <c r="CO141" s="328">
        <f t="shared" si="1126"/>
        <v>86</v>
      </c>
      <c r="CP141" s="203">
        <f t="shared" si="1126"/>
        <v>59</v>
      </c>
      <c r="CQ141" s="290">
        <f t="shared" si="1126"/>
        <v>-17</v>
      </c>
      <c r="CR141" s="328">
        <f t="shared" si="1126"/>
        <v>81</v>
      </c>
      <c r="CS141" s="328">
        <f t="shared" si="1126"/>
        <v>18</v>
      </c>
      <c r="CT141" s="328">
        <f t="shared" si="1126"/>
        <v>56</v>
      </c>
      <c r="CU141" s="328">
        <f t="shared" si="1126"/>
        <v>0</v>
      </c>
      <c r="CV141" s="328">
        <f t="shared" si="1126"/>
        <v>0</v>
      </c>
      <c r="CW141" s="328">
        <f t="shared" si="1126"/>
        <v>0</v>
      </c>
      <c r="CX141" s="328">
        <f t="shared" si="1126"/>
        <v>0</v>
      </c>
      <c r="CY141" s="328">
        <f t="shared" si="1126"/>
        <v>0</v>
      </c>
      <c r="CZ141" s="328">
        <f t="shared" si="1126"/>
        <v>0</v>
      </c>
      <c r="DA141" s="328">
        <f t="shared" si="1126"/>
        <v>0</v>
      </c>
      <c r="DB141" s="203">
        <f t="shared" si="1126"/>
        <v>0</v>
      </c>
    </row>
    <row r="142" spans="1:106" x14ac:dyDescent="0.3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3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/>
      <c r="BB143" s="191"/>
      <c r="BC143" s="191"/>
      <c r="BD143" s="191"/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127">IF(AE143=0,0,S143-AE143)</f>
        <v>-215</v>
      </c>
      <c r="BZ143" s="221">
        <f t="shared" si="1127"/>
        <v>-145</v>
      </c>
      <c r="CA143" s="221">
        <f t="shared" ref="CA143:CA147" si="1128">IF(AG143=0,0,U143-AG143)</f>
        <v>-178</v>
      </c>
      <c r="CB143" s="221">
        <f t="shared" ref="CB143:CC147" si="1129">IF(AH143=0,0,V143-AH143)</f>
        <v>-171</v>
      </c>
      <c r="CC143" s="221">
        <f t="shared" si="1129"/>
        <v>-118</v>
      </c>
      <c r="CD143" s="221">
        <f t="shared" ref="CD143:CD147" si="1130">IF(AJ143=0,0,X143-AJ143)</f>
        <v>-91</v>
      </c>
      <c r="CE143" s="283">
        <f t="shared" ref="CE143:CJ147" si="1131">IF(AK143=0,0,Y143-AK143)</f>
        <v>-36</v>
      </c>
      <c r="CF143" s="221">
        <f t="shared" si="1131"/>
        <v>-114</v>
      </c>
      <c r="CG143" s="221">
        <f t="shared" si="1131"/>
        <v>-64</v>
      </c>
      <c r="CH143" s="221">
        <f t="shared" si="1131"/>
        <v>-139</v>
      </c>
      <c r="CI143" s="221">
        <f t="shared" si="1131"/>
        <v>-163</v>
      </c>
      <c r="CJ143" s="221">
        <f t="shared" si="1131"/>
        <v>-101</v>
      </c>
      <c r="CK143" s="221">
        <f t="shared" ref="CK143:CK147" si="1132">IF(AQ143=0,0,AE143-AQ143)</f>
        <v>143</v>
      </c>
      <c r="CL143" s="221">
        <f t="shared" ref="CL143:CS147" si="1133">IF(AR143=0,0,AF143-AR143)</f>
        <v>71</v>
      </c>
      <c r="CM143" s="221">
        <f t="shared" si="1133"/>
        <v>97</v>
      </c>
      <c r="CN143" s="221">
        <f t="shared" si="1133"/>
        <v>78</v>
      </c>
      <c r="CO143" s="221">
        <f t="shared" si="1133"/>
        <v>34</v>
      </c>
      <c r="CP143" s="284">
        <f t="shared" si="1133"/>
        <v>35</v>
      </c>
      <c r="CQ143" s="283">
        <f t="shared" si="1133"/>
        <v>-54</v>
      </c>
      <c r="CR143" s="221">
        <f t="shared" si="1133"/>
        <v>22</v>
      </c>
      <c r="CS143" s="221">
        <f t="shared" si="1133"/>
        <v>34</v>
      </c>
      <c r="CT143" s="221">
        <f t="shared" ref="CT143:CT147" si="1134">IF(AZ143=0,0,AN143-AZ143)</f>
        <v>46</v>
      </c>
      <c r="CU143" s="221">
        <f t="shared" ref="CU143:CU147" si="1135">IF(BA143=0,0,AO143-BA143)</f>
        <v>0</v>
      </c>
      <c r="CV143" s="221">
        <f t="shared" ref="CV143:CV147" si="1136">IF(BB143=0,0,AP143-BB143)</f>
        <v>0</v>
      </c>
      <c r="CW143" s="221">
        <f t="shared" ref="CW143:CW147" si="1137">IF(BC143=0,0,AQ143-BC143)</f>
        <v>0</v>
      </c>
      <c r="CX143" s="221">
        <f t="shared" ref="CX143:CX147" si="1138">IF(BD143=0,0,AR143-BD143)</f>
        <v>0</v>
      </c>
      <c r="CY143" s="221">
        <f t="shared" ref="CY143:CY147" si="1139">IF(BE143=0,0,AS143-BE143)</f>
        <v>0</v>
      </c>
      <c r="CZ143" s="221">
        <f t="shared" ref="CZ143:CZ147" si="1140">IF(BF143=0,0,AT143-BF143)</f>
        <v>0</v>
      </c>
      <c r="DA143" s="221">
        <f t="shared" ref="DA143:DB147" si="1141">IF(BG143=0,0,AU143-BG143)</f>
        <v>0</v>
      </c>
      <c r="DB143" s="284">
        <f t="shared" si="1141"/>
        <v>0</v>
      </c>
    </row>
    <row r="144" spans="1:106" x14ac:dyDescent="0.3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/>
      <c r="BB144" s="191"/>
      <c r="BC144" s="191"/>
      <c r="BD144" s="191"/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127"/>
        <v>-3</v>
      </c>
      <c r="BZ144" s="221">
        <f t="shared" si="1127"/>
        <v>-94</v>
      </c>
      <c r="CA144" s="221">
        <f t="shared" si="1128"/>
        <v>-42</v>
      </c>
      <c r="CB144" s="221">
        <f t="shared" si="1129"/>
        <v>-24</v>
      </c>
      <c r="CC144" s="221">
        <f t="shared" si="1129"/>
        <v>-2</v>
      </c>
      <c r="CD144" s="221">
        <f t="shared" si="1130"/>
        <v>-8</v>
      </c>
      <c r="CE144" s="283">
        <f t="shared" si="1131"/>
        <v>0</v>
      </c>
      <c r="CF144" s="221">
        <f t="shared" si="1131"/>
        <v>-3</v>
      </c>
      <c r="CG144" s="221">
        <f t="shared" si="1131"/>
        <v>-11</v>
      </c>
      <c r="CH144" s="221">
        <f t="shared" si="1131"/>
        <v>-26</v>
      </c>
      <c r="CI144" s="221">
        <f t="shared" si="1131"/>
        <v>-7</v>
      </c>
      <c r="CJ144" s="221">
        <f t="shared" si="1131"/>
        <v>-4</v>
      </c>
      <c r="CK144" s="221">
        <f t="shared" si="1132"/>
        <v>-75</v>
      </c>
      <c r="CL144" s="221">
        <f t="shared" si="1133"/>
        <v>84</v>
      </c>
      <c r="CM144" s="221">
        <f t="shared" si="1133"/>
        <v>12</v>
      </c>
      <c r="CN144" s="221">
        <f t="shared" si="1133"/>
        <v>0</v>
      </c>
      <c r="CO144" s="221">
        <f t="shared" si="1133"/>
        <v>-10</v>
      </c>
      <c r="CP144" s="284">
        <f t="shared" si="1133"/>
        <v>6</v>
      </c>
      <c r="CQ144" s="283">
        <f t="shared" si="1133"/>
        <v>-19</v>
      </c>
      <c r="CR144" s="221">
        <f t="shared" si="1133"/>
        <v>-3</v>
      </c>
      <c r="CS144" s="221">
        <f t="shared" si="1133"/>
        <v>7</v>
      </c>
      <c r="CT144" s="221">
        <f t="shared" si="1134"/>
        <v>5</v>
      </c>
      <c r="CU144" s="221">
        <f t="shared" si="1135"/>
        <v>0</v>
      </c>
      <c r="CV144" s="221">
        <f t="shared" si="1136"/>
        <v>0</v>
      </c>
      <c r="CW144" s="221">
        <f t="shared" si="1137"/>
        <v>0</v>
      </c>
      <c r="CX144" s="221">
        <f t="shared" si="1138"/>
        <v>0</v>
      </c>
      <c r="CY144" s="221">
        <f t="shared" si="1139"/>
        <v>0</v>
      </c>
      <c r="CZ144" s="221">
        <f t="shared" si="1140"/>
        <v>0</v>
      </c>
      <c r="DA144" s="221">
        <f t="shared" si="1141"/>
        <v>0</v>
      </c>
      <c r="DB144" s="284">
        <f t="shared" si="1141"/>
        <v>0</v>
      </c>
    </row>
    <row r="145" spans="1:106" x14ac:dyDescent="0.3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/>
      <c r="BB145" s="191"/>
      <c r="BC145" s="191"/>
      <c r="BD145" s="191"/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127"/>
        <v>-1</v>
      </c>
      <c r="BZ145" s="221">
        <f t="shared" si="1127"/>
        <v>-1</v>
      </c>
      <c r="CA145" s="221">
        <f t="shared" si="1128"/>
        <v>-6</v>
      </c>
      <c r="CB145" s="221">
        <f t="shared" si="1129"/>
        <v>-6</v>
      </c>
      <c r="CC145" s="221">
        <f t="shared" si="1129"/>
        <v>-3</v>
      </c>
      <c r="CD145" s="221">
        <f t="shared" si="1130"/>
        <v>-4</v>
      </c>
      <c r="CE145" s="283">
        <f t="shared" si="1131"/>
        <v>-2</v>
      </c>
      <c r="CF145" s="221">
        <f t="shared" si="1131"/>
        <v>-13</v>
      </c>
      <c r="CG145" s="221">
        <f t="shared" si="1131"/>
        <v>-1</v>
      </c>
      <c r="CH145" s="221">
        <f t="shared" si="1131"/>
        <v>-1</v>
      </c>
      <c r="CI145" s="221">
        <f t="shared" si="1131"/>
        <v>-2</v>
      </c>
      <c r="CJ145" s="221">
        <f t="shared" si="1131"/>
        <v>-2</v>
      </c>
      <c r="CK145" s="221">
        <f t="shared" si="1132"/>
        <v>-1</v>
      </c>
      <c r="CL145" s="221">
        <f t="shared" si="1133"/>
        <v>-1</v>
      </c>
      <c r="CM145" s="221">
        <f t="shared" si="1133"/>
        <v>3</v>
      </c>
      <c r="CN145" s="221">
        <f t="shared" si="1133"/>
        <v>4</v>
      </c>
      <c r="CO145" s="221">
        <f t="shared" si="1133"/>
        <v>1</v>
      </c>
      <c r="CP145" s="284">
        <f t="shared" si="1133"/>
        <v>3</v>
      </c>
      <c r="CQ145" s="283">
        <f t="shared" si="1133"/>
        <v>-5</v>
      </c>
      <c r="CR145" s="221">
        <f t="shared" si="1133"/>
        <v>8</v>
      </c>
      <c r="CS145" s="221">
        <f t="shared" si="1133"/>
        <v>-2</v>
      </c>
      <c r="CT145" s="221">
        <f t="shared" si="1134"/>
        <v>-1</v>
      </c>
      <c r="CU145" s="221">
        <f t="shared" si="1135"/>
        <v>0</v>
      </c>
      <c r="CV145" s="221">
        <f t="shared" si="1136"/>
        <v>0</v>
      </c>
      <c r="CW145" s="221">
        <f t="shared" si="1137"/>
        <v>0</v>
      </c>
      <c r="CX145" s="221">
        <f t="shared" si="1138"/>
        <v>0</v>
      </c>
      <c r="CY145" s="221">
        <f t="shared" si="1139"/>
        <v>0</v>
      </c>
      <c r="CZ145" s="221">
        <f t="shared" si="1140"/>
        <v>0</v>
      </c>
      <c r="DA145" s="221">
        <f t="shared" si="1141"/>
        <v>0</v>
      </c>
      <c r="DB145" s="284">
        <f t="shared" si="1141"/>
        <v>0</v>
      </c>
    </row>
    <row r="146" spans="1:106" x14ac:dyDescent="0.3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/>
      <c r="BB146" s="191"/>
      <c r="BC146" s="191"/>
      <c r="BD146" s="191"/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127"/>
        <v>-1</v>
      </c>
      <c r="BZ146" s="221">
        <f t="shared" si="1127"/>
        <v>-4</v>
      </c>
      <c r="CA146" s="221">
        <f t="shared" si="1128"/>
        <v>-3</v>
      </c>
      <c r="CB146" s="221">
        <f t="shared" si="1129"/>
        <v>-6</v>
      </c>
      <c r="CC146" s="221">
        <f t="shared" si="1129"/>
        <v>-1</v>
      </c>
      <c r="CD146" s="221">
        <f t="shared" si="1130"/>
        <v>-5</v>
      </c>
      <c r="CE146" s="283">
        <f t="shared" si="1131"/>
        <v>-2</v>
      </c>
      <c r="CF146" s="221">
        <f t="shared" si="1131"/>
        <v>-6</v>
      </c>
      <c r="CG146" s="221">
        <f t="shared" si="1131"/>
        <v>-1</v>
      </c>
      <c r="CH146" s="221">
        <f t="shared" si="1131"/>
        <v>-1</v>
      </c>
      <c r="CI146" s="221">
        <f t="shared" si="1131"/>
        <v>-11</v>
      </c>
      <c r="CJ146" s="221">
        <f t="shared" si="1131"/>
        <v>-5</v>
      </c>
      <c r="CK146" s="221">
        <f t="shared" si="1132"/>
        <v>-3</v>
      </c>
      <c r="CL146" s="221">
        <f t="shared" si="1133"/>
        <v>2</v>
      </c>
      <c r="CM146" s="221">
        <f t="shared" si="1133"/>
        <v>0</v>
      </c>
      <c r="CN146" s="221">
        <f t="shared" si="1133"/>
        <v>3</v>
      </c>
      <c r="CO146" s="221">
        <f t="shared" si="1133"/>
        <v>-4</v>
      </c>
      <c r="CP146" s="284">
        <f t="shared" si="1133"/>
        <v>3</v>
      </c>
      <c r="CQ146" s="283">
        <f t="shared" si="1133"/>
        <v>1</v>
      </c>
      <c r="CR146" s="221">
        <f t="shared" si="1133"/>
        <v>2</v>
      </c>
      <c r="CS146" s="221">
        <f t="shared" si="1133"/>
        <v>-2</v>
      </c>
      <c r="CT146" s="221">
        <f t="shared" si="1134"/>
        <v>0</v>
      </c>
      <c r="CU146" s="221">
        <f t="shared" si="1135"/>
        <v>0</v>
      </c>
      <c r="CV146" s="221">
        <f t="shared" si="1136"/>
        <v>0</v>
      </c>
      <c r="CW146" s="221">
        <f t="shared" si="1137"/>
        <v>0</v>
      </c>
      <c r="CX146" s="221">
        <f t="shared" si="1138"/>
        <v>0</v>
      </c>
      <c r="CY146" s="221">
        <f t="shared" si="1139"/>
        <v>0</v>
      </c>
      <c r="CZ146" s="221">
        <f t="shared" si="1140"/>
        <v>0</v>
      </c>
      <c r="DA146" s="221">
        <f t="shared" si="1141"/>
        <v>0</v>
      </c>
      <c r="DB146" s="284">
        <f t="shared" si="1141"/>
        <v>0</v>
      </c>
    </row>
    <row r="147" spans="1:106" x14ac:dyDescent="0.3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/>
      <c r="BB147" s="191"/>
      <c r="BC147" s="191"/>
      <c r="BD147" s="191"/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127"/>
        <v>0</v>
      </c>
      <c r="BZ147" s="221">
        <f t="shared" si="1127"/>
        <v>0</v>
      </c>
      <c r="CA147" s="221">
        <f t="shared" si="1128"/>
        <v>0</v>
      </c>
      <c r="CB147" s="221">
        <f t="shared" si="1129"/>
        <v>0</v>
      </c>
      <c r="CC147" s="221">
        <f t="shared" si="1129"/>
        <v>0</v>
      </c>
      <c r="CD147" s="221">
        <f t="shared" si="1130"/>
        <v>0</v>
      </c>
      <c r="CE147" s="283">
        <f t="shared" si="1131"/>
        <v>0</v>
      </c>
      <c r="CF147" s="221">
        <f t="shared" si="1131"/>
        <v>0</v>
      </c>
      <c r="CG147" s="221">
        <f t="shared" si="1131"/>
        <v>0</v>
      </c>
      <c r="CH147" s="221">
        <f t="shared" si="1131"/>
        <v>0</v>
      </c>
      <c r="CI147" s="221">
        <f t="shared" si="1131"/>
        <v>0</v>
      </c>
      <c r="CJ147" s="221">
        <f t="shared" si="1131"/>
        <v>0</v>
      </c>
      <c r="CK147" s="221">
        <f t="shared" si="1132"/>
        <v>0</v>
      </c>
      <c r="CL147" s="221">
        <f t="shared" si="1133"/>
        <v>0</v>
      </c>
      <c r="CM147" s="221">
        <f t="shared" si="1133"/>
        <v>0</v>
      </c>
      <c r="CN147" s="221">
        <f t="shared" si="1133"/>
        <v>0</v>
      </c>
      <c r="CO147" s="221">
        <f t="shared" si="1133"/>
        <v>0</v>
      </c>
      <c r="CP147" s="284">
        <f t="shared" si="1133"/>
        <v>0</v>
      </c>
      <c r="CQ147" s="283">
        <f t="shared" si="1133"/>
        <v>0</v>
      </c>
      <c r="CR147" s="221">
        <f t="shared" si="1133"/>
        <v>0</v>
      </c>
      <c r="CS147" s="221">
        <f t="shared" si="1133"/>
        <v>0</v>
      </c>
      <c r="CT147" s="221">
        <f t="shared" si="1134"/>
        <v>0</v>
      </c>
      <c r="CU147" s="221">
        <f t="shared" si="1135"/>
        <v>0</v>
      </c>
      <c r="CV147" s="221">
        <f t="shared" si="1136"/>
        <v>0</v>
      </c>
      <c r="CW147" s="221">
        <f t="shared" si="1137"/>
        <v>0</v>
      </c>
      <c r="CX147" s="221">
        <f t="shared" si="1138"/>
        <v>0</v>
      </c>
      <c r="CY147" s="221">
        <f t="shared" si="1139"/>
        <v>0</v>
      </c>
      <c r="CZ147" s="221">
        <f t="shared" si="1140"/>
        <v>0</v>
      </c>
      <c r="DA147" s="221">
        <f t="shared" si="1141"/>
        <v>0</v>
      </c>
      <c r="DB147" s="284">
        <f t="shared" si="1141"/>
        <v>0</v>
      </c>
    </row>
    <row r="148" spans="1:106" x14ac:dyDescent="0.3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2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142">SUM(AE143:AE147)</f>
        <v>220</v>
      </c>
      <c r="AF148" s="191">
        <f t="shared" si="1142"/>
        <v>244</v>
      </c>
      <c r="AG148" s="191">
        <f t="shared" si="1142"/>
        <v>229</v>
      </c>
      <c r="AH148" s="191">
        <f t="shared" si="1142"/>
        <v>207</v>
      </c>
      <c r="AI148" s="191">
        <f t="shared" si="1142"/>
        <v>124</v>
      </c>
      <c r="AJ148" s="205">
        <f t="shared" si="1142"/>
        <v>108</v>
      </c>
      <c r="AK148" s="191">
        <f>SUM(AK143:AK147)</f>
        <v>40</v>
      </c>
      <c r="AL148" s="191">
        <f t="shared" ref="AL148:AN148" si="1143">SUM(AL143:AL147)</f>
        <v>136</v>
      </c>
      <c r="AM148" s="191">
        <f t="shared" si="1143"/>
        <v>77</v>
      </c>
      <c r="AN148" s="132">
        <f t="shared" si="1143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144">SUM(AQ143:AQ147)</f>
        <v>156</v>
      </c>
      <c r="AR148" s="191">
        <f t="shared" si="1144"/>
        <v>88</v>
      </c>
      <c r="AS148" s="191">
        <f t="shared" si="1144"/>
        <v>117</v>
      </c>
      <c r="AT148" s="191">
        <f t="shared" si="1144"/>
        <v>122</v>
      </c>
      <c r="AU148" s="191">
        <f t="shared" si="1144"/>
        <v>103</v>
      </c>
      <c r="AV148" s="205">
        <f t="shared" si="1144"/>
        <v>61</v>
      </c>
      <c r="AW148" s="191">
        <f t="shared" si="1144"/>
        <v>117</v>
      </c>
      <c r="AX148" s="191">
        <f t="shared" si="1144"/>
        <v>107</v>
      </c>
      <c r="AY148" s="191">
        <f t="shared" si="1144"/>
        <v>40</v>
      </c>
      <c r="AZ148" s="191">
        <f t="shared" si="1144"/>
        <v>117</v>
      </c>
      <c r="BA148" s="191"/>
      <c r="BB148" s="191"/>
      <c r="BC148" s="191"/>
      <c r="BD148" s="191"/>
      <c r="BE148" s="191"/>
      <c r="BF148" s="191"/>
      <c r="BG148" s="191"/>
      <c r="BH148" s="205"/>
      <c r="BI148" s="333">
        <v>0</v>
      </c>
      <c r="BJ148" s="333">
        <v>0</v>
      </c>
      <c r="BK148" s="334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5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45">SUM(CA143:CA147)</f>
        <v>-229</v>
      </c>
      <c r="CB148" s="328">
        <f t="shared" si="1145"/>
        <v>-207</v>
      </c>
      <c r="CC148" s="328">
        <f t="shared" ref="CC148" si="1146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47">SUM(CF143:CF147)</f>
        <v>-136</v>
      </c>
      <c r="CG148" s="328">
        <f t="shared" si="1147"/>
        <v>-77</v>
      </c>
      <c r="CH148" s="328">
        <f t="shared" si="1147"/>
        <v>-167</v>
      </c>
      <c r="CI148" s="328">
        <f t="shared" si="1147"/>
        <v>-183</v>
      </c>
      <c r="CJ148" s="328">
        <f t="shared" si="1147"/>
        <v>-112</v>
      </c>
      <c r="CK148" s="328">
        <f t="shared" si="1147"/>
        <v>64</v>
      </c>
      <c r="CL148" s="328">
        <f t="shared" si="1147"/>
        <v>156</v>
      </c>
      <c r="CM148" s="328">
        <f t="shared" si="1147"/>
        <v>112</v>
      </c>
      <c r="CN148" s="328">
        <f t="shared" si="1147"/>
        <v>85</v>
      </c>
      <c r="CO148" s="328">
        <f t="shared" si="1147"/>
        <v>21</v>
      </c>
      <c r="CP148" s="203">
        <f t="shared" si="1147"/>
        <v>47</v>
      </c>
      <c r="CQ148" s="290">
        <f t="shared" si="1147"/>
        <v>-77</v>
      </c>
      <c r="CR148" s="328">
        <f t="shared" ref="CR148:CS148" si="1148">SUM(CR143:CR147)</f>
        <v>29</v>
      </c>
      <c r="CS148" s="328">
        <f t="shared" si="1148"/>
        <v>37</v>
      </c>
      <c r="CT148" s="328">
        <f t="shared" ref="CT148:DB148" si="1149">SUM(CT143:CT147)</f>
        <v>50</v>
      </c>
      <c r="CU148" s="328">
        <f t="shared" si="1149"/>
        <v>0</v>
      </c>
      <c r="CV148" s="328">
        <f t="shared" si="1149"/>
        <v>0</v>
      </c>
      <c r="CW148" s="328">
        <f t="shared" si="1149"/>
        <v>0</v>
      </c>
      <c r="CX148" s="328">
        <f t="shared" si="1149"/>
        <v>0</v>
      </c>
      <c r="CY148" s="328">
        <f t="shared" si="1149"/>
        <v>0</v>
      </c>
      <c r="CZ148" s="328">
        <f t="shared" si="1149"/>
        <v>0</v>
      </c>
      <c r="DA148" s="328">
        <f t="shared" si="1149"/>
        <v>0</v>
      </c>
      <c r="DB148" s="203">
        <f t="shared" si="1149"/>
        <v>0</v>
      </c>
    </row>
    <row r="149" spans="1:106" x14ac:dyDescent="0.3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3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/>
      <c r="BB150" s="191"/>
      <c r="BC150" s="191"/>
      <c r="BD150" s="191"/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50">IF(AE150=0,0,S150-AE150)</f>
        <v>0</v>
      </c>
      <c r="BZ150" s="221">
        <f t="shared" ref="BZ150:BZ154" si="1151">IF(AF150=0,0,T150-AF150)</f>
        <v>0</v>
      </c>
      <c r="CA150" s="221">
        <f t="shared" ref="CA150:CA154" si="1152">IF(AG150=0,0,U150-AG150)</f>
        <v>0</v>
      </c>
      <c r="CB150" s="221">
        <f t="shared" ref="CB150:CB154" si="1153">IF(AH150=0,0,V150-AH150)</f>
        <v>0</v>
      </c>
      <c r="CC150" s="221">
        <f t="shared" ref="CC150:CC154" si="1154">IF(AI150=0,0,W150-AI150)</f>
        <v>0</v>
      </c>
      <c r="CD150" s="221">
        <f t="shared" ref="CD150:CD154" si="1155">IF(AJ150=0,0,X150-AJ150)</f>
        <v>0</v>
      </c>
      <c r="CE150" s="283">
        <f t="shared" ref="CE150:CJ154" si="1156">IF(AK150=0,0,Y150-AK150)</f>
        <v>-642</v>
      </c>
      <c r="CF150" s="221">
        <f t="shared" si="1156"/>
        <v>-1209</v>
      </c>
      <c r="CG150" s="221">
        <f t="shared" si="1156"/>
        <v>-489</v>
      </c>
      <c r="CH150" s="221">
        <f t="shared" si="1156"/>
        <v>-1588</v>
      </c>
      <c r="CI150" s="221">
        <f t="shared" si="1156"/>
        <v>-1738</v>
      </c>
      <c r="CJ150" s="221">
        <f t="shared" si="1156"/>
        <v>-1537</v>
      </c>
      <c r="CK150" s="221">
        <f t="shared" ref="CK150:CK154" si="1157">IF(AQ150=0,0,AE150-AQ150)</f>
        <v>-1333</v>
      </c>
      <c r="CL150" s="221">
        <f t="shared" ref="CL150:CS154" si="1158">IF(AR150=0,0,AF150-AR150)</f>
        <v>-1467</v>
      </c>
      <c r="CM150" s="221">
        <f t="shared" si="1158"/>
        <v>-1414</v>
      </c>
      <c r="CN150" s="221">
        <f t="shared" si="1158"/>
        <v>-1698</v>
      </c>
      <c r="CO150" s="221">
        <f t="shared" si="1158"/>
        <v>-1073</v>
      </c>
      <c r="CP150" s="284">
        <f t="shared" si="1158"/>
        <v>-1395</v>
      </c>
      <c r="CQ150" s="283">
        <f t="shared" si="1158"/>
        <v>-551</v>
      </c>
      <c r="CR150" s="221">
        <f t="shared" si="1158"/>
        <v>33</v>
      </c>
      <c r="CS150" s="221">
        <f t="shared" si="1158"/>
        <v>-1030</v>
      </c>
      <c r="CT150" s="221">
        <f t="shared" ref="CT150:CT154" si="1159">IF(AZ150=0,0,AN150-AZ150)</f>
        <v>-98</v>
      </c>
      <c r="CU150" s="221">
        <f t="shared" ref="CU150:CU154" si="1160">IF(BA150=0,0,AO150-BA150)</f>
        <v>0</v>
      </c>
      <c r="CV150" s="221">
        <f t="shared" ref="CV150:CV154" si="1161">IF(BB150=0,0,AP150-BB150)</f>
        <v>0</v>
      </c>
      <c r="CW150" s="221">
        <f t="shared" ref="CW150:CW154" si="1162">IF(BC150=0,0,AQ150-BC150)</f>
        <v>0</v>
      </c>
      <c r="CX150" s="221">
        <f t="shared" ref="CX150:CX154" si="1163">IF(BD150=0,0,AR150-BD150)</f>
        <v>0</v>
      </c>
      <c r="CY150" s="221">
        <f t="shared" ref="CY150:CY154" si="1164">IF(BE150=0,0,AS150-BE150)</f>
        <v>0</v>
      </c>
      <c r="CZ150" s="221">
        <f t="shared" ref="CZ150:CZ154" si="1165">IF(BF150=0,0,AT150-BF150)</f>
        <v>0</v>
      </c>
      <c r="DA150" s="221">
        <f t="shared" ref="DA150:DB154" si="1166">IF(BG150=0,0,AU150-BG150)</f>
        <v>0</v>
      </c>
      <c r="DB150" s="284">
        <f t="shared" si="1166"/>
        <v>0</v>
      </c>
    </row>
    <row r="151" spans="1:106" x14ac:dyDescent="0.3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/>
      <c r="BB151" s="191"/>
      <c r="BC151" s="191"/>
      <c r="BD151" s="191"/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50"/>
        <v>0</v>
      </c>
      <c r="BZ151" s="221">
        <f t="shared" si="1151"/>
        <v>0</v>
      </c>
      <c r="CA151" s="221">
        <f t="shared" si="1152"/>
        <v>0</v>
      </c>
      <c r="CB151" s="221">
        <f t="shared" si="1153"/>
        <v>0</v>
      </c>
      <c r="CC151" s="221">
        <f t="shared" si="1154"/>
        <v>0</v>
      </c>
      <c r="CD151" s="221">
        <f t="shared" si="1155"/>
        <v>0</v>
      </c>
      <c r="CE151" s="283">
        <f t="shared" si="1156"/>
        <v>0</v>
      </c>
      <c r="CF151" s="221">
        <f t="shared" si="1156"/>
        <v>-7</v>
      </c>
      <c r="CG151" s="221">
        <f t="shared" si="1156"/>
        <v>-7</v>
      </c>
      <c r="CH151" s="221">
        <f t="shared" si="1156"/>
        <v>-212</v>
      </c>
      <c r="CI151" s="221">
        <f t="shared" si="1156"/>
        <v>-947</v>
      </c>
      <c r="CJ151" s="221">
        <f t="shared" si="1156"/>
        <v>-669</v>
      </c>
      <c r="CK151" s="221">
        <f t="shared" si="1157"/>
        <v>-558</v>
      </c>
      <c r="CL151" s="221">
        <f t="shared" si="1158"/>
        <v>-531</v>
      </c>
      <c r="CM151" s="221">
        <f t="shared" si="1158"/>
        <v>-519</v>
      </c>
      <c r="CN151" s="221">
        <f t="shared" si="1158"/>
        <v>-558</v>
      </c>
      <c r="CO151" s="221">
        <f t="shared" si="1158"/>
        <v>-28</v>
      </c>
      <c r="CP151" s="284">
        <f t="shared" si="1158"/>
        <v>-33</v>
      </c>
      <c r="CQ151" s="283">
        <f t="shared" si="1158"/>
        <v>-50</v>
      </c>
      <c r="CR151" s="221">
        <f t="shared" si="1158"/>
        <v>-31</v>
      </c>
      <c r="CS151" s="221">
        <f t="shared" si="1158"/>
        <v>-38</v>
      </c>
      <c r="CT151" s="221">
        <f t="shared" si="1159"/>
        <v>4</v>
      </c>
      <c r="CU151" s="221">
        <f t="shared" si="1160"/>
        <v>0</v>
      </c>
      <c r="CV151" s="221">
        <f t="shared" si="1161"/>
        <v>0</v>
      </c>
      <c r="CW151" s="221">
        <f t="shared" si="1162"/>
        <v>0</v>
      </c>
      <c r="CX151" s="221">
        <f t="shared" si="1163"/>
        <v>0</v>
      </c>
      <c r="CY151" s="221">
        <f t="shared" si="1164"/>
        <v>0</v>
      </c>
      <c r="CZ151" s="221">
        <f t="shared" si="1165"/>
        <v>0</v>
      </c>
      <c r="DA151" s="221">
        <f t="shared" si="1166"/>
        <v>0</v>
      </c>
      <c r="DB151" s="284">
        <f t="shared" si="1166"/>
        <v>0</v>
      </c>
    </row>
    <row r="152" spans="1:106" x14ac:dyDescent="0.3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/>
      <c r="BB152" s="191"/>
      <c r="BC152" s="191"/>
      <c r="BD152" s="191"/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50"/>
        <v>0</v>
      </c>
      <c r="BZ152" s="221">
        <f t="shared" si="1151"/>
        <v>0</v>
      </c>
      <c r="CA152" s="221">
        <f t="shared" si="1152"/>
        <v>0</v>
      </c>
      <c r="CB152" s="221">
        <f t="shared" si="1153"/>
        <v>0</v>
      </c>
      <c r="CC152" s="221">
        <f t="shared" si="1154"/>
        <v>0</v>
      </c>
      <c r="CD152" s="221">
        <f t="shared" si="1155"/>
        <v>0</v>
      </c>
      <c r="CE152" s="283">
        <f t="shared" si="1156"/>
        <v>-27</v>
      </c>
      <c r="CF152" s="221">
        <f t="shared" si="1156"/>
        <v>-60</v>
      </c>
      <c r="CG152" s="221">
        <f t="shared" si="1156"/>
        <v>-16</v>
      </c>
      <c r="CH152" s="221">
        <f t="shared" si="1156"/>
        <v>-84</v>
      </c>
      <c r="CI152" s="221">
        <f t="shared" si="1156"/>
        <v>-64</v>
      </c>
      <c r="CJ152" s="221">
        <f t="shared" si="1156"/>
        <v>-55</v>
      </c>
      <c r="CK152" s="221">
        <f t="shared" si="1157"/>
        <v>-61</v>
      </c>
      <c r="CL152" s="221">
        <f t="shared" si="1158"/>
        <v>-51</v>
      </c>
      <c r="CM152" s="221">
        <f t="shared" si="1158"/>
        <v>-47</v>
      </c>
      <c r="CN152" s="221">
        <f t="shared" si="1158"/>
        <v>-63</v>
      </c>
      <c r="CO152" s="221">
        <f t="shared" si="1158"/>
        <v>-42</v>
      </c>
      <c r="CP152" s="284">
        <f t="shared" si="1158"/>
        <v>-68</v>
      </c>
      <c r="CQ152" s="283">
        <f t="shared" si="1158"/>
        <v>-21</v>
      </c>
      <c r="CR152" s="221">
        <f t="shared" si="1158"/>
        <v>-3</v>
      </c>
      <c r="CS152" s="221">
        <f t="shared" si="1158"/>
        <v>-66</v>
      </c>
      <c r="CT152" s="221">
        <f t="shared" si="1159"/>
        <v>-12</v>
      </c>
      <c r="CU152" s="221">
        <f t="shared" si="1160"/>
        <v>0</v>
      </c>
      <c r="CV152" s="221">
        <f t="shared" si="1161"/>
        <v>0</v>
      </c>
      <c r="CW152" s="221">
        <f t="shared" si="1162"/>
        <v>0</v>
      </c>
      <c r="CX152" s="221">
        <f t="shared" si="1163"/>
        <v>0</v>
      </c>
      <c r="CY152" s="221">
        <f t="shared" si="1164"/>
        <v>0</v>
      </c>
      <c r="CZ152" s="221">
        <f t="shared" si="1165"/>
        <v>0</v>
      </c>
      <c r="DA152" s="221">
        <f t="shared" si="1166"/>
        <v>0</v>
      </c>
      <c r="DB152" s="284">
        <f t="shared" si="1166"/>
        <v>0</v>
      </c>
    </row>
    <row r="153" spans="1:106" x14ac:dyDescent="0.3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/>
      <c r="BB153" s="191"/>
      <c r="BC153" s="191"/>
      <c r="BD153" s="191"/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50"/>
        <v>0</v>
      </c>
      <c r="BZ153" s="221">
        <f t="shared" si="1151"/>
        <v>0</v>
      </c>
      <c r="CA153" s="221">
        <f t="shared" si="1152"/>
        <v>0</v>
      </c>
      <c r="CB153" s="221">
        <f t="shared" si="1153"/>
        <v>0</v>
      </c>
      <c r="CC153" s="221">
        <f t="shared" si="1154"/>
        <v>0</v>
      </c>
      <c r="CD153" s="221">
        <f t="shared" si="1155"/>
        <v>0</v>
      </c>
      <c r="CE153" s="283">
        <f t="shared" si="1156"/>
        <v>-47</v>
      </c>
      <c r="CF153" s="221">
        <f t="shared" si="1156"/>
        <v>-57</v>
      </c>
      <c r="CG153" s="221">
        <f t="shared" si="1156"/>
        <v>-20</v>
      </c>
      <c r="CH153" s="221">
        <f t="shared" si="1156"/>
        <v>-61</v>
      </c>
      <c r="CI153" s="221">
        <f t="shared" si="1156"/>
        <v>-62</v>
      </c>
      <c r="CJ153" s="221">
        <f t="shared" si="1156"/>
        <v>-56</v>
      </c>
      <c r="CK153" s="221">
        <f t="shared" si="1157"/>
        <v>-47</v>
      </c>
      <c r="CL153" s="221">
        <f t="shared" si="1158"/>
        <v>-55</v>
      </c>
      <c r="CM153" s="221">
        <f t="shared" si="1158"/>
        <v>-60</v>
      </c>
      <c r="CN153" s="221">
        <f t="shared" si="1158"/>
        <v>-66</v>
      </c>
      <c r="CO153" s="221">
        <f t="shared" si="1158"/>
        <v>-56</v>
      </c>
      <c r="CP153" s="284">
        <f t="shared" si="1158"/>
        <v>-57</v>
      </c>
      <c r="CQ153" s="283">
        <f t="shared" si="1158"/>
        <v>-4</v>
      </c>
      <c r="CR153" s="221">
        <f t="shared" si="1158"/>
        <v>1</v>
      </c>
      <c r="CS153" s="221">
        <f t="shared" si="1158"/>
        <v>-51</v>
      </c>
      <c r="CT153" s="221">
        <f t="shared" si="1159"/>
        <v>-29</v>
      </c>
      <c r="CU153" s="221">
        <f t="shared" si="1160"/>
        <v>0</v>
      </c>
      <c r="CV153" s="221">
        <f t="shared" si="1161"/>
        <v>0</v>
      </c>
      <c r="CW153" s="221">
        <f t="shared" si="1162"/>
        <v>0</v>
      </c>
      <c r="CX153" s="221">
        <f t="shared" si="1163"/>
        <v>0</v>
      </c>
      <c r="CY153" s="221">
        <f t="shared" si="1164"/>
        <v>0</v>
      </c>
      <c r="CZ153" s="221">
        <f t="shared" si="1165"/>
        <v>0</v>
      </c>
      <c r="DA153" s="221">
        <f t="shared" si="1166"/>
        <v>0</v>
      </c>
      <c r="DB153" s="284">
        <f t="shared" si="1166"/>
        <v>0</v>
      </c>
    </row>
    <row r="154" spans="1:106" x14ac:dyDescent="0.3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/>
      <c r="BB154" s="191"/>
      <c r="BC154" s="191"/>
      <c r="BD154" s="191"/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50"/>
        <v>0</v>
      </c>
      <c r="BZ154" s="221">
        <f t="shared" si="1151"/>
        <v>0</v>
      </c>
      <c r="CA154" s="221">
        <f t="shared" si="1152"/>
        <v>0</v>
      </c>
      <c r="CB154" s="221">
        <f t="shared" si="1153"/>
        <v>0</v>
      </c>
      <c r="CC154" s="221">
        <f t="shared" si="1154"/>
        <v>0</v>
      </c>
      <c r="CD154" s="221">
        <f t="shared" si="1155"/>
        <v>0</v>
      </c>
      <c r="CE154" s="283">
        <f t="shared" si="1156"/>
        <v>-1</v>
      </c>
      <c r="CF154" s="221">
        <f t="shared" si="1156"/>
        <v>0</v>
      </c>
      <c r="CG154" s="221">
        <f t="shared" si="1156"/>
        <v>-1</v>
      </c>
      <c r="CH154" s="221">
        <f t="shared" si="1156"/>
        <v>0</v>
      </c>
      <c r="CI154" s="221">
        <f t="shared" si="1156"/>
        <v>0</v>
      </c>
      <c r="CJ154" s="221">
        <f t="shared" si="1156"/>
        <v>0</v>
      </c>
      <c r="CK154" s="221">
        <f t="shared" si="1157"/>
        <v>0</v>
      </c>
      <c r="CL154" s="221">
        <f t="shared" si="1158"/>
        <v>0</v>
      </c>
      <c r="CM154" s="221">
        <f t="shared" si="1158"/>
        <v>0</v>
      </c>
      <c r="CN154" s="221">
        <f t="shared" si="1158"/>
        <v>0</v>
      </c>
      <c r="CO154" s="221">
        <f t="shared" si="1158"/>
        <v>0</v>
      </c>
      <c r="CP154" s="284">
        <f t="shared" si="1158"/>
        <v>0</v>
      </c>
      <c r="CQ154" s="283">
        <f t="shared" si="1158"/>
        <v>0</v>
      </c>
      <c r="CR154" s="221">
        <f t="shared" si="1158"/>
        <v>0</v>
      </c>
      <c r="CS154" s="221">
        <f t="shared" si="1158"/>
        <v>0</v>
      </c>
      <c r="CT154" s="221">
        <f t="shared" si="1159"/>
        <v>0</v>
      </c>
      <c r="CU154" s="221">
        <f t="shared" si="1160"/>
        <v>0</v>
      </c>
      <c r="CV154" s="221">
        <f t="shared" si="1161"/>
        <v>0</v>
      </c>
      <c r="CW154" s="221">
        <f t="shared" si="1162"/>
        <v>0</v>
      </c>
      <c r="CX154" s="221">
        <f t="shared" si="1163"/>
        <v>0</v>
      </c>
      <c r="CY154" s="221">
        <f t="shared" si="1164"/>
        <v>0</v>
      </c>
      <c r="CZ154" s="221">
        <f t="shared" si="1165"/>
        <v>0</v>
      </c>
      <c r="DA154" s="221">
        <f t="shared" si="1166"/>
        <v>0</v>
      </c>
      <c r="DB154" s="284">
        <f t="shared" si="1166"/>
        <v>0</v>
      </c>
    </row>
    <row r="155" spans="1:106" ht="15" thickBot="1" x14ac:dyDescent="0.35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67">SUM(AE150:AE154)</f>
        <v>0</v>
      </c>
      <c r="AF155" s="223">
        <f t="shared" si="1167"/>
        <v>0</v>
      </c>
      <c r="AG155" s="223">
        <f t="shared" si="1167"/>
        <v>0</v>
      </c>
      <c r="AH155" s="223">
        <f t="shared" si="1167"/>
        <v>0</v>
      </c>
      <c r="AI155" s="223">
        <f t="shared" si="1167"/>
        <v>0</v>
      </c>
      <c r="AJ155" s="268">
        <f t="shared" si="1167"/>
        <v>0</v>
      </c>
      <c r="AK155" s="223">
        <f>SUM(AK150:AK154)</f>
        <v>717</v>
      </c>
      <c r="AL155" s="223">
        <f t="shared" ref="AL155:CD155" si="1168">SUM(AL150:AL154)</f>
        <v>1333</v>
      </c>
      <c r="AM155" s="223">
        <f t="shared" si="1168"/>
        <v>533</v>
      </c>
      <c r="AN155" s="223">
        <f t="shared" si="1168"/>
        <v>1945</v>
      </c>
      <c r="AO155" s="223">
        <f t="shared" ref="AO155:AP155" si="1169">SUM(AO150:AO154)</f>
        <v>2811</v>
      </c>
      <c r="AP155" s="223">
        <f t="shared" si="1169"/>
        <v>2317</v>
      </c>
      <c r="AQ155" s="223">
        <f t="shared" si="1168"/>
        <v>1999</v>
      </c>
      <c r="AR155" s="223">
        <f t="shared" si="1168"/>
        <v>2104</v>
      </c>
      <c r="AS155" s="223">
        <f t="shared" si="1168"/>
        <v>2040</v>
      </c>
      <c r="AT155" s="223">
        <f t="shared" si="1168"/>
        <v>2385</v>
      </c>
      <c r="AU155" s="223">
        <f t="shared" si="1168"/>
        <v>1199</v>
      </c>
      <c r="AV155" s="268">
        <f t="shared" si="1168"/>
        <v>1553</v>
      </c>
      <c r="AW155" s="223">
        <f t="shared" si="1168"/>
        <v>1342</v>
      </c>
      <c r="AX155" s="223">
        <f t="shared" si="1168"/>
        <v>1333</v>
      </c>
      <c r="AY155" s="223">
        <f t="shared" si="1168"/>
        <v>1717</v>
      </c>
      <c r="AZ155" s="223">
        <f t="shared" si="1168"/>
        <v>2080</v>
      </c>
      <c r="BA155" s="352"/>
      <c r="BB155" s="352"/>
      <c r="BC155" s="352"/>
      <c r="BD155" s="352"/>
      <c r="BE155" s="352"/>
      <c r="BF155" s="352"/>
      <c r="BG155" s="352"/>
      <c r="BH155" s="353"/>
      <c r="BI155" s="223">
        <f t="shared" si="1168"/>
        <v>0</v>
      </c>
      <c r="BJ155" s="223">
        <f t="shared" si="1168"/>
        <v>0</v>
      </c>
      <c r="BK155" s="223">
        <f t="shared" si="1168"/>
        <v>0</v>
      </c>
      <c r="BL155" s="223">
        <f t="shared" si="1168"/>
        <v>0</v>
      </c>
      <c r="BM155" s="223">
        <f t="shared" si="1168"/>
        <v>0</v>
      </c>
      <c r="BN155" s="223">
        <f t="shared" si="1168"/>
        <v>0</v>
      </c>
      <c r="BO155" s="223">
        <f t="shared" si="1168"/>
        <v>0</v>
      </c>
      <c r="BP155" s="223">
        <f t="shared" si="1168"/>
        <v>0</v>
      </c>
      <c r="BQ155" s="223">
        <f t="shared" si="1168"/>
        <v>0</v>
      </c>
      <c r="BR155" s="223">
        <f t="shared" si="1168"/>
        <v>0</v>
      </c>
      <c r="BS155" s="223">
        <f t="shared" si="1168"/>
        <v>0</v>
      </c>
      <c r="BT155" s="223">
        <f t="shared" si="1168"/>
        <v>0</v>
      </c>
      <c r="BU155" s="223">
        <f t="shared" si="1168"/>
        <v>0</v>
      </c>
      <c r="BV155" s="223">
        <f t="shared" si="1168"/>
        <v>0</v>
      </c>
      <c r="BW155" s="223">
        <f t="shared" si="1168"/>
        <v>0</v>
      </c>
      <c r="BX155" s="223">
        <f t="shared" si="1168"/>
        <v>0</v>
      </c>
      <c r="BY155" s="223">
        <f t="shared" si="1168"/>
        <v>0</v>
      </c>
      <c r="BZ155" s="223">
        <f t="shared" si="1168"/>
        <v>0</v>
      </c>
      <c r="CA155" s="223">
        <f t="shared" si="1168"/>
        <v>0</v>
      </c>
      <c r="CB155" s="223">
        <f t="shared" si="1168"/>
        <v>0</v>
      </c>
      <c r="CC155" s="223">
        <f t="shared" si="1168"/>
        <v>0</v>
      </c>
      <c r="CD155" s="223">
        <f t="shared" si="1168"/>
        <v>0</v>
      </c>
      <c r="CE155" s="291">
        <f>SUM(CE150:CE154)</f>
        <v>-717</v>
      </c>
      <c r="CF155" s="275">
        <f t="shared" ref="CF155:CQ155" si="1170">SUM(CF150:CF154)</f>
        <v>-1333</v>
      </c>
      <c r="CG155" s="275">
        <f t="shared" si="1170"/>
        <v>-533</v>
      </c>
      <c r="CH155" s="275">
        <f t="shared" si="1170"/>
        <v>-1945</v>
      </c>
      <c r="CI155" s="275">
        <f t="shared" si="1170"/>
        <v>-2811</v>
      </c>
      <c r="CJ155" s="275">
        <f t="shared" si="1170"/>
        <v>-2317</v>
      </c>
      <c r="CK155" s="275">
        <f t="shared" si="1170"/>
        <v>-1999</v>
      </c>
      <c r="CL155" s="275">
        <f t="shared" si="1170"/>
        <v>-2104</v>
      </c>
      <c r="CM155" s="275">
        <f t="shared" si="1170"/>
        <v>-2040</v>
      </c>
      <c r="CN155" s="275">
        <f t="shared" si="1170"/>
        <v>-2385</v>
      </c>
      <c r="CO155" s="275">
        <f t="shared" si="1170"/>
        <v>-1199</v>
      </c>
      <c r="CP155" s="276">
        <f t="shared" si="1170"/>
        <v>-1553</v>
      </c>
      <c r="CQ155" s="291">
        <f t="shared" si="1170"/>
        <v>-626</v>
      </c>
      <c r="CR155" s="275">
        <f t="shared" ref="CR155:CS155" si="1171">SUM(CR150:CR154)</f>
        <v>0</v>
      </c>
      <c r="CS155" s="275">
        <f t="shared" si="1171"/>
        <v>-1185</v>
      </c>
      <c r="CT155" s="275">
        <f t="shared" ref="CT155:DB155" si="1172">SUM(CT150:CT154)</f>
        <v>-135</v>
      </c>
      <c r="CU155" s="275">
        <f t="shared" si="1172"/>
        <v>0</v>
      </c>
      <c r="CV155" s="275">
        <f t="shared" si="1172"/>
        <v>0</v>
      </c>
      <c r="CW155" s="275">
        <f t="shared" si="1172"/>
        <v>0</v>
      </c>
      <c r="CX155" s="275">
        <f t="shared" si="1172"/>
        <v>0</v>
      </c>
      <c r="CY155" s="275">
        <f t="shared" si="1172"/>
        <v>0</v>
      </c>
      <c r="CZ155" s="275">
        <f t="shared" si="1172"/>
        <v>0</v>
      </c>
      <c r="DA155" s="275">
        <f t="shared" si="1172"/>
        <v>0</v>
      </c>
      <c r="DB155" s="276">
        <f t="shared" si="1172"/>
        <v>0</v>
      </c>
    </row>
    <row r="156" spans="1:106" ht="15" thickTop="1" x14ac:dyDescent="0.3">
      <c r="A156" s="4"/>
      <c r="B156" s="330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1"/>
      <c r="Q156" s="331"/>
      <c r="R156" s="33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3">
      <c r="A157" s="4"/>
      <c r="B157" s="330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1"/>
      <c r="Q157" s="331"/>
      <c r="R157" s="33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3">
      <c r="A158" s="4"/>
    </row>
    <row r="159" spans="1:106" x14ac:dyDescent="0.3">
      <c r="B159" s="1" t="s">
        <v>27</v>
      </c>
    </row>
    <row r="160" spans="1:106" x14ac:dyDescent="0.3">
      <c r="B160" s="33" t="s">
        <v>28</v>
      </c>
    </row>
    <row r="163" spans="2:2" x14ac:dyDescent="0.3">
      <c r="B163" s="34" t="s">
        <v>26</v>
      </c>
    </row>
    <row r="164" spans="2:2" x14ac:dyDescent="0.3">
      <c r="B164" s="2" t="s">
        <v>29</v>
      </c>
    </row>
    <row r="165" spans="2:2" x14ac:dyDescent="0.3">
      <c r="B165" s="2" t="s">
        <v>30</v>
      </c>
    </row>
    <row r="166" spans="2:2" x14ac:dyDescent="0.3">
      <c r="B166" s="2" t="s">
        <v>31</v>
      </c>
    </row>
    <row r="167" spans="2:2" x14ac:dyDescent="0.3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70" zoomScaleNormal="7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BA15" sqref="BA15"/>
    </sheetView>
  </sheetViews>
  <sheetFormatPr defaultColWidth="9.109375" defaultRowHeight="14.4" x14ac:dyDescent="0.3"/>
  <cols>
    <col min="1" max="1" width="5.88671875" style="2" customWidth="1"/>
    <col min="2" max="2" width="60.6640625" style="2" customWidth="1"/>
    <col min="3" max="3" width="13.33203125" style="2" hidden="1" customWidth="1"/>
    <col min="4" max="4" width="11.5546875" style="2" hidden="1" customWidth="1"/>
    <col min="5" max="6" width="14.33203125" style="2" hidden="1" customWidth="1"/>
    <col min="7" max="9" width="13.44140625" style="2" hidden="1" customWidth="1"/>
    <col min="10" max="15" width="14.33203125" style="2" hidden="1" customWidth="1"/>
    <col min="16" max="16" width="14.44140625" style="18" hidden="1" customWidth="1"/>
    <col min="17" max="17" width="13.33203125" style="18" hidden="1" customWidth="1"/>
    <col min="18" max="18" width="12.33203125" style="18" hidden="1" customWidth="1"/>
    <col min="19" max="26" width="11.5546875" style="2" hidden="1" customWidth="1"/>
    <col min="27" max="27" width="12.33203125" style="2" hidden="1" customWidth="1"/>
    <col min="28" max="28" width="13.5546875" style="2" hidden="1" customWidth="1"/>
    <col min="29" max="29" width="13.88671875" style="2" hidden="1" customWidth="1"/>
    <col min="30" max="30" width="12.33203125" style="2" hidden="1" customWidth="1"/>
    <col min="31" max="35" width="11.5546875" style="2" hidden="1" customWidth="1"/>
    <col min="36" max="36" width="14.44140625" style="2" hidden="1" customWidth="1"/>
    <col min="37" max="49" width="13.88671875" style="2" customWidth="1"/>
    <col min="50" max="50" width="15" style="2" bestFit="1" customWidth="1"/>
    <col min="51" max="51" width="16.88671875" style="2" customWidth="1"/>
    <col min="52" max="52" width="15.44140625" style="2" bestFit="1" customWidth="1"/>
    <col min="53" max="60" width="13.88671875" style="2" customWidth="1"/>
    <col min="61" max="61" width="10.88671875" style="2" hidden="1" customWidth="1"/>
    <col min="62" max="62" width="16.109375" style="2" hidden="1" customWidth="1"/>
    <col min="63" max="63" width="12.6640625" style="2" hidden="1" customWidth="1"/>
    <col min="64" max="64" width="10.88671875" style="2" hidden="1" customWidth="1"/>
    <col min="65" max="65" width="10.6640625" style="2" hidden="1" customWidth="1"/>
    <col min="66" max="69" width="11.5546875" style="2" hidden="1" customWidth="1"/>
    <col min="70" max="70" width="12.33203125" style="2" hidden="1" customWidth="1"/>
    <col min="71" max="71" width="12" style="2" hidden="1" customWidth="1"/>
    <col min="72" max="72" width="12.6640625" style="2" hidden="1" customWidth="1"/>
    <col min="73" max="82" width="12.33203125" style="2" hidden="1" customWidth="1"/>
    <col min="83" max="83" width="16.44140625" style="2" hidden="1" customWidth="1"/>
    <col min="84" max="84" width="12.33203125" style="2" hidden="1" customWidth="1"/>
    <col min="85" max="85" width="13.109375" style="2" hidden="1" customWidth="1"/>
    <col min="86" max="87" width="12.6640625" style="2" hidden="1" customWidth="1"/>
    <col min="88" max="88" width="12.109375" style="2" hidden="1" customWidth="1"/>
    <col min="89" max="90" width="11" style="2" hidden="1" customWidth="1"/>
    <col min="91" max="91" width="11.44140625" style="2" hidden="1" customWidth="1"/>
    <col min="92" max="92" width="10" style="2" hidden="1" customWidth="1"/>
    <col min="93" max="93" width="10.6640625" style="2" hidden="1" customWidth="1"/>
    <col min="94" max="94" width="0.88671875" style="2" customWidth="1"/>
    <col min="95" max="95" width="19.109375" style="2" bestFit="1" customWidth="1"/>
    <col min="96" max="96" width="13" style="2" customWidth="1"/>
    <col min="97" max="97" width="14.6640625" style="2" customWidth="1"/>
    <col min="98" max="98" width="12.44140625" style="2" customWidth="1"/>
    <col min="99" max="105" width="9.109375" style="2" customWidth="1"/>
    <col min="106" max="106" width="13.109375" style="2" customWidth="1"/>
    <col min="107" max="16384" width="9.109375" style="2"/>
  </cols>
  <sheetData>
    <row r="1" spans="1:106" ht="15.6" thickTop="1" thickBot="1" x14ac:dyDescent="0.35">
      <c r="B1" s="366" t="s">
        <v>19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5">
      <c r="B2" s="5" t="s">
        <v>0</v>
      </c>
      <c r="C2" s="368" t="s">
        <v>50</v>
      </c>
      <c r="D2" s="369"/>
      <c r="E2" s="369"/>
      <c r="F2" s="369"/>
      <c r="G2" s="369"/>
      <c r="H2" s="369"/>
      <c r="I2" s="36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5">
      <c r="B3" s="5" t="s">
        <v>1</v>
      </c>
      <c r="C3" s="368"/>
      <c r="D3" s="369"/>
      <c r="E3" s="369"/>
      <c r="F3" s="369"/>
      <c r="G3" s="369"/>
      <c r="H3" s="369"/>
      <c r="I3" s="36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5">
      <c r="B4" s="5" t="s">
        <v>2</v>
      </c>
      <c r="C4" s="370" t="s">
        <v>53</v>
      </c>
      <c r="D4" s="371"/>
      <c r="E4" s="371"/>
      <c r="F4" s="371"/>
      <c r="G4" s="371"/>
      <c r="H4" s="371"/>
      <c r="I4" s="37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" thickTop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3">
        <v>2020</v>
      </c>
      <c r="P7" s="364"/>
      <c r="Q7" s="364"/>
      <c r="R7" s="364"/>
      <c r="S7" s="364"/>
      <c r="T7" s="364"/>
      <c r="U7" s="364"/>
      <c r="V7" s="364"/>
      <c r="W7" s="364"/>
      <c r="X7" s="364"/>
      <c r="Y7" s="372">
        <v>2021</v>
      </c>
      <c r="Z7" s="373"/>
      <c r="AA7" s="373"/>
      <c r="AB7" s="373"/>
      <c r="AC7" s="373"/>
      <c r="AD7" s="364"/>
      <c r="AE7" s="364"/>
      <c r="AF7" s="364"/>
      <c r="AG7" s="364"/>
      <c r="AH7" s="364"/>
      <c r="AI7" s="364"/>
      <c r="AJ7" s="365"/>
      <c r="AK7" s="372">
        <v>2022</v>
      </c>
      <c r="AL7" s="373"/>
      <c r="AM7" s="373"/>
      <c r="AN7" s="373"/>
      <c r="AO7" s="373"/>
      <c r="AP7" s="364"/>
      <c r="AQ7" s="364"/>
      <c r="AR7" s="364"/>
      <c r="AS7" s="364"/>
      <c r="AT7" s="364"/>
      <c r="AU7" s="364"/>
      <c r="AV7" s="365"/>
      <c r="AW7" s="372">
        <v>2023</v>
      </c>
      <c r="AX7" s="373"/>
      <c r="AY7" s="373"/>
      <c r="AZ7" s="373"/>
      <c r="BA7" s="373"/>
      <c r="BB7" s="364"/>
      <c r="BC7" s="364"/>
      <c r="BD7" s="364"/>
      <c r="BE7" s="364"/>
      <c r="BF7" s="364"/>
      <c r="BG7" s="364"/>
      <c r="BH7" s="365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3" t="s">
        <v>51</v>
      </c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0" t="s">
        <v>54</v>
      </c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0" t="s">
        <v>65</v>
      </c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2"/>
    </row>
    <row r="8" spans="1:106" ht="15" thickBot="1" x14ac:dyDescent="0.35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6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3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290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203"/>
    </row>
    <row r="10" spans="1:106" x14ac:dyDescent="0.3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/>
      <c r="BB10" s="219"/>
      <c r="BC10" s="219"/>
      <c r="BD10" s="219"/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6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221">
        <f t="shared" si="15"/>
        <v>222</v>
      </c>
      <c r="CQ10" s="283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0</v>
      </c>
      <c r="CV10" s="221">
        <f t="shared" ref="CV10:CV14" si="18">IF(BB10=0,0,AP10-BB10)</f>
        <v>0</v>
      </c>
      <c r="CW10" s="221">
        <f t="shared" ref="CW10:CW14" si="19">IF(BC10=0,0,AQ10-BC10)</f>
        <v>0</v>
      </c>
      <c r="CX10" s="221">
        <f t="shared" ref="CX10:CX14" si="20">IF(BD10=0,0,AR10-BD10)</f>
        <v>0</v>
      </c>
      <c r="CY10" s="221">
        <f t="shared" ref="CY10:CY14" si="21">IF(BE10=0,0,AS10-BE10)</f>
        <v>0</v>
      </c>
      <c r="CZ10" s="221">
        <f t="shared" ref="CZ10:CZ14" si="22">IF(BF10=0,0,AT10-BF10)</f>
        <v>0</v>
      </c>
      <c r="DA10" s="221">
        <f t="shared" ref="DA10:DB14" si="23">IF(BG10=0,0,AU10-BG10)</f>
        <v>0</v>
      </c>
      <c r="DB10" s="284">
        <f t="shared" si="23"/>
        <v>0</v>
      </c>
    </row>
    <row r="11" spans="1:106" x14ac:dyDescent="0.3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/>
      <c r="BB11" s="219"/>
      <c r="BC11" s="219"/>
      <c r="BD11" s="219"/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6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221">
        <f t="shared" si="15"/>
        <v>-321</v>
      </c>
      <c r="CQ11" s="283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0</v>
      </c>
      <c r="CV11" s="221">
        <f t="shared" si="18"/>
        <v>0</v>
      </c>
      <c r="CW11" s="221">
        <f t="shared" si="19"/>
        <v>0</v>
      </c>
      <c r="CX11" s="221">
        <f t="shared" si="20"/>
        <v>0</v>
      </c>
      <c r="CY11" s="221">
        <f t="shared" si="21"/>
        <v>0</v>
      </c>
      <c r="CZ11" s="221">
        <f t="shared" si="22"/>
        <v>0</v>
      </c>
      <c r="DA11" s="221">
        <f t="shared" si="23"/>
        <v>0</v>
      </c>
      <c r="DB11" s="284">
        <f t="shared" si="23"/>
        <v>0</v>
      </c>
    </row>
    <row r="12" spans="1:106" x14ac:dyDescent="0.3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/>
      <c r="BB12" s="219"/>
      <c r="BC12" s="219"/>
      <c r="BD12" s="219"/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6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221">
        <f t="shared" si="15"/>
        <v>5</v>
      </c>
      <c r="CQ12" s="283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0</v>
      </c>
      <c r="CV12" s="221">
        <f t="shared" si="18"/>
        <v>0</v>
      </c>
      <c r="CW12" s="221">
        <f t="shared" si="19"/>
        <v>0</v>
      </c>
      <c r="CX12" s="221">
        <f t="shared" si="20"/>
        <v>0</v>
      </c>
      <c r="CY12" s="221">
        <f t="shared" si="21"/>
        <v>0</v>
      </c>
      <c r="CZ12" s="221">
        <f t="shared" si="22"/>
        <v>0</v>
      </c>
      <c r="DA12" s="221">
        <f t="shared" si="23"/>
        <v>0</v>
      </c>
      <c r="DB12" s="284">
        <f t="shared" si="23"/>
        <v>0</v>
      </c>
    </row>
    <row r="13" spans="1:106" x14ac:dyDescent="0.3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/>
      <c r="BB13" s="219"/>
      <c r="BC13" s="219"/>
      <c r="BD13" s="219"/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6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221">
        <f t="shared" si="15"/>
        <v>-13</v>
      </c>
      <c r="CQ13" s="283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0</v>
      </c>
      <c r="CV13" s="221">
        <f t="shared" si="18"/>
        <v>0</v>
      </c>
      <c r="CW13" s="221">
        <f t="shared" si="19"/>
        <v>0</v>
      </c>
      <c r="CX13" s="221">
        <f t="shared" si="20"/>
        <v>0</v>
      </c>
      <c r="CY13" s="221">
        <f t="shared" si="21"/>
        <v>0</v>
      </c>
      <c r="CZ13" s="221">
        <f t="shared" si="22"/>
        <v>0</v>
      </c>
      <c r="DA13" s="221">
        <f t="shared" si="23"/>
        <v>0</v>
      </c>
      <c r="DB13" s="284">
        <f t="shared" si="23"/>
        <v>0</v>
      </c>
    </row>
    <row r="14" spans="1:106" x14ac:dyDescent="0.3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/>
      <c r="BB14" s="219"/>
      <c r="BC14" s="219"/>
      <c r="BD14" s="219"/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6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221">
        <f t="shared" si="15"/>
        <v>0</v>
      </c>
      <c r="CQ14" s="283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0</v>
      </c>
      <c r="CV14" s="221">
        <f t="shared" si="18"/>
        <v>0</v>
      </c>
      <c r="CW14" s="221">
        <f t="shared" si="19"/>
        <v>0</v>
      </c>
      <c r="CX14" s="221">
        <f t="shared" si="20"/>
        <v>0</v>
      </c>
      <c r="CY14" s="221">
        <f t="shared" si="21"/>
        <v>0</v>
      </c>
      <c r="CZ14" s="221">
        <f t="shared" si="22"/>
        <v>0</v>
      </c>
      <c r="DA14" s="221">
        <f t="shared" si="23"/>
        <v>0</v>
      </c>
      <c r="DB14" s="284">
        <f t="shared" si="23"/>
        <v>0</v>
      </c>
    </row>
    <row r="15" spans="1:106" ht="15" thickBot="1" x14ac:dyDescent="0.35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/>
      <c r="BB15" s="327"/>
      <c r="BC15" s="327"/>
      <c r="BD15" s="327"/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327">
        <f t="shared" si="34"/>
        <v>-107</v>
      </c>
      <c r="CQ15" s="250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0</v>
      </c>
      <c r="CV15" s="327">
        <f t="shared" si="36"/>
        <v>0</v>
      </c>
      <c r="CW15" s="327">
        <f t="shared" si="36"/>
        <v>0</v>
      </c>
      <c r="CX15" s="327">
        <f t="shared" si="36"/>
        <v>0</v>
      </c>
      <c r="CY15" s="327">
        <f t="shared" si="36"/>
        <v>0</v>
      </c>
      <c r="CZ15" s="327">
        <f t="shared" si="36"/>
        <v>0</v>
      </c>
      <c r="DA15" s="327">
        <f t="shared" si="36"/>
        <v>0</v>
      </c>
      <c r="DB15" s="153">
        <f t="shared" ref="DB15" si="37">SUM(DB10:DB14)</f>
        <v>0</v>
      </c>
    </row>
    <row r="16" spans="1:106" x14ac:dyDescent="0.3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7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85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04"/>
    </row>
    <row r="17" spans="1:106" x14ac:dyDescent="0.3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6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221">
        <f t="shared" si="52"/>
        <v>483</v>
      </c>
      <c r="CQ17" s="283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 t="str">
        <f t="shared" ref="CU17:CU21" si="54">IF(BA17=0,"0",AO17-BA17)</f>
        <v>0</v>
      </c>
      <c r="CV17" s="221" t="str">
        <f t="shared" ref="CV17:CV21" si="55">IF(BB17=0,"0",AP17-BB17)</f>
        <v>0</v>
      </c>
      <c r="CW17" s="221" t="str">
        <f t="shared" ref="CW17:CW21" si="56">IF(BC17=0,"0",AQ17-BC17)</f>
        <v>0</v>
      </c>
      <c r="CX17" s="221" t="str">
        <f t="shared" ref="CX17:CX21" si="57">IF(BD17=0,"0",AR17-BD17)</f>
        <v>0</v>
      </c>
      <c r="CY17" s="221" t="str">
        <f t="shared" ref="CY17:CY21" si="58">IF(BE17=0,"0",AS17-BE17)</f>
        <v>0</v>
      </c>
      <c r="CZ17" s="221" t="str">
        <f t="shared" ref="CZ17:CZ21" si="59">IF(BF17=0,"0",AT17-BF17)</f>
        <v>0</v>
      </c>
      <c r="DA17" s="221" t="str">
        <f t="shared" ref="DA17:DB21" si="60">IF(BG17=0,"0",AU17-BG17)</f>
        <v>0</v>
      </c>
      <c r="DB17" s="284" t="str">
        <f t="shared" si="60"/>
        <v>0</v>
      </c>
    </row>
    <row r="18" spans="1:106" x14ac:dyDescent="0.3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6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221">
        <f t="shared" si="52"/>
        <v>-474</v>
      </c>
      <c r="CQ18" s="283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 t="str">
        <f t="shared" si="54"/>
        <v>0</v>
      </c>
      <c r="CV18" s="221" t="str">
        <f t="shared" si="55"/>
        <v>0</v>
      </c>
      <c r="CW18" s="221" t="str">
        <f t="shared" si="56"/>
        <v>0</v>
      </c>
      <c r="CX18" s="221" t="str">
        <f t="shared" si="57"/>
        <v>0</v>
      </c>
      <c r="CY18" s="221" t="str">
        <f t="shared" si="58"/>
        <v>0</v>
      </c>
      <c r="CZ18" s="221" t="str">
        <f t="shared" si="59"/>
        <v>0</v>
      </c>
      <c r="DA18" s="221" t="str">
        <f t="shared" si="60"/>
        <v>0</v>
      </c>
      <c r="DB18" s="284" t="str">
        <f t="shared" si="60"/>
        <v>0</v>
      </c>
    </row>
    <row r="19" spans="1:106" x14ac:dyDescent="0.3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6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221">
        <f t="shared" si="52"/>
        <v>-34</v>
      </c>
      <c r="CQ19" s="283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 t="str">
        <f t="shared" si="54"/>
        <v>0</v>
      </c>
      <c r="CV19" s="221" t="str">
        <f t="shared" si="55"/>
        <v>0</v>
      </c>
      <c r="CW19" s="221" t="str">
        <f t="shared" si="56"/>
        <v>0</v>
      </c>
      <c r="CX19" s="221" t="str">
        <f t="shared" si="57"/>
        <v>0</v>
      </c>
      <c r="CY19" s="221" t="str">
        <f t="shared" si="58"/>
        <v>0</v>
      </c>
      <c r="CZ19" s="221" t="str">
        <f t="shared" si="59"/>
        <v>0</v>
      </c>
      <c r="DA19" s="221" t="str">
        <f t="shared" si="60"/>
        <v>0</v>
      </c>
      <c r="DB19" s="284" t="str">
        <f t="shared" si="60"/>
        <v>0</v>
      </c>
    </row>
    <row r="20" spans="1:106" x14ac:dyDescent="0.3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6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221">
        <f t="shared" si="52"/>
        <v>-9</v>
      </c>
      <c r="CQ20" s="283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 t="str">
        <f t="shared" si="54"/>
        <v>0</v>
      </c>
      <c r="CV20" s="221" t="str">
        <f t="shared" si="55"/>
        <v>0</v>
      </c>
      <c r="CW20" s="221" t="str">
        <f t="shared" si="56"/>
        <v>0</v>
      </c>
      <c r="CX20" s="221" t="str">
        <f t="shared" si="57"/>
        <v>0</v>
      </c>
      <c r="CY20" s="221" t="str">
        <f t="shared" si="58"/>
        <v>0</v>
      </c>
      <c r="CZ20" s="221" t="str">
        <f t="shared" si="59"/>
        <v>0</v>
      </c>
      <c r="DA20" s="221" t="str">
        <f t="shared" si="60"/>
        <v>0</v>
      </c>
      <c r="DB20" s="284" t="str">
        <f t="shared" si="60"/>
        <v>0</v>
      </c>
    </row>
    <row r="21" spans="1:106" x14ac:dyDescent="0.3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6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221">
        <f t="shared" si="52"/>
        <v>4</v>
      </c>
      <c r="CQ21" s="283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 t="str">
        <f t="shared" si="54"/>
        <v>0</v>
      </c>
      <c r="CV21" s="221" t="str">
        <f t="shared" si="55"/>
        <v>0</v>
      </c>
      <c r="CW21" s="221" t="str">
        <f t="shared" si="56"/>
        <v>0</v>
      </c>
      <c r="CX21" s="221" t="str">
        <f t="shared" si="57"/>
        <v>0</v>
      </c>
      <c r="CY21" s="221" t="str">
        <f t="shared" si="58"/>
        <v>0</v>
      </c>
      <c r="CZ21" s="221" t="str">
        <f t="shared" si="59"/>
        <v>0</v>
      </c>
      <c r="DA21" s="221" t="str">
        <f t="shared" si="60"/>
        <v>0</v>
      </c>
      <c r="DB21" s="284" t="str">
        <f t="shared" si="60"/>
        <v>0</v>
      </c>
    </row>
    <row r="22" spans="1:106" x14ac:dyDescent="0.3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6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221">
        <f t="shared" si="68"/>
        <v>-30</v>
      </c>
      <c r="CQ22" s="283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0</v>
      </c>
      <c r="CV22" s="221">
        <f t="shared" si="70"/>
        <v>0</v>
      </c>
      <c r="CW22" s="221">
        <f t="shared" si="70"/>
        <v>0</v>
      </c>
      <c r="CX22" s="221">
        <f t="shared" si="70"/>
        <v>0</v>
      </c>
      <c r="CY22" s="221">
        <f t="shared" si="70"/>
        <v>0</v>
      </c>
      <c r="CZ22" s="221">
        <f t="shared" si="70"/>
        <v>0</v>
      </c>
      <c r="DA22" s="221">
        <f t="shared" si="70"/>
        <v>0</v>
      </c>
      <c r="DB22" s="284">
        <f t="shared" ref="DB22" si="71">SUM(DB17:DB21)</f>
        <v>0</v>
      </c>
    </row>
    <row r="23" spans="1:106" x14ac:dyDescent="0.3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290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203"/>
    </row>
    <row r="24" spans="1:106" x14ac:dyDescent="0.3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6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221">
        <f t="shared" si="86"/>
        <v>-15</v>
      </c>
      <c r="CQ24" s="283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 t="str">
        <f t="shared" ref="CU24:CU28" si="88">IF(BA24=0,"0",AO24-BA24)</f>
        <v>0</v>
      </c>
      <c r="CV24" s="221" t="str">
        <f t="shared" ref="CV24:CV28" si="89">IF(BB24=0,"0",AP24-BB24)</f>
        <v>0</v>
      </c>
      <c r="CW24" s="221" t="str">
        <f t="shared" ref="CW24:CW28" si="90">IF(BC24=0,"0",AQ24-BC24)</f>
        <v>0</v>
      </c>
      <c r="CX24" s="221" t="str">
        <f t="shared" ref="CX24:CX28" si="91">IF(BD24=0,"0",AR24-BD24)</f>
        <v>0</v>
      </c>
      <c r="CY24" s="221" t="str">
        <f t="shared" ref="CY24:CY28" si="92">IF(BE24=0,"0",AS24-BE24)</f>
        <v>0</v>
      </c>
      <c r="CZ24" s="221" t="str">
        <f t="shared" ref="CZ24:CZ28" si="93">IF(BF24=0,"0",AT24-BF24)</f>
        <v>0</v>
      </c>
      <c r="DA24" s="221" t="str">
        <f t="shared" ref="DA24:DB28" si="94">IF(BG24=0,"0",AU24-BG24)</f>
        <v>0</v>
      </c>
      <c r="DB24" s="284" t="str">
        <f t="shared" si="94"/>
        <v>0</v>
      </c>
    </row>
    <row r="25" spans="1:106" x14ac:dyDescent="0.3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6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221">
        <f t="shared" si="86"/>
        <v>-126</v>
      </c>
      <c r="CQ25" s="283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 t="str">
        <f t="shared" si="88"/>
        <v>0</v>
      </c>
      <c r="CV25" s="221" t="str">
        <f t="shared" si="89"/>
        <v>0</v>
      </c>
      <c r="CW25" s="221" t="str">
        <f t="shared" si="90"/>
        <v>0</v>
      </c>
      <c r="CX25" s="221" t="str">
        <f t="shared" si="91"/>
        <v>0</v>
      </c>
      <c r="CY25" s="221" t="str">
        <f t="shared" si="92"/>
        <v>0</v>
      </c>
      <c r="CZ25" s="221" t="str">
        <f t="shared" si="93"/>
        <v>0</v>
      </c>
      <c r="DA25" s="221" t="str">
        <f t="shared" si="94"/>
        <v>0</v>
      </c>
      <c r="DB25" s="284" t="str">
        <f t="shared" si="94"/>
        <v>0</v>
      </c>
    </row>
    <row r="26" spans="1:106" x14ac:dyDescent="0.3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6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221">
        <f t="shared" si="86"/>
        <v>-21</v>
      </c>
      <c r="CQ26" s="283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 t="str">
        <f t="shared" si="88"/>
        <v>0</v>
      </c>
      <c r="CV26" s="221" t="str">
        <f t="shared" si="89"/>
        <v>0</v>
      </c>
      <c r="CW26" s="221" t="str">
        <f t="shared" si="90"/>
        <v>0</v>
      </c>
      <c r="CX26" s="221" t="str">
        <f t="shared" si="91"/>
        <v>0</v>
      </c>
      <c r="CY26" s="221" t="str">
        <f t="shared" si="92"/>
        <v>0</v>
      </c>
      <c r="CZ26" s="221" t="str">
        <f t="shared" si="93"/>
        <v>0</v>
      </c>
      <c r="DA26" s="221" t="str">
        <f t="shared" si="94"/>
        <v>0</v>
      </c>
      <c r="DB26" s="284" t="str">
        <f t="shared" si="94"/>
        <v>0</v>
      </c>
    </row>
    <row r="27" spans="1:106" x14ac:dyDescent="0.3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6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221">
        <f t="shared" si="86"/>
        <v>-8</v>
      </c>
      <c r="CQ27" s="283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 t="str">
        <f t="shared" si="88"/>
        <v>0</v>
      </c>
      <c r="CV27" s="221" t="str">
        <f t="shared" si="89"/>
        <v>0</v>
      </c>
      <c r="CW27" s="221" t="str">
        <f t="shared" si="90"/>
        <v>0</v>
      </c>
      <c r="CX27" s="221" t="str">
        <f t="shared" si="91"/>
        <v>0</v>
      </c>
      <c r="CY27" s="221" t="str">
        <f t="shared" si="92"/>
        <v>0</v>
      </c>
      <c r="CZ27" s="221" t="str">
        <f t="shared" si="93"/>
        <v>0</v>
      </c>
      <c r="DA27" s="221" t="str">
        <f t="shared" si="94"/>
        <v>0</v>
      </c>
      <c r="DB27" s="284" t="str">
        <f t="shared" si="94"/>
        <v>0</v>
      </c>
    </row>
    <row r="28" spans="1:106" x14ac:dyDescent="0.3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6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221">
        <f t="shared" si="86"/>
        <v>5</v>
      </c>
      <c r="CQ28" s="283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 t="str">
        <f t="shared" si="88"/>
        <v>0</v>
      </c>
      <c r="CV28" s="221" t="str">
        <f t="shared" si="89"/>
        <v>0</v>
      </c>
      <c r="CW28" s="221" t="str">
        <f t="shared" si="90"/>
        <v>0</v>
      </c>
      <c r="CX28" s="221" t="str">
        <f t="shared" si="91"/>
        <v>0</v>
      </c>
      <c r="CY28" s="221" t="str">
        <f t="shared" si="92"/>
        <v>0</v>
      </c>
      <c r="CZ28" s="221" t="str">
        <f t="shared" si="93"/>
        <v>0</v>
      </c>
      <c r="DA28" s="221" t="str">
        <f t="shared" si="94"/>
        <v>0</v>
      </c>
      <c r="DB28" s="284" t="str">
        <f t="shared" si="94"/>
        <v>0</v>
      </c>
    </row>
    <row r="29" spans="1:106" x14ac:dyDescent="0.3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6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221">
        <f t="shared" si="102"/>
        <v>-165</v>
      </c>
      <c r="CQ29" s="283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0</v>
      </c>
      <c r="CV29" s="221">
        <f t="shared" si="104"/>
        <v>0</v>
      </c>
      <c r="CW29" s="221">
        <f t="shared" si="104"/>
        <v>0</v>
      </c>
      <c r="CX29" s="221">
        <f t="shared" si="104"/>
        <v>0</v>
      </c>
      <c r="CY29" s="221">
        <f t="shared" si="104"/>
        <v>0</v>
      </c>
      <c r="CZ29" s="221">
        <f t="shared" si="104"/>
        <v>0</v>
      </c>
      <c r="DA29" s="221">
        <f t="shared" si="104"/>
        <v>0</v>
      </c>
      <c r="DB29" s="284">
        <f t="shared" ref="DB29" si="105">SUM(DB24:DB28)</f>
        <v>0</v>
      </c>
    </row>
    <row r="30" spans="1:106" x14ac:dyDescent="0.3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6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3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6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221">
        <f t="shared" si="120"/>
        <v>75</v>
      </c>
      <c r="CQ31" s="283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 t="str">
        <f t="shared" ref="CU31:CU35" si="122">IF(BA31=0,"0",AO31-BA31)</f>
        <v>0</v>
      </c>
      <c r="CV31" s="221" t="str">
        <f t="shared" ref="CV31:CV35" si="123">IF(BB31=0,"0",AP31-BB31)</f>
        <v>0</v>
      </c>
      <c r="CW31" s="221" t="str">
        <f t="shared" ref="CW31:CW35" si="124">IF(BC31=0,"0",AQ31-BC31)</f>
        <v>0</v>
      </c>
      <c r="CX31" s="221" t="str">
        <f t="shared" ref="CX31:CX35" si="125">IF(BD31=0,"0",AR31-BD31)</f>
        <v>0</v>
      </c>
      <c r="CY31" s="221" t="str">
        <f t="shared" ref="CY31:CY35" si="126">IF(BE31=0,"0",AS31-BE31)</f>
        <v>0</v>
      </c>
      <c r="CZ31" s="221" t="str">
        <f t="shared" ref="CZ31:CZ35" si="127">IF(BF31=0,"0",AT31-BF31)</f>
        <v>0</v>
      </c>
      <c r="DA31" s="221" t="str">
        <f t="shared" ref="DA31:DB35" si="128">IF(BG31=0,"0",AU31-BG31)</f>
        <v>0</v>
      </c>
      <c r="DB31" s="284" t="str">
        <f t="shared" si="128"/>
        <v>0</v>
      </c>
    </row>
    <row r="32" spans="1:106" x14ac:dyDescent="0.3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6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221">
        <f t="shared" si="120"/>
        <v>-99</v>
      </c>
      <c r="CQ32" s="283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 t="str">
        <f t="shared" si="122"/>
        <v>0</v>
      </c>
      <c r="CV32" s="221" t="str">
        <f t="shared" si="123"/>
        <v>0</v>
      </c>
      <c r="CW32" s="221" t="str">
        <f t="shared" si="124"/>
        <v>0</v>
      </c>
      <c r="CX32" s="221" t="str">
        <f t="shared" si="125"/>
        <v>0</v>
      </c>
      <c r="CY32" s="221" t="str">
        <f t="shared" si="126"/>
        <v>0</v>
      </c>
      <c r="CZ32" s="221" t="str">
        <f t="shared" si="127"/>
        <v>0</v>
      </c>
      <c r="DA32" s="221" t="str">
        <f t="shared" si="128"/>
        <v>0</v>
      </c>
      <c r="DB32" s="284" t="str">
        <f t="shared" si="128"/>
        <v>0</v>
      </c>
    </row>
    <row r="33" spans="1:106" x14ac:dyDescent="0.3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6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221">
        <f t="shared" si="120"/>
        <v>-33</v>
      </c>
      <c r="CQ33" s="283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 t="str">
        <f t="shared" si="122"/>
        <v>0</v>
      </c>
      <c r="CV33" s="221" t="str">
        <f t="shared" si="123"/>
        <v>0</v>
      </c>
      <c r="CW33" s="221" t="str">
        <f t="shared" si="124"/>
        <v>0</v>
      </c>
      <c r="CX33" s="221" t="str">
        <f t="shared" si="125"/>
        <v>0</v>
      </c>
      <c r="CY33" s="221" t="str">
        <f t="shared" si="126"/>
        <v>0</v>
      </c>
      <c r="CZ33" s="221" t="str">
        <f t="shared" si="127"/>
        <v>0</v>
      </c>
      <c r="DA33" s="221" t="str">
        <f t="shared" si="128"/>
        <v>0</v>
      </c>
      <c r="DB33" s="284" t="str">
        <f t="shared" si="128"/>
        <v>0</v>
      </c>
    </row>
    <row r="34" spans="1:106" x14ac:dyDescent="0.3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6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221">
        <f t="shared" si="120"/>
        <v>2</v>
      </c>
      <c r="CQ34" s="283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 t="str">
        <f t="shared" si="122"/>
        <v>0</v>
      </c>
      <c r="CV34" s="221" t="str">
        <f t="shared" si="123"/>
        <v>0</v>
      </c>
      <c r="CW34" s="221" t="str">
        <f t="shared" si="124"/>
        <v>0</v>
      </c>
      <c r="CX34" s="221" t="str">
        <f t="shared" si="125"/>
        <v>0</v>
      </c>
      <c r="CY34" s="221" t="str">
        <f t="shared" si="126"/>
        <v>0</v>
      </c>
      <c r="CZ34" s="221" t="str">
        <f t="shared" si="127"/>
        <v>0</v>
      </c>
      <c r="DA34" s="221" t="str">
        <f t="shared" si="128"/>
        <v>0</v>
      </c>
      <c r="DB34" s="284" t="str">
        <f t="shared" si="128"/>
        <v>0</v>
      </c>
    </row>
    <row r="35" spans="1:106" x14ac:dyDescent="0.3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6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221">
        <f t="shared" si="120"/>
        <v>-2</v>
      </c>
      <c r="CQ35" s="283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 t="str">
        <f t="shared" si="122"/>
        <v>0</v>
      </c>
      <c r="CV35" s="221" t="str">
        <f t="shared" si="123"/>
        <v>0</v>
      </c>
      <c r="CW35" s="221" t="str">
        <f t="shared" si="124"/>
        <v>0</v>
      </c>
      <c r="CX35" s="221" t="str">
        <f t="shared" si="125"/>
        <v>0</v>
      </c>
      <c r="CY35" s="221" t="str">
        <f t="shared" si="126"/>
        <v>0</v>
      </c>
      <c r="CZ35" s="221" t="str">
        <f t="shared" si="127"/>
        <v>0</v>
      </c>
      <c r="DA35" s="221" t="str">
        <f t="shared" si="128"/>
        <v>0</v>
      </c>
      <c r="DB35" s="284" t="str">
        <f t="shared" si="128"/>
        <v>0</v>
      </c>
    </row>
    <row r="36" spans="1:106" x14ac:dyDescent="0.3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6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221">
        <f t="shared" si="136"/>
        <v>-57</v>
      </c>
      <c r="CQ36" s="283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0</v>
      </c>
      <c r="CV36" s="221">
        <f t="shared" si="138"/>
        <v>0</v>
      </c>
      <c r="CW36" s="221">
        <f t="shared" si="138"/>
        <v>0</v>
      </c>
      <c r="CX36" s="221">
        <f t="shared" si="138"/>
        <v>0</v>
      </c>
      <c r="CY36" s="221">
        <f t="shared" si="138"/>
        <v>0</v>
      </c>
      <c r="CZ36" s="221">
        <f t="shared" si="138"/>
        <v>0</v>
      </c>
      <c r="DA36" s="221">
        <f t="shared" si="138"/>
        <v>0</v>
      </c>
      <c r="DB36" s="284">
        <f t="shared" ref="DB36" si="139">SUM(DB31:DB35)</f>
        <v>0</v>
      </c>
    </row>
    <row r="37" spans="1:106" x14ac:dyDescent="0.3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6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3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6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221">
        <f t="shared" si="154"/>
        <v>423</v>
      </c>
      <c r="CQ38" s="283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 t="str">
        <f t="shared" ref="CU38:CU42" si="156">IF(BA38=0,"0",AO38-BA38)</f>
        <v>0</v>
      </c>
      <c r="CV38" s="221" t="str">
        <f t="shared" ref="CV38:CV42" si="157">IF(BB38=0,"0",AP38-BB38)</f>
        <v>0</v>
      </c>
      <c r="CW38" s="221" t="str">
        <f t="shared" ref="CW38:CW42" si="158">IF(BC38=0,"0",AQ38-BC38)</f>
        <v>0</v>
      </c>
      <c r="CX38" s="221" t="str">
        <f t="shared" ref="CX38:CX42" si="159">IF(BD38=0,"0",AR38-BD38)</f>
        <v>0</v>
      </c>
      <c r="CY38" s="221" t="str">
        <f t="shared" ref="CY38:CY42" si="160">IF(BE38=0,"0",AS38-BE38)</f>
        <v>0</v>
      </c>
      <c r="CZ38" s="221" t="str">
        <f t="shared" ref="CZ38:CZ42" si="161">IF(BF38=0,"0",AT38-BF38)</f>
        <v>0</v>
      </c>
      <c r="DA38" s="221" t="str">
        <f t="shared" ref="DA38:DB42" si="162">IF(BG38=0,"0",AU38-BG38)</f>
        <v>0</v>
      </c>
      <c r="DB38" s="284" t="str">
        <f t="shared" si="162"/>
        <v>0</v>
      </c>
    </row>
    <row r="39" spans="1:106" x14ac:dyDescent="0.3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6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221">
        <f t="shared" si="154"/>
        <v>-249</v>
      </c>
      <c r="CQ39" s="283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 t="str">
        <f t="shared" si="156"/>
        <v>0</v>
      </c>
      <c r="CV39" s="221" t="str">
        <f t="shared" si="157"/>
        <v>0</v>
      </c>
      <c r="CW39" s="221" t="str">
        <f t="shared" si="158"/>
        <v>0</v>
      </c>
      <c r="CX39" s="221" t="str">
        <f t="shared" si="159"/>
        <v>0</v>
      </c>
      <c r="CY39" s="221" t="str">
        <f t="shared" si="160"/>
        <v>0</v>
      </c>
      <c r="CZ39" s="221" t="str">
        <f t="shared" si="161"/>
        <v>0</v>
      </c>
      <c r="DA39" s="221" t="str">
        <f t="shared" si="162"/>
        <v>0</v>
      </c>
      <c r="DB39" s="284" t="str">
        <f t="shared" si="162"/>
        <v>0</v>
      </c>
    </row>
    <row r="40" spans="1:106" x14ac:dyDescent="0.3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6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221">
        <f t="shared" si="154"/>
        <v>20</v>
      </c>
      <c r="CQ40" s="283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 t="str">
        <f t="shared" si="156"/>
        <v>0</v>
      </c>
      <c r="CV40" s="221" t="str">
        <f t="shared" si="157"/>
        <v>0</v>
      </c>
      <c r="CW40" s="221" t="str">
        <f t="shared" si="158"/>
        <v>0</v>
      </c>
      <c r="CX40" s="221" t="str">
        <f t="shared" si="159"/>
        <v>0</v>
      </c>
      <c r="CY40" s="221" t="str">
        <f t="shared" si="160"/>
        <v>0</v>
      </c>
      <c r="CZ40" s="221" t="str">
        <f t="shared" si="161"/>
        <v>0</v>
      </c>
      <c r="DA40" s="221" t="str">
        <f t="shared" si="162"/>
        <v>0</v>
      </c>
      <c r="DB40" s="284" t="str">
        <f t="shared" si="162"/>
        <v>0</v>
      </c>
    </row>
    <row r="41" spans="1:106" x14ac:dyDescent="0.3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6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221">
        <f t="shared" si="154"/>
        <v>-3</v>
      </c>
      <c r="CQ41" s="283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 t="str">
        <f t="shared" si="156"/>
        <v>0</v>
      </c>
      <c r="CV41" s="221" t="str">
        <f t="shared" si="157"/>
        <v>0</v>
      </c>
      <c r="CW41" s="221" t="str">
        <f t="shared" si="158"/>
        <v>0</v>
      </c>
      <c r="CX41" s="221" t="str">
        <f t="shared" si="159"/>
        <v>0</v>
      </c>
      <c r="CY41" s="221" t="str">
        <f t="shared" si="160"/>
        <v>0</v>
      </c>
      <c r="CZ41" s="221" t="str">
        <f t="shared" si="161"/>
        <v>0</v>
      </c>
      <c r="DA41" s="221" t="str">
        <f t="shared" si="162"/>
        <v>0</v>
      </c>
      <c r="DB41" s="284" t="str">
        <f t="shared" si="162"/>
        <v>0</v>
      </c>
    </row>
    <row r="42" spans="1:106" x14ac:dyDescent="0.3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6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221" t="str">
        <f t="shared" si="154"/>
        <v>0</v>
      </c>
      <c r="CQ42" s="283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 t="str">
        <f t="shared" si="157"/>
        <v>0</v>
      </c>
      <c r="CW42" s="221" t="str">
        <f t="shared" si="158"/>
        <v>0</v>
      </c>
      <c r="CX42" s="221" t="str">
        <f t="shared" si="159"/>
        <v>0</v>
      </c>
      <c r="CY42" s="221" t="str">
        <f t="shared" si="160"/>
        <v>0</v>
      </c>
      <c r="CZ42" s="221" t="str">
        <f t="shared" si="161"/>
        <v>0</v>
      </c>
      <c r="DA42" s="221" t="str">
        <f t="shared" si="162"/>
        <v>0</v>
      </c>
      <c r="DB42" s="284" t="str">
        <f t="shared" si="162"/>
        <v>0</v>
      </c>
    </row>
    <row r="43" spans="1:106" ht="15" thickBot="1" x14ac:dyDescent="0.35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327">
        <f t="shared" si="170"/>
        <v>191</v>
      </c>
      <c r="CQ43" s="250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0</v>
      </c>
      <c r="CV43" s="327">
        <f t="shared" si="172"/>
        <v>0</v>
      </c>
      <c r="CW43" s="327">
        <f t="shared" si="172"/>
        <v>0</v>
      </c>
      <c r="CX43" s="327">
        <f t="shared" si="172"/>
        <v>0</v>
      </c>
      <c r="CY43" s="327">
        <f t="shared" si="172"/>
        <v>0</v>
      </c>
      <c r="CZ43" s="327">
        <f t="shared" si="172"/>
        <v>0</v>
      </c>
      <c r="DA43" s="327">
        <f t="shared" si="172"/>
        <v>0</v>
      </c>
      <c r="DB43" s="153">
        <f t="shared" ref="DB43" si="173">SUM(DB38:DB42)</f>
        <v>0</v>
      </c>
    </row>
    <row r="44" spans="1:106" x14ac:dyDescent="0.3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8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71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72"/>
    </row>
    <row r="45" spans="1:106" x14ac:dyDescent="0.3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8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269">
        <f t="shared" si="188"/>
        <v>20099.159999999887</v>
      </c>
      <c r="CQ45" s="271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0</v>
      </c>
      <c r="CV45" s="269">
        <f t="shared" ref="CV45:CV49" si="191">IF(BB45=0,0,AP45-BB45)</f>
        <v>0</v>
      </c>
      <c r="CW45" s="269">
        <f t="shared" ref="CW45:CW49" si="192">IF(BC45=0,0,AQ45-BC45)</f>
        <v>0</v>
      </c>
      <c r="CX45" s="269">
        <f t="shared" ref="CX45:CX49" si="193">IF(BD45=0,0,AR45-BD45)</f>
        <v>0</v>
      </c>
      <c r="CY45" s="269">
        <f t="shared" ref="CY45:CY49" si="194">IF(BE45=0,0,AS45-BE45)</f>
        <v>0</v>
      </c>
      <c r="CZ45" s="269">
        <f t="shared" ref="CZ45:CZ49" si="195">IF(BF45=0,0,AT45-BF45)</f>
        <v>0</v>
      </c>
      <c r="DA45" s="269">
        <f t="shared" ref="DA45:DB49" si="196">IF(BG45=0,0,AU45-BG45)</f>
        <v>0</v>
      </c>
      <c r="DB45" s="272">
        <f t="shared" si="196"/>
        <v>0</v>
      </c>
    </row>
    <row r="46" spans="1:106" x14ac:dyDescent="0.3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/>
      <c r="BB46" s="98"/>
      <c r="BC46" s="98"/>
      <c r="BD46" s="98"/>
      <c r="BE46" s="98"/>
      <c r="BF46" s="98"/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8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269">
        <f t="shared" si="188"/>
        <v>-60532.549999999726</v>
      </c>
      <c r="CQ46" s="271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0</v>
      </c>
      <c r="CV46" s="269">
        <f t="shared" si="191"/>
        <v>0</v>
      </c>
      <c r="CW46" s="269">
        <f t="shared" si="192"/>
        <v>0</v>
      </c>
      <c r="CX46" s="269">
        <f t="shared" si="193"/>
        <v>0</v>
      </c>
      <c r="CY46" s="269">
        <f t="shared" si="194"/>
        <v>0</v>
      </c>
      <c r="CZ46" s="269">
        <f t="shared" si="195"/>
        <v>0</v>
      </c>
      <c r="DA46" s="269">
        <f t="shared" si="196"/>
        <v>0</v>
      </c>
      <c r="DB46" s="272">
        <f t="shared" si="196"/>
        <v>0</v>
      </c>
    </row>
    <row r="47" spans="1:106" x14ac:dyDescent="0.3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/>
      <c r="BB47" s="98"/>
      <c r="BC47" s="98"/>
      <c r="BD47" s="98"/>
      <c r="BE47" s="98"/>
      <c r="BF47" s="98"/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8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269">
        <f t="shared" si="188"/>
        <v>-514.07000000000698</v>
      </c>
      <c r="CQ47" s="271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0</v>
      </c>
      <c r="CV47" s="269">
        <f t="shared" si="191"/>
        <v>0</v>
      </c>
      <c r="CW47" s="269">
        <f t="shared" si="192"/>
        <v>0</v>
      </c>
      <c r="CX47" s="269">
        <f t="shared" si="193"/>
        <v>0</v>
      </c>
      <c r="CY47" s="269">
        <f t="shared" si="194"/>
        <v>0</v>
      </c>
      <c r="CZ47" s="269">
        <f t="shared" si="195"/>
        <v>0</v>
      </c>
      <c r="DA47" s="269">
        <f t="shared" si="196"/>
        <v>0</v>
      </c>
      <c r="DB47" s="272">
        <f t="shared" si="196"/>
        <v>0</v>
      </c>
    </row>
    <row r="48" spans="1:106" x14ac:dyDescent="0.3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/>
      <c r="BB48" s="98"/>
      <c r="BC48" s="98"/>
      <c r="BD48" s="98"/>
      <c r="BE48" s="98"/>
      <c r="BF48" s="98"/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8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269">
        <f t="shared" si="188"/>
        <v>14236.159999999996</v>
      </c>
      <c r="CQ48" s="271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0</v>
      </c>
      <c r="CV48" s="269">
        <f t="shared" si="191"/>
        <v>0</v>
      </c>
      <c r="CW48" s="269">
        <f t="shared" si="192"/>
        <v>0</v>
      </c>
      <c r="CX48" s="269">
        <f t="shared" si="193"/>
        <v>0</v>
      </c>
      <c r="CY48" s="269">
        <f t="shared" si="194"/>
        <v>0</v>
      </c>
      <c r="CZ48" s="269">
        <f t="shared" si="195"/>
        <v>0</v>
      </c>
      <c r="DA48" s="269">
        <f t="shared" si="196"/>
        <v>0</v>
      </c>
      <c r="DB48" s="272">
        <f t="shared" si="196"/>
        <v>0</v>
      </c>
    </row>
    <row r="49" spans="1:106" x14ac:dyDescent="0.3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/>
      <c r="BB49" s="98"/>
      <c r="BC49" s="98"/>
      <c r="BD49" s="98"/>
      <c r="BE49" s="98"/>
      <c r="BF49" s="98"/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8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269">
        <f t="shared" si="188"/>
        <v>84906.340000000026</v>
      </c>
      <c r="CQ49" s="271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0</v>
      </c>
      <c r="CV49" s="269">
        <f t="shared" si="191"/>
        <v>0</v>
      </c>
      <c r="CW49" s="269">
        <f t="shared" si="192"/>
        <v>0</v>
      </c>
      <c r="CX49" s="269">
        <f t="shared" si="193"/>
        <v>0</v>
      </c>
      <c r="CY49" s="269">
        <f t="shared" si="194"/>
        <v>0</v>
      </c>
      <c r="CZ49" s="269">
        <f t="shared" si="195"/>
        <v>0</v>
      </c>
      <c r="DA49" s="269">
        <f t="shared" si="196"/>
        <v>0</v>
      </c>
      <c r="DB49" s="272">
        <f t="shared" si="196"/>
        <v>0</v>
      </c>
    </row>
    <row r="50" spans="1:106" x14ac:dyDescent="0.3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/>
      <c r="BB50" s="98"/>
      <c r="BC50" s="98"/>
      <c r="BD50" s="98"/>
      <c r="BE50" s="98"/>
      <c r="BF50" s="98"/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8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269">
        <f t="shared" si="204"/>
        <v>58195.040000000175</v>
      </c>
      <c r="CQ50" s="271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0</v>
      </c>
      <c r="CV50" s="269">
        <f t="shared" si="206"/>
        <v>0</v>
      </c>
      <c r="CW50" s="269">
        <f t="shared" si="206"/>
        <v>0</v>
      </c>
      <c r="CX50" s="269">
        <f t="shared" si="206"/>
        <v>0</v>
      </c>
      <c r="CY50" s="269">
        <f t="shared" si="206"/>
        <v>0</v>
      </c>
      <c r="CZ50" s="269">
        <f t="shared" si="206"/>
        <v>0</v>
      </c>
      <c r="DA50" s="269">
        <f t="shared" si="206"/>
        <v>0</v>
      </c>
      <c r="DB50" s="272">
        <f t="shared" ref="DB50" si="207">SUM(DB45:DB49)</f>
        <v>0</v>
      </c>
    </row>
    <row r="51" spans="1:106" x14ac:dyDescent="0.3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8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69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3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8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269">
        <f t="shared" si="222"/>
        <v>14784.080000000089</v>
      </c>
      <c r="CQ52" s="271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0</v>
      </c>
      <c r="CV52" s="269">
        <f t="shared" ref="CV52:CV56" si="225">IF(BB52=0,0,AP52-BB52)</f>
        <v>0</v>
      </c>
      <c r="CW52" s="269">
        <f t="shared" ref="CW52:CW56" si="226">IF(BC52=0,0,AQ52-BC52)</f>
        <v>0</v>
      </c>
      <c r="CX52" s="269">
        <f t="shared" ref="CX52:CX56" si="227">IF(BD52=0,0,AR52-BD52)</f>
        <v>0</v>
      </c>
      <c r="CY52" s="269">
        <f t="shared" ref="CY52:CY56" si="228">IF(BE52=0,0,AS52-BE52)</f>
        <v>0</v>
      </c>
      <c r="CZ52" s="269">
        <f t="shared" ref="CZ52:CZ56" si="229">IF(BF52=0,0,AT52-BF52)</f>
        <v>0</v>
      </c>
      <c r="DA52" s="269">
        <f t="shared" ref="DA52:DB56" si="230">IF(BG52=0,0,AU52-BG52)</f>
        <v>0</v>
      </c>
      <c r="DB52" s="272">
        <f t="shared" si="230"/>
        <v>0</v>
      </c>
    </row>
    <row r="53" spans="1:106" x14ac:dyDescent="0.3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/>
      <c r="BB53" s="98"/>
      <c r="BC53" s="98"/>
      <c r="BD53" s="98"/>
      <c r="BE53" s="98"/>
      <c r="BF53" s="98"/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8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269">
        <f t="shared" si="222"/>
        <v>-26654.56999999925</v>
      </c>
      <c r="CQ53" s="271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0</v>
      </c>
      <c r="CV53" s="269">
        <f t="shared" si="225"/>
        <v>0</v>
      </c>
      <c r="CW53" s="269">
        <f t="shared" si="226"/>
        <v>0</v>
      </c>
      <c r="CX53" s="269">
        <f t="shared" si="227"/>
        <v>0</v>
      </c>
      <c r="CY53" s="269">
        <f t="shared" si="228"/>
        <v>0</v>
      </c>
      <c r="CZ53" s="269">
        <f t="shared" si="229"/>
        <v>0</v>
      </c>
      <c r="DA53" s="269">
        <f t="shared" si="230"/>
        <v>0</v>
      </c>
      <c r="DB53" s="272">
        <f t="shared" si="230"/>
        <v>0</v>
      </c>
    </row>
    <row r="54" spans="1:106" x14ac:dyDescent="0.3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/>
      <c r="BB54" s="98"/>
      <c r="BC54" s="98"/>
      <c r="BD54" s="98"/>
      <c r="BE54" s="98"/>
      <c r="BF54" s="98"/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8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269">
        <f t="shared" si="222"/>
        <v>-125.35999999999967</v>
      </c>
      <c r="CQ54" s="271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0</v>
      </c>
      <c r="CV54" s="269">
        <f t="shared" si="225"/>
        <v>0</v>
      </c>
      <c r="CW54" s="269">
        <f t="shared" si="226"/>
        <v>0</v>
      </c>
      <c r="CX54" s="269">
        <f t="shared" si="227"/>
        <v>0</v>
      </c>
      <c r="CY54" s="269">
        <f t="shared" si="228"/>
        <v>0</v>
      </c>
      <c r="CZ54" s="269">
        <f t="shared" si="229"/>
        <v>0</v>
      </c>
      <c r="DA54" s="269">
        <f t="shared" si="230"/>
        <v>0</v>
      </c>
      <c r="DB54" s="272">
        <f t="shared" si="230"/>
        <v>0</v>
      </c>
    </row>
    <row r="55" spans="1:106" x14ac:dyDescent="0.3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/>
      <c r="BB55" s="98"/>
      <c r="BC55" s="98"/>
      <c r="BD55" s="98"/>
      <c r="BE55" s="98"/>
      <c r="BF55" s="98"/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8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269">
        <f t="shared" si="222"/>
        <v>-763.02999999999975</v>
      </c>
      <c r="CQ55" s="271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0</v>
      </c>
      <c r="CV55" s="269">
        <f t="shared" si="225"/>
        <v>0</v>
      </c>
      <c r="CW55" s="269">
        <f t="shared" si="226"/>
        <v>0</v>
      </c>
      <c r="CX55" s="269">
        <f t="shared" si="227"/>
        <v>0</v>
      </c>
      <c r="CY55" s="269">
        <f t="shared" si="228"/>
        <v>0</v>
      </c>
      <c r="CZ55" s="269">
        <f t="shared" si="229"/>
        <v>0</v>
      </c>
      <c r="DA55" s="269">
        <f t="shared" si="230"/>
        <v>0</v>
      </c>
      <c r="DB55" s="272">
        <f t="shared" si="230"/>
        <v>0</v>
      </c>
    </row>
    <row r="56" spans="1:106" x14ac:dyDescent="0.3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/>
      <c r="BB56" s="98"/>
      <c r="BC56" s="98"/>
      <c r="BD56" s="98"/>
      <c r="BE56" s="98"/>
      <c r="BF56" s="98"/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8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269">
        <f t="shared" si="222"/>
        <v>-23036.9</v>
      </c>
      <c r="CQ56" s="271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0</v>
      </c>
      <c r="CV56" s="269">
        <f t="shared" si="225"/>
        <v>0</v>
      </c>
      <c r="CW56" s="269">
        <f t="shared" si="226"/>
        <v>0</v>
      </c>
      <c r="CX56" s="269">
        <f t="shared" si="227"/>
        <v>0</v>
      </c>
      <c r="CY56" s="269">
        <f t="shared" si="228"/>
        <v>0</v>
      </c>
      <c r="CZ56" s="269">
        <f t="shared" si="229"/>
        <v>0</v>
      </c>
      <c r="DA56" s="269">
        <f t="shared" si="230"/>
        <v>0</v>
      </c>
      <c r="DB56" s="272">
        <f t="shared" si="230"/>
        <v>0</v>
      </c>
    </row>
    <row r="57" spans="1:106" x14ac:dyDescent="0.3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/>
      <c r="BB57" s="98"/>
      <c r="BC57" s="98"/>
      <c r="BD57" s="98"/>
      <c r="BE57" s="98"/>
      <c r="BF57" s="98"/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8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269">
        <f t="shared" si="238"/>
        <v>-35795.779999999162</v>
      </c>
      <c r="CQ57" s="271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0</v>
      </c>
      <c r="CV57" s="269">
        <f t="shared" si="240"/>
        <v>0</v>
      </c>
      <c r="CW57" s="269">
        <f t="shared" si="240"/>
        <v>0</v>
      </c>
      <c r="CX57" s="269">
        <f t="shared" si="240"/>
        <v>0</v>
      </c>
      <c r="CY57" s="269">
        <f t="shared" si="240"/>
        <v>0</v>
      </c>
      <c r="CZ57" s="269">
        <f t="shared" si="240"/>
        <v>0</v>
      </c>
      <c r="DA57" s="269">
        <f t="shared" si="240"/>
        <v>0</v>
      </c>
      <c r="DB57" s="272">
        <f t="shared" ref="DB57" si="241">SUM(DB52:DB56)</f>
        <v>0</v>
      </c>
    </row>
    <row r="58" spans="1:106" x14ac:dyDescent="0.3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8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69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3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/>
      <c r="BB59" s="98"/>
      <c r="BC59" s="98"/>
      <c r="BD59" s="98"/>
      <c r="BE59" s="98"/>
      <c r="BF59" s="98"/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8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269">
        <f t="shared" si="247"/>
        <v>435367.58999999904</v>
      </c>
      <c r="CQ59" s="271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0</v>
      </c>
      <c r="CV59" s="269">
        <f t="shared" ref="CV59:CV63" si="250">IF(BB59=0,0,AP59-BB59)</f>
        <v>0</v>
      </c>
      <c r="CW59" s="269">
        <f t="shared" ref="CW59:CW63" si="251">IF(BC59=0,0,AQ59-BC59)</f>
        <v>0</v>
      </c>
      <c r="CX59" s="269">
        <f t="shared" ref="CX59:CX63" si="252">IF(BD59=0,0,AR59-BD59)</f>
        <v>0</v>
      </c>
      <c r="CY59" s="269">
        <f t="shared" ref="CY59:CY63" si="253">IF(BE59=0,0,AS59-BE59)</f>
        <v>0</v>
      </c>
      <c r="CZ59" s="269">
        <f t="shared" ref="CZ59:CZ63" si="254">IF(BF59=0,0,AT59-BF59)</f>
        <v>0</v>
      </c>
      <c r="DA59" s="269">
        <f t="shared" ref="DA59:DB63" si="255">IF(BG59=0,0,AU59-BG59)</f>
        <v>0</v>
      </c>
      <c r="DB59" s="272">
        <f t="shared" si="255"/>
        <v>0</v>
      </c>
    </row>
    <row r="60" spans="1:106" x14ac:dyDescent="0.3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/>
      <c r="BB60" s="98"/>
      <c r="BC60" s="98"/>
      <c r="BD60" s="98"/>
      <c r="BE60" s="98"/>
      <c r="BF60" s="98"/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8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269">
        <f t="shared" si="247"/>
        <v>-215720.02000000002</v>
      </c>
      <c r="CQ60" s="271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0</v>
      </c>
      <c r="CV60" s="269">
        <f t="shared" si="250"/>
        <v>0</v>
      </c>
      <c r="CW60" s="269">
        <f t="shared" si="251"/>
        <v>0</v>
      </c>
      <c r="CX60" s="269">
        <f t="shared" si="252"/>
        <v>0</v>
      </c>
      <c r="CY60" s="269">
        <f t="shared" si="253"/>
        <v>0</v>
      </c>
      <c r="CZ60" s="269">
        <f t="shared" si="254"/>
        <v>0</v>
      </c>
      <c r="DA60" s="269">
        <f t="shared" si="255"/>
        <v>0</v>
      </c>
      <c r="DB60" s="272">
        <f t="shared" si="255"/>
        <v>0</v>
      </c>
    </row>
    <row r="61" spans="1:106" x14ac:dyDescent="0.3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/>
      <c r="BB61" s="98"/>
      <c r="BC61" s="98"/>
      <c r="BD61" s="98"/>
      <c r="BE61" s="98"/>
      <c r="BF61" s="98"/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8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269">
        <f t="shared" si="247"/>
        <v>24444.050000000017</v>
      </c>
      <c r="CQ61" s="271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0</v>
      </c>
      <c r="CV61" s="269">
        <f t="shared" si="250"/>
        <v>0</v>
      </c>
      <c r="CW61" s="269">
        <f t="shared" si="251"/>
        <v>0</v>
      </c>
      <c r="CX61" s="269">
        <f t="shared" si="252"/>
        <v>0</v>
      </c>
      <c r="CY61" s="269">
        <f t="shared" si="253"/>
        <v>0</v>
      </c>
      <c r="CZ61" s="269">
        <f t="shared" si="254"/>
        <v>0</v>
      </c>
      <c r="DA61" s="269">
        <f t="shared" si="255"/>
        <v>0</v>
      </c>
      <c r="DB61" s="272">
        <f t="shared" si="255"/>
        <v>0</v>
      </c>
    </row>
    <row r="62" spans="1:106" x14ac:dyDescent="0.3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/>
      <c r="BB62" s="98"/>
      <c r="BC62" s="98"/>
      <c r="BD62" s="98"/>
      <c r="BE62" s="98"/>
      <c r="BF62" s="98"/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8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269">
        <f t="shared" si="247"/>
        <v>-1379.67</v>
      </c>
      <c r="CQ62" s="271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0</v>
      </c>
      <c r="CV62" s="269">
        <f t="shared" si="250"/>
        <v>0</v>
      </c>
      <c r="CW62" s="269">
        <f t="shared" si="251"/>
        <v>0</v>
      </c>
      <c r="CX62" s="269">
        <f t="shared" si="252"/>
        <v>0</v>
      </c>
      <c r="CY62" s="269">
        <f t="shared" si="253"/>
        <v>0</v>
      </c>
      <c r="CZ62" s="269">
        <f t="shared" si="254"/>
        <v>0</v>
      </c>
      <c r="DA62" s="269">
        <f t="shared" si="255"/>
        <v>0</v>
      </c>
      <c r="DB62" s="272">
        <f t="shared" si="255"/>
        <v>0</v>
      </c>
    </row>
    <row r="63" spans="1:106" x14ac:dyDescent="0.3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/>
      <c r="BB63" s="98"/>
      <c r="BC63" s="98"/>
      <c r="BD63" s="98"/>
      <c r="BE63" s="98"/>
      <c r="BF63" s="98"/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8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269">
        <f t="shared" si="247"/>
        <v>0</v>
      </c>
      <c r="CQ63" s="271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0</v>
      </c>
      <c r="CW63" s="269">
        <f t="shared" si="251"/>
        <v>0</v>
      </c>
      <c r="CX63" s="269">
        <f t="shared" si="252"/>
        <v>0</v>
      </c>
      <c r="CY63" s="269">
        <f t="shared" si="253"/>
        <v>0</v>
      </c>
      <c r="CZ63" s="269">
        <f t="shared" si="254"/>
        <v>0</v>
      </c>
      <c r="DA63" s="269">
        <f t="shared" si="255"/>
        <v>0</v>
      </c>
      <c r="DB63" s="272">
        <f t="shared" si="255"/>
        <v>0</v>
      </c>
    </row>
    <row r="64" spans="1:106" x14ac:dyDescent="0.3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/>
      <c r="BB64" s="98"/>
      <c r="BC64" s="98"/>
      <c r="BD64" s="98"/>
      <c r="BE64" s="98"/>
      <c r="BF64" s="98"/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8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269">
        <f t="shared" si="263"/>
        <v>242711.94999999902</v>
      </c>
      <c r="CQ64" s="271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0</v>
      </c>
      <c r="CV64" s="269">
        <f t="shared" si="265"/>
        <v>0</v>
      </c>
      <c r="CW64" s="269">
        <f t="shared" si="265"/>
        <v>0</v>
      </c>
      <c r="CX64" s="269">
        <f t="shared" si="265"/>
        <v>0</v>
      </c>
      <c r="CY64" s="269">
        <f t="shared" si="265"/>
        <v>0</v>
      </c>
      <c r="CZ64" s="269">
        <f t="shared" si="265"/>
        <v>0</v>
      </c>
      <c r="DA64" s="269">
        <f t="shared" si="265"/>
        <v>0</v>
      </c>
      <c r="DB64" s="272">
        <f t="shared" ref="DB64" si="266">SUM(DB59:DB63)</f>
        <v>0</v>
      </c>
    </row>
    <row r="65" spans="1:106" x14ac:dyDescent="0.3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8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3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/>
      <c r="BB66" s="98"/>
      <c r="BC66" s="98"/>
      <c r="BD66" s="98"/>
      <c r="BE66" s="98"/>
      <c r="BF66" s="98"/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8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269">
        <f t="shared" si="281"/>
        <v>470250.82999999868</v>
      </c>
      <c r="CQ66" s="271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0</v>
      </c>
      <c r="CV66" s="269">
        <f t="shared" ref="CV66:CV70" si="284">IF(BB66=0,0,AP66-BB66)</f>
        <v>0</v>
      </c>
      <c r="CW66" s="269">
        <f t="shared" ref="CW66:CW70" si="285">IF(BC66=0,0,AQ66-BC66)</f>
        <v>0</v>
      </c>
      <c r="CX66" s="269">
        <f t="shared" ref="CX66:CX70" si="286">IF(BD66=0,0,AR66-BD66)</f>
        <v>0</v>
      </c>
      <c r="CY66" s="269">
        <f t="shared" ref="CY66:CY70" si="287">IF(BE66=0,0,AS66-BE66)</f>
        <v>0</v>
      </c>
      <c r="CZ66" s="269">
        <f t="shared" ref="CZ66:CZ70" si="288">IF(BF66=0,0,AT66-BF66)</f>
        <v>0</v>
      </c>
      <c r="DA66" s="269">
        <f t="shared" ref="DA66:DB70" si="289">IF(BG66=0,0,AU66-BG66)</f>
        <v>0</v>
      </c>
      <c r="DB66" s="272">
        <f t="shared" si="289"/>
        <v>0</v>
      </c>
    </row>
    <row r="67" spans="1:106" x14ac:dyDescent="0.3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/>
      <c r="BB67" s="98"/>
      <c r="BC67" s="98"/>
      <c r="BD67" s="98"/>
      <c r="BE67" s="98"/>
      <c r="BF67" s="98"/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8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269">
        <f t="shared" si="281"/>
        <v>-302907.1399999992</v>
      </c>
      <c r="CQ67" s="271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0</v>
      </c>
      <c r="CV67" s="269">
        <f t="shared" si="284"/>
        <v>0</v>
      </c>
      <c r="CW67" s="269">
        <f t="shared" si="285"/>
        <v>0</v>
      </c>
      <c r="CX67" s="269">
        <f t="shared" si="286"/>
        <v>0</v>
      </c>
      <c r="CY67" s="269">
        <f t="shared" si="287"/>
        <v>0</v>
      </c>
      <c r="CZ67" s="269">
        <f t="shared" si="288"/>
        <v>0</v>
      </c>
      <c r="DA67" s="269">
        <f t="shared" si="289"/>
        <v>0</v>
      </c>
      <c r="DB67" s="272">
        <f t="shared" si="289"/>
        <v>0</v>
      </c>
    </row>
    <row r="68" spans="1:106" x14ac:dyDescent="0.3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/>
      <c r="BB68" s="98"/>
      <c r="BC68" s="98"/>
      <c r="BD68" s="98"/>
      <c r="BE68" s="98"/>
      <c r="BF68" s="98"/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8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269">
        <f t="shared" si="281"/>
        <v>23804.62000000001</v>
      </c>
      <c r="CQ68" s="271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0</v>
      </c>
      <c r="CV68" s="269">
        <f t="shared" si="284"/>
        <v>0</v>
      </c>
      <c r="CW68" s="269">
        <f t="shared" si="285"/>
        <v>0</v>
      </c>
      <c r="CX68" s="269">
        <f t="shared" si="286"/>
        <v>0</v>
      </c>
      <c r="CY68" s="269">
        <f t="shared" si="287"/>
        <v>0</v>
      </c>
      <c r="CZ68" s="269">
        <f t="shared" si="288"/>
        <v>0</v>
      </c>
      <c r="DA68" s="269">
        <f t="shared" si="289"/>
        <v>0</v>
      </c>
      <c r="DB68" s="272">
        <f t="shared" si="289"/>
        <v>0</v>
      </c>
    </row>
    <row r="69" spans="1:106" x14ac:dyDescent="0.3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/>
      <c r="BB69" s="98"/>
      <c r="BC69" s="98"/>
      <c r="BD69" s="98"/>
      <c r="BE69" s="98"/>
      <c r="BF69" s="98"/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8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269">
        <f t="shared" si="281"/>
        <v>12093.459999999992</v>
      </c>
      <c r="CQ69" s="271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0</v>
      </c>
      <c r="CV69" s="269">
        <f t="shared" si="284"/>
        <v>0</v>
      </c>
      <c r="CW69" s="269">
        <f t="shared" si="285"/>
        <v>0</v>
      </c>
      <c r="CX69" s="269">
        <f t="shared" si="286"/>
        <v>0</v>
      </c>
      <c r="CY69" s="269">
        <f t="shared" si="287"/>
        <v>0</v>
      </c>
      <c r="CZ69" s="269">
        <f t="shared" si="288"/>
        <v>0</v>
      </c>
      <c r="DA69" s="269">
        <f t="shared" si="289"/>
        <v>0</v>
      </c>
      <c r="DB69" s="272">
        <f t="shared" si="289"/>
        <v>0</v>
      </c>
    </row>
    <row r="70" spans="1:106" x14ac:dyDescent="0.3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/>
      <c r="BB70" s="98"/>
      <c r="BC70" s="98"/>
      <c r="BD70" s="98"/>
      <c r="BE70" s="98"/>
      <c r="BF70" s="98"/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8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269">
        <f t="shared" si="281"/>
        <v>64151.35000000002</v>
      </c>
      <c r="CQ70" s="271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0</v>
      </c>
      <c r="CV70" s="269">
        <f t="shared" si="284"/>
        <v>0</v>
      </c>
      <c r="CW70" s="269">
        <f t="shared" si="285"/>
        <v>0</v>
      </c>
      <c r="CX70" s="269">
        <f t="shared" si="286"/>
        <v>0</v>
      </c>
      <c r="CY70" s="269">
        <f t="shared" si="287"/>
        <v>0</v>
      </c>
      <c r="CZ70" s="269">
        <f t="shared" si="288"/>
        <v>0</v>
      </c>
      <c r="DA70" s="269">
        <f t="shared" si="289"/>
        <v>0</v>
      </c>
      <c r="DB70" s="272">
        <f t="shared" si="289"/>
        <v>0</v>
      </c>
    </row>
    <row r="71" spans="1:106" ht="15" thickBot="1" x14ac:dyDescent="0.35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/>
      <c r="BB71" s="326"/>
      <c r="BC71" s="326"/>
      <c r="BD71" s="326"/>
      <c r="BE71" s="326"/>
      <c r="BF71" s="326"/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326">
        <f t="shared" si="298"/>
        <v>267393.11999999947</v>
      </c>
      <c r="CQ71" s="255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0</v>
      </c>
      <c r="CV71" s="326">
        <f t="shared" si="300"/>
        <v>0</v>
      </c>
      <c r="CW71" s="326">
        <f t="shared" si="300"/>
        <v>0</v>
      </c>
      <c r="CX71" s="326">
        <f t="shared" si="300"/>
        <v>0</v>
      </c>
      <c r="CY71" s="326">
        <f t="shared" si="300"/>
        <v>0</v>
      </c>
      <c r="CZ71" s="326">
        <f t="shared" si="300"/>
        <v>0</v>
      </c>
      <c r="DA71" s="326">
        <f t="shared" si="300"/>
        <v>0</v>
      </c>
      <c r="DB71" s="156">
        <f t="shared" ref="DB71" si="301">SUM(DB66:DB70)</f>
        <v>0</v>
      </c>
    </row>
    <row r="72" spans="1:106" x14ac:dyDescent="0.3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39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66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67"/>
    </row>
    <row r="73" spans="1:106" x14ac:dyDescent="0.3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/>
      <c r="BB73" s="183"/>
      <c r="BC73" s="183"/>
      <c r="BD73" s="183"/>
      <c r="BE73" s="183"/>
      <c r="BF73" s="183"/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6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221">
        <f t="shared" si="317"/>
        <v>125939.89999999991</v>
      </c>
      <c r="CQ73" s="283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0</v>
      </c>
      <c r="CV73" s="221">
        <f t="shared" ref="CV73:CV77" si="320">IF(BB73=0,0,AP73-BB73)</f>
        <v>0</v>
      </c>
      <c r="CW73" s="221">
        <f t="shared" ref="CW73:CW77" si="321">IF(BC73=0,0,AQ73-BC73)</f>
        <v>0</v>
      </c>
      <c r="CX73" s="221">
        <f t="shared" ref="CX73:CX77" si="322">IF(BD73=0,0,AR73-BD73)</f>
        <v>0</v>
      </c>
      <c r="CY73" s="221">
        <f t="shared" ref="CY73:CY77" si="323">IF(BE73=0,0,AS73-BE73)</f>
        <v>0</v>
      </c>
      <c r="CZ73" s="221">
        <f t="shared" ref="CZ73:CZ77" si="324">IF(BF73=0,0,AT73-BF73)</f>
        <v>0</v>
      </c>
      <c r="DA73" s="221">
        <f t="shared" ref="DA73:DB77" si="325">IF(BG73=0,0,AU73-BG73)</f>
        <v>0</v>
      </c>
      <c r="DB73" s="284">
        <f t="shared" si="325"/>
        <v>0</v>
      </c>
    </row>
    <row r="74" spans="1:106" x14ac:dyDescent="0.3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/>
      <c r="BB74" s="183"/>
      <c r="BC74" s="183"/>
      <c r="BD74" s="183"/>
      <c r="BE74" s="183"/>
      <c r="BF74" s="183"/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6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221">
        <f t="shared" si="317"/>
        <v>-4548.3400000000256</v>
      </c>
      <c r="CQ74" s="283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0</v>
      </c>
      <c r="CV74" s="221">
        <f t="shared" si="320"/>
        <v>0</v>
      </c>
      <c r="CW74" s="221">
        <f t="shared" si="321"/>
        <v>0</v>
      </c>
      <c r="CX74" s="221">
        <f t="shared" si="322"/>
        <v>0</v>
      </c>
      <c r="CY74" s="221">
        <f t="shared" si="323"/>
        <v>0</v>
      </c>
      <c r="CZ74" s="221">
        <f t="shared" si="324"/>
        <v>0</v>
      </c>
      <c r="DA74" s="221">
        <f t="shared" si="325"/>
        <v>0</v>
      </c>
      <c r="DB74" s="284">
        <f t="shared" si="325"/>
        <v>0</v>
      </c>
    </row>
    <row r="75" spans="1:106" x14ac:dyDescent="0.3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/>
      <c r="BB75" s="183"/>
      <c r="BC75" s="183"/>
      <c r="BD75" s="183"/>
      <c r="BE75" s="183"/>
      <c r="BF75" s="183"/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6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221">
        <f t="shared" si="317"/>
        <v>-4725.8400000000256</v>
      </c>
      <c r="CQ75" s="283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0</v>
      </c>
      <c r="CV75" s="221">
        <f t="shared" si="320"/>
        <v>0</v>
      </c>
      <c r="CW75" s="221">
        <f t="shared" si="321"/>
        <v>0</v>
      </c>
      <c r="CX75" s="221">
        <f t="shared" si="322"/>
        <v>0</v>
      </c>
      <c r="CY75" s="221">
        <f t="shared" si="323"/>
        <v>0</v>
      </c>
      <c r="CZ75" s="221">
        <f t="shared" si="324"/>
        <v>0</v>
      </c>
      <c r="DA75" s="221">
        <f t="shared" si="325"/>
        <v>0</v>
      </c>
      <c r="DB75" s="284">
        <f t="shared" si="325"/>
        <v>0</v>
      </c>
    </row>
    <row r="76" spans="1:106" x14ac:dyDescent="0.3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/>
      <c r="BB76" s="183"/>
      <c r="BC76" s="183"/>
      <c r="BD76" s="183"/>
      <c r="BE76" s="183"/>
      <c r="BF76" s="183"/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6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221">
        <f t="shared" si="317"/>
        <v>24021.039999999921</v>
      </c>
      <c r="CQ76" s="283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0</v>
      </c>
      <c r="CV76" s="221">
        <f t="shared" si="320"/>
        <v>0</v>
      </c>
      <c r="CW76" s="221">
        <f t="shared" si="321"/>
        <v>0</v>
      </c>
      <c r="CX76" s="221">
        <f t="shared" si="322"/>
        <v>0</v>
      </c>
      <c r="CY76" s="221">
        <f t="shared" si="323"/>
        <v>0</v>
      </c>
      <c r="CZ76" s="221">
        <f t="shared" si="324"/>
        <v>0</v>
      </c>
      <c r="DA76" s="221">
        <f t="shared" si="325"/>
        <v>0</v>
      </c>
      <c r="DB76" s="284">
        <f t="shared" si="325"/>
        <v>0</v>
      </c>
    </row>
    <row r="77" spans="1:106" x14ac:dyDescent="0.3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/>
      <c r="BB77" s="183"/>
      <c r="BC77" s="183"/>
      <c r="BD77" s="183"/>
      <c r="BE77" s="183"/>
      <c r="BF77" s="183"/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6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221">
        <f t="shared" si="317"/>
        <v>41546.649999999907</v>
      </c>
      <c r="CQ77" s="283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0</v>
      </c>
      <c r="CV77" s="221">
        <f t="shared" si="320"/>
        <v>0</v>
      </c>
      <c r="CW77" s="221">
        <f t="shared" si="321"/>
        <v>0</v>
      </c>
      <c r="CX77" s="221">
        <f t="shared" si="322"/>
        <v>0</v>
      </c>
      <c r="CY77" s="221">
        <f t="shared" si="323"/>
        <v>0</v>
      </c>
      <c r="CZ77" s="221">
        <f t="shared" si="324"/>
        <v>0</v>
      </c>
      <c r="DA77" s="221">
        <f t="shared" si="325"/>
        <v>0</v>
      </c>
      <c r="DB77" s="284">
        <f t="shared" si="325"/>
        <v>0</v>
      </c>
    </row>
    <row r="78" spans="1:106" x14ac:dyDescent="0.3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/>
      <c r="BB78" s="183"/>
      <c r="BC78" s="183"/>
      <c r="BD78" s="183"/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6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221">
        <f t="shared" si="335"/>
        <v>182233.40999999968</v>
      </c>
      <c r="CQ78" s="283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0</v>
      </c>
      <c r="CV78" s="221">
        <f t="shared" si="337"/>
        <v>0</v>
      </c>
      <c r="CW78" s="221">
        <f t="shared" si="337"/>
        <v>0</v>
      </c>
      <c r="CX78" s="221">
        <f t="shared" si="337"/>
        <v>0</v>
      </c>
      <c r="CY78" s="221">
        <f t="shared" si="337"/>
        <v>0</v>
      </c>
      <c r="CZ78" s="221">
        <f t="shared" si="337"/>
        <v>0</v>
      </c>
      <c r="DA78" s="221">
        <f t="shared" si="337"/>
        <v>0</v>
      </c>
      <c r="DB78" s="284">
        <f t="shared" ref="DB78" si="338">SUM(DB73:DB77)</f>
        <v>0</v>
      </c>
    </row>
    <row r="79" spans="1:106" x14ac:dyDescent="0.3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39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44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3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/>
      <c r="BB80" s="187"/>
      <c r="BC80" s="187"/>
      <c r="BD80" s="187"/>
      <c r="BE80" s="187"/>
      <c r="BF80" s="187"/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8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269">
        <f t="shared" si="354"/>
        <v>-236487.69999999972</v>
      </c>
      <c r="CQ80" s="271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0</v>
      </c>
      <c r="CV80" s="269">
        <f t="shared" ref="CV80:CV84" si="357">IF(BB80=0,0,AP80-BB80)</f>
        <v>0</v>
      </c>
      <c r="CW80" s="269">
        <f t="shared" ref="CW80:CW84" si="358">IF(BC80=0,0,AQ80-BC80)</f>
        <v>0</v>
      </c>
      <c r="CX80" s="269">
        <f t="shared" ref="CX80:CX84" si="359">IF(BD80=0,0,AR80-BD80)</f>
        <v>0</v>
      </c>
      <c r="CY80" s="269">
        <f t="shared" ref="CY80:CY84" si="360">IF(BE80=0,0,AS80-BE80)</f>
        <v>0</v>
      </c>
      <c r="CZ80" s="269">
        <f t="shared" ref="CZ80:CZ84" si="361">IF(BF80=0,0,AT80-BF80)</f>
        <v>0</v>
      </c>
      <c r="DA80" s="269">
        <f t="shared" ref="DA80:DB84" si="362">IF(BG80=0,0,AU80-BG80)</f>
        <v>0</v>
      </c>
      <c r="DB80" s="272">
        <f t="shared" si="362"/>
        <v>0</v>
      </c>
    </row>
    <row r="81" spans="1:106" x14ac:dyDescent="0.3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/>
      <c r="BB81" s="187"/>
      <c r="BC81" s="187"/>
      <c r="BD81" s="187"/>
      <c r="BE81" s="187"/>
      <c r="BF81" s="187"/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8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269">
        <f t="shared" si="354"/>
        <v>-132939.13000000024</v>
      </c>
      <c r="CQ81" s="271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0</v>
      </c>
      <c r="CV81" s="269">
        <f t="shared" si="357"/>
        <v>0</v>
      </c>
      <c r="CW81" s="269">
        <f t="shared" si="358"/>
        <v>0</v>
      </c>
      <c r="CX81" s="269">
        <f t="shared" si="359"/>
        <v>0</v>
      </c>
      <c r="CY81" s="269">
        <f t="shared" si="360"/>
        <v>0</v>
      </c>
      <c r="CZ81" s="269">
        <f t="shared" si="361"/>
        <v>0</v>
      </c>
      <c r="DA81" s="269">
        <f t="shared" si="362"/>
        <v>0</v>
      </c>
      <c r="DB81" s="272">
        <f t="shared" si="362"/>
        <v>0</v>
      </c>
    </row>
    <row r="82" spans="1:106" x14ac:dyDescent="0.3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/>
      <c r="BB82" s="187"/>
      <c r="BC82" s="187"/>
      <c r="BD82" s="187"/>
      <c r="BE82" s="187"/>
      <c r="BF82" s="187"/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8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269">
        <f t="shared" si="354"/>
        <v>-134606.35999999999</v>
      </c>
      <c r="CQ82" s="271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0</v>
      </c>
      <c r="CV82" s="269">
        <f t="shared" si="357"/>
        <v>0</v>
      </c>
      <c r="CW82" s="269">
        <f t="shared" si="358"/>
        <v>0</v>
      </c>
      <c r="CX82" s="269">
        <f t="shared" si="359"/>
        <v>0</v>
      </c>
      <c r="CY82" s="269">
        <f t="shared" si="360"/>
        <v>0</v>
      </c>
      <c r="CZ82" s="269">
        <f t="shared" si="361"/>
        <v>0</v>
      </c>
      <c r="DA82" s="269">
        <f t="shared" si="362"/>
        <v>0</v>
      </c>
      <c r="DB82" s="272">
        <f t="shared" si="362"/>
        <v>0</v>
      </c>
    </row>
    <row r="83" spans="1:106" x14ac:dyDescent="0.3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/>
      <c r="BB83" s="187"/>
      <c r="BC83" s="187"/>
      <c r="BD83" s="187"/>
      <c r="BE83" s="187"/>
      <c r="BF83" s="187"/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8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269">
        <f t="shared" si="354"/>
        <v>-137563.94999999984</v>
      </c>
      <c r="CQ83" s="271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0</v>
      </c>
      <c r="CV83" s="269">
        <f t="shared" si="357"/>
        <v>0</v>
      </c>
      <c r="CW83" s="269">
        <f t="shared" si="358"/>
        <v>0</v>
      </c>
      <c r="CX83" s="269">
        <f t="shared" si="359"/>
        <v>0</v>
      </c>
      <c r="CY83" s="269">
        <f t="shared" si="360"/>
        <v>0</v>
      </c>
      <c r="CZ83" s="269">
        <f t="shared" si="361"/>
        <v>0</v>
      </c>
      <c r="DA83" s="269">
        <f t="shared" si="362"/>
        <v>0</v>
      </c>
      <c r="DB83" s="272">
        <f t="shared" si="362"/>
        <v>0</v>
      </c>
    </row>
    <row r="84" spans="1:106" x14ac:dyDescent="0.3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/>
      <c r="BB84" s="187"/>
      <c r="BC84" s="187"/>
      <c r="BD84" s="187"/>
      <c r="BE84" s="187"/>
      <c r="BF84" s="187"/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8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269">
        <f t="shared" si="354"/>
        <v>21039.149999999907</v>
      </c>
      <c r="CQ84" s="271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0</v>
      </c>
      <c r="CV84" s="269">
        <f t="shared" si="357"/>
        <v>0</v>
      </c>
      <c r="CW84" s="269">
        <f t="shared" si="358"/>
        <v>0</v>
      </c>
      <c r="CX84" s="269">
        <f t="shared" si="359"/>
        <v>0</v>
      </c>
      <c r="CY84" s="269">
        <f t="shared" si="360"/>
        <v>0</v>
      </c>
      <c r="CZ84" s="269">
        <f t="shared" si="361"/>
        <v>0</v>
      </c>
      <c r="DA84" s="269">
        <f t="shared" si="362"/>
        <v>0</v>
      </c>
      <c r="DB84" s="272">
        <f t="shared" si="362"/>
        <v>0</v>
      </c>
    </row>
    <row r="85" spans="1:106" x14ac:dyDescent="0.3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/>
      <c r="BB85" s="89"/>
      <c r="BC85" s="89"/>
      <c r="BD85" s="89"/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8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269">
        <f t="shared" si="372"/>
        <v>-620557.98999999987</v>
      </c>
      <c r="CQ85" s="271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0</v>
      </c>
      <c r="CV85" s="269">
        <f t="shared" si="374"/>
        <v>0</v>
      </c>
      <c r="CW85" s="269">
        <f t="shared" si="374"/>
        <v>0</v>
      </c>
      <c r="CX85" s="269">
        <f t="shared" si="374"/>
        <v>0</v>
      </c>
      <c r="CY85" s="269">
        <f t="shared" si="374"/>
        <v>0</v>
      </c>
      <c r="CZ85" s="269">
        <f t="shared" si="374"/>
        <v>0</v>
      </c>
      <c r="DA85" s="269">
        <f t="shared" si="374"/>
        <v>0</v>
      </c>
      <c r="DB85" s="272">
        <f t="shared" ref="DB85" si="375">SUM(DB80:DB84)</f>
        <v>0</v>
      </c>
    </row>
    <row r="86" spans="1:106" x14ac:dyDescent="0.3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39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44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3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/>
      <c r="BB87" s="231"/>
      <c r="BC87" s="231"/>
      <c r="BD87" s="231"/>
      <c r="BE87" s="231"/>
      <c r="BF87" s="231"/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6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221">
        <f t="shared" si="391"/>
        <v>0</v>
      </c>
      <c r="CQ87" s="283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284">
        <f t="shared" si="399"/>
        <v>0</v>
      </c>
    </row>
    <row r="88" spans="1:106" x14ac:dyDescent="0.3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/>
      <c r="BB88" s="231"/>
      <c r="BC88" s="231"/>
      <c r="BD88" s="231"/>
      <c r="BE88" s="231"/>
      <c r="BF88" s="231"/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6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221">
        <f t="shared" si="391"/>
        <v>0</v>
      </c>
      <c r="CQ88" s="283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284">
        <f t="shared" si="399"/>
        <v>0</v>
      </c>
    </row>
    <row r="89" spans="1:106" x14ac:dyDescent="0.3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/>
      <c r="BB89" s="231"/>
      <c r="BC89" s="231"/>
      <c r="BD89" s="231"/>
      <c r="BE89" s="231"/>
      <c r="BF89" s="231"/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6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221">
        <f t="shared" si="391"/>
        <v>0</v>
      </c>
      <c r="CQ89" s="283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284">
        <f t="shared" si="399"/>
        <v>0</v>
      </c>
    </row>
    <row r="90" spans="1:106" x14ac:dyDescent="0.3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/>
      <c r="BB90" s="231"/>
      <c r="BC90" s="231"/>
      <c r="BD90" s="231"/>
      <c r="BE90" s="231"/>
      <c r="BF90" s="231"/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6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221">
        <f t="shared" si="391"/>
        <v>0</v>
      </c>
      <c r="CQ90" s="283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284">
        <f t="shared" si="399"/>
        <v>0</v>
      </c>
    </row>
    <row r="91" spans="1:106" x14ac:dyDescent="0.3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/>
      <c r="BB91" s="231"/>
      <c r="BC91" s="231"/>
      <c r="BD91" s="231"/>
      <c r="BE91" s="231"/>
      <c r="BF91" s="231"/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6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221">
        <f t="shared" si="391"/>
        <v>0</v>
      </c>
      <c r="CQ91" s="283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284">
        <f t="shared" si="399"/>
        <v>0</v>
      </c>
    </row>
    <row r="92" spans="1:106" x14ac:dyDescent="0.3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/>
      <c r="BB92" s="231"/>
      <c r="BC92" s="231"/>
      <c r="BD92" s="231"/>
      <c r="BE92" s="231"/>
      <c r="BF92" s="231"/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6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221">
        <f t="shared" si="409"/>
        <v>0</v>
      </c>
      <c r="CQ92" s="283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284">
        <f t="shared" ref="DB92" si="412">SUM(DB87:DB91)</f>
        <v>0</v>
      </c>
    </row>
    <row r="93" spans="1:106" x14ac:dyDescent="0.3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7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22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3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/>
      <c r="BB94" s="89"/>
      <c r="BC94" s="89"/>
      <c r="BD94" s="89"/>
      <c r="BE94" s="89"/>
      <c r="BF94" s="89"/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8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269">
        <f t="shared" si="421"/>
        <v>-236487.69999999972</v>
      </c>
      <c r="CQ94" s="271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0</v>
      </c>
      <c r="CV94" s="269">
        <f t="shared" ref="CV94:CV98" si="424">IF(BB94=0,0,AP94-BB94)</f>
        <v>0</v>
      </c>
      <c r="CW94" s="269">
        <f t="shared" ref="CW94:CW98" si="425">IF(BC94=0,0,AQ94-BC94)</f>
        <v>0</v>
      </c>
      <c r="CX94" s="269">
        <f t="shared" ref="CX94:CX98" si="426">IF(BD94=0,0,AR94-BD94)</f>
        <v>0</v>
      </c>
      <c r="CY94" s="269">
        <f t="shared" ref="CY94:CY98" si="427">IF(BE94=0,0,AS94-BE94)</f>
        <v>0</v>
      </c>
      <c r="CZ94" s="269">
        <f t="shared" ref="CZ94:CZ98" si="428">IF(BF94=0,0,AT94-BF94)</f>
        <v>0</v>
      </c>
      <c r="DA94" s="269">
        <f t="shared" ref="DA94:DB98" si="429">IF(BG94=0,0,AU94-BG94)</f>
        <v>0</v>
      </c>
      <c r="DB94" s="272">
        <f t="shared" si="429"/>
        <v>0</v>
      </c>
    </row>
    <row r="95" spans="1:106" x14ac:dyDescent="0.3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/>
      <c r="BB95" s="89"/>
      <c r="BC95" s="89"/>
      <c r="BD95" s="89"/>
      <c r="BE95" s="89"/>
      <c r="BF95" s="89"/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8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269">
        <f t="shared" si="421"/>
        <v>-132939.13000000024</v>
      </c>
      <c r="CQ95" s="271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0</v>
      </c>
      <c r="CV95" s="269">
        <f t="shared" si="424"/>
        <v>0</v>
      </c>
      <c r="CW95" s="269">
        <f t="shared" si="425"/>
        <v>0</v>
      </c>
      <c r="CX95" s="269">
        <f t="shared" si="426"/>
        <v>0</v>
      </c>
      <c r="CY95" s="269">
        <f t="shared" si="427"/>
        <v>0</v>
      </c>
      <c r="CZ95" s="269">
        <f t="shared" si="428"/>
        <v>0</v>
      </c>
      <c r="DA95" s="269">
        <f t="shared" si="429"/>
        <v>0</v>
      </c>
      <c r="DB95" s="272">
        <f t="shared" si="429"/>
        <v>0</v>
      </c>
    </row>
    <row r="96" spans="1:106" x14ac:dyDescent="0.3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/>
      <c r="BB96" s="89"/>
      <c r="BC96" s="89"/>
      <c r="BD96" s="89"/>
      <c r="BE96" s="89"/>
      <c r="BF96" s="89"/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8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269">
        <f t="shared" si="421"/>
        <v>-134606.35999999999</v>
      </c>
      <c r="CQ96" s="271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0</v>
      </c>
      <c r="CV96" s="269">
        <f t="shared" si="424"/>
        <v>0</v>
      </c>
      <c r="CW96" s="269">
        <f t="shared" si="425"/>
        <v>0</v>
      </c>
      <c r="CX96" s="269">
        <f t="shared" si="426"/>
        <v>0</v>
      </c>
      <c r="CY96" s="269">
        <f t="shared" si="427"/>
        <v>0</v>
      </c>
      <c r="CZ96" s="269">
        <f t="shared" si="428"/>
        <v>0</v>
      </c>
      <c r="DA96" s="269">
        <f t="shared" si="429"/>
        <v>0</v>
      </c>
      <c r="DB96" s="272">
        <f t="shared" si="429"/>
        <v>0</v>
      </c>
    </row>
    <row r="97" spans="1:106" x14ac:dyDescent="0.3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/>
      <c r="BB97" s="89"/>
      <c r="BC97" s="89"/>
      <c r="BD97" s="89"/>
      <c r="BE97" s="89"/>
      <c r="BF97" s="89"/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8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269">
        <f t="shared" si="421"/>
        <v>-137563.94999999984</v>
      </c>
      <c r="CQ97" s="271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0</v>
      </c>
      <c r="CV97" s="269">
        <f t="shared" si="424"/>
        <v>0</v>
      </c>
      <c r="CW97" s="269">
        <f t="shared" si="425"/>
        <v>0</v>
      </c>
      <c r="CX97" s="269">
        <f t="shared" si="426"/>
        <v>0</v>
      </c>
      <c r="CY97" s="269">
        <f t="shared" si="427"/>
        <v>0</v>
      </c>
      <c r="CZ97" s="269">
        <f t="shared" si="428"/>
        <v>0</v>
      </c>
      <c r="DA97" s="269">
        <f t="shared" si="429"/>
        <v>0</v>
      </c>
      <c r="DB97" s="272">
        <f t="shared" si="429"/>
        <v>0</v>
      </c>
    </row>
    <row r="98" spans="1:106" x14ac:dyDescent="0.3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/>
      <c r="BB98" s="89"/>
      <c r="BC98" s="89"/>
      <c r="BD98" s="89"/>
      <c r="BE98" s="89"/>
      <c r="BF98" s="89"/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8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269">
        <f t="shared" si="421"/>
        <v>21039.149999999907</v>
      </c>
      <c r="CQ98" s="271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0</v>
      </c>
      <c r="CV98" s="269">
        <f t="shared" si="424"/>
        <v>0</v>
      </c>
      <c r="CW98" s="269">
        <f t="shared" si="425"/>
        <v>0</v>
      </c>
      <c r="CX98" s="269">
        <f t="shared" si="426"/>
        <v>0</v>
      </c>
      <c r="CY98" s="269">
        <f t="shared" si="427"/>
        <v>0</v>
      </c>
      <c r="CZ98" s="269">
        <f t="shared" si="428"/>
        <v>0</v>
      </c>
      <c r="DA98" s="269">
        <f t="shared" si="429"/>
        <v>0</v>
      </c>
      <c r="DB98" s="272">
        <f t="shared" si="429"/>
        <v>0</v>
      </c>
    </row>
    <row r="99" spans="1:106" ht="15" thickBot="1" x14ac:dyDescent="0.35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/>
      <c r="BB99" s="326"/>
      <c r="BC99" s="326"/>
      <c r="BD99" s="326"/>
      <c r="BE99" s="326"/>
      <c r="BF99" s="326"/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326">
        <f t="shared" si="459"/>
        <v>-620557.98999999987</v>
      </c>
      <c r="CQ99" s="255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0</v>
      </c>
      <c r="CV99" s="326">
        <f t="shared" si="461"/>
        <v>0</v>
      </c>
      <c r="CW99" s="326">
        <f t="shared" si="461"/>
        <v>0</v>
      </c>
      <c r="CX99" s="326">
        <f t="shared" si="461"/>
        <v>0</v>
      </c>
      <c r="CY99" s="326">
        <f t="shared" si="461"/>
        <v>0</v>
      </c>
      <c r="CZ99" s="326">
        <f t="shared" si="461"/>
        <v>0</v>
      </c>
      <c r="DA99" s="326">
        <f t="shared" si="461"/>
        <v>0</v>
      </c>
      <c r="DB99" s="156">
        <f t="shared" ref="DB99" si="462">SUM(DB94:DB98)</f>
        <v>0</v>
      </c>
    </row>
    <row r="100" spans="1:106" x14ac:dyDescent="0.3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0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0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56"/>
    </row>
    <row r="101" spans="1:106" x14ac:dyDescent="0.3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8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269">
        <f t="shared" si="478"/>
        <v>-56480.010000000009</v>
      </c>
      <c r="CQ101" s="271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0</v>
      </c>
      <c r="CV101" s="269">
        <f t="shared" ref="CV101:CV105" si="481">IF(BB101=0,0,AP101-BB101)</f>
        <v>0</v>
      </c>
      <c r="CW101" s="269">
        <f t="shared" ref="CW101:CW105" si="482">IF(BC101=0,0,AQ101-BC101)</f>
        <v>0</v>
      </c>
      <c r="CX101" s="269">
        <f t="shared" ref="CX101:CX105" si="483">IF(BD101=0,0,AR101-BD101)</f>
        <v>0</v>
      </c>
      <c r="CY101" s="269">
        <f t="shared" ref="CY101:CY105" si="484">IF(BE101=0,0,AS101-BE101)</f>
        <v>0</v>
      </c>
      <c r="CZ101" s="269">
        <f t="shared" ref="CZ101:CZ105" si="485">IF(BF101=0,0,AT101-BF101)</f>
        <v>0</v>
      </c>
      <c r="DA101" s="269">
        <f t="shared" ref="DA101:DB105" si="486">IF(BG101=0,0,AU101-BG101)</f>
        <v>0</v>
      </c>
      <c r="DB101" s="272">
        <f t="shared" si="486"/>
        <v>0</v>
      </c>
    </row>
    <row r="102" spans="1:106" x14ac:dyDescent="0.3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8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269">
        <f t="shared" si="478"/>
        <v>567754</v>
      </c>
      <c r="CQ102" s="271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0</v>
      </c>
      <c r="CV102" s="269">
        <f t="shared" si="481"/>
        <v>0</v>
      </c>
      <c r="CW102" s="269">
        <f t="shared" si="482"/>
        <v>0</v>
      </c>
      <c r="CX102" s="269">
        <f t="shared" si="483"/>
        <v>0</v>
      </c>
      <c r="CY102" s="269">
        <f t="shared" si="484"/>
        <v>0</v>
      </c>
      <c r="CZ102" s="269">
        <f t="shared" si="485"/>
        <v>0</v>
      </c>
      <c r="DA102" s="269">
        <f t="shared" si="486"/>
        <v>0</v>
      </c>
      <c r="DB102" s="272">
        <f t="shared" si="486"/>
        <v>0</v>
      </c>
    </row>
    <row r="103" spans="1:106" x14ac:dyDescent="0.3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8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269">
        <f t="shared" si="478"/>
        <v>-3895.609999999986</v>
      </c>
      <c r="CQ103" s="271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0</v>
      </c>
      <c r="CV103" s="269">
        <f t="shared" si="481"/>
        <v>0</v>
      </c>
      <c r="CW103" s="269">
        <f t="shared" si="482"/>
        <v>0</v>
      </c>
      <c r="CX103" s="269">
        <f t="shared" si="483"/>
        <v>0</v>
      </c>
      <c r="CY103" s="269">
        <f t="shared" si="484"/>
        <v>0</v>
      </c>
      <c r="CZ103" s="269">
        <f t="shared" si="485"/>
        <v>0</v>
      </c>
      <c r="DA103" s="269">
        <f t="shared" si="486"/>
        <v>0</v>
      </c>
      <c r="DB103" s="272">
        <f t="shared" si="486"/>
        <v>0</v>
      </c>
    </row>
    <row r="104" spans="1:106" x14ac:dyDescent="0.3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8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269">
        <f t="shared" si="478"/>
        <v>-66471.659999999974</v>
      </c>
      <c r="CQ104" s="271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0</v>
      </c>
      <c r="CV104" s="269">
        <f t="shared" si="481"/>
        <v>0</v>
      </c>
      <c r="CW104" s="269">
        <f t="shared" si="482"/>
        <v>0</v>
      </c>
      <c r="CX104" s="269">
        <f t="shared" si="483"/>
        <v>0</v>
      </c>
      <c r="CY104" s="269">
        <f t="shared" si="484"/>
        <v>0</v>
      </c>
      <c r="CZ104" s="269">
        <f t="shared" si="485"/>
        <v>0</v>
      </c>
      <c r="DA104" s="269">
        <f t="shared" si="486"/>
        <v>0</v>
      </c>
      <c r="DB104" s="272">
        <f t="shared" si="486"/>
        <v>0</v>
      </c>
    </row>
    <row r="105" spans="1:106" x14ac:dyDescent="0.3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8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269">
        <f t="shared" si="478"/>
        <v>-81262.030000000028</v>
      </c>
      <c r="CQ105" s="271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0</v>
      </c>
      <c r="CV105" s="269">
        <f t="shared" si="481"/>
        <v>0</v>
      </c>
      <c r="CW105" s="269">
        <f t="shared" si="482"/>
        <v>0</v>
      </c>
      <c r="CX105" s="269">
        <f t="shared" si="483"/>
        <v>0</v>
      </c>
      <c r="CY105" s="269">
        <f t="shared" si="484"/>
        <v>0</v>
      </c>
      <c r="CZ105" s="269">
        <f t="shared" si="485"/>
        <v>0</v>
      </c>
      <c r="DA105" s="269">
        <f t="shared" si="486"/>
        <v>0</v>
      </c>
      <c r="DB105" s="272">
        <f t="shared" si="486"/>
        <v>0</v>
      </c>
    </row>
    <row r="106" spans="1:106" x14ac:dyDescent="0.3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>SUM(AV101:AV105)</f>
        <v>2996282.3200000003</v>
      </c>
      <c r="AW106" s="258">
        <f>SUM(AW101:AW105)</f>
        <v>5091306.7</v>
      </c>
      <c r="AX106" s="89">
        <f>SUM(AX101:AX105)</f>
        <v>5951649.0900000092</v>
      </c>
      <c r="AY106" s="89">
        <f>SUM(AY101:AY105)</f>
        <v>6588192.7199999988</v>
      </c>
      <c r="AZ106" s="89">
        <f>SUM(AZ101:AZ105)</f>
        <v>6225794.7799999993</v>
      </c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0">SUM(BO101:BO105)</f>
        <v>192164.07999999964</v>
      </c>
      <c r="BP106" s="98">
        <f t="shared" si="490"/>
        <v>-29048.810000008292</v>
      </c>
      <c r="BQ106" s="98">
        <f t="shared" si="490"/>
        <v>23513.830000000788</v>
      </c>
      <c r="BR106" s="272">
        <f t="shared" si="490"/>
        <v>206892.46000000197</v>
      </c>
      <c r="BS106" s="271">
        <f t="shared" ref="BS106:BT106" si="491">SUM(BS101:BS105)</f>
        <v>-78156.370000000315</v>
      </c>
      <c r="BT106" s="269">
        <f t="shared" si="491"/>
        <v>-436273.8899999907</v>
      </c>
      <c r="BU106" s="269">
        <f t="shared" ref="BU106:CD106" si="492">SUM(BU101:BU105)</f>
        <v>-1565208.1100000096</v>
      </c>
      <c r="BV106" s="269">
        <f t="shared" si="492"/>
        <v>-1001437.3999999999</v>
      </c>
      <c r="BW106" s="269">
        <f t="shared" si="492"/>
        <v>-46878.460000000428</v>
      </c>
      <c r="BX106" s="269">
        <f t="shared" si="492"/>
        <v>-495662.95999999583</v>
      </c>
      <c r="BY106" s="269">
        <f t="shared" si="492"/>
        <v>116344.7500000064</v>
      </c>
      <c r="BZ106" s="269">
        <f t="shared" si="492"/>
        <v>-532427.59999999229</v>
      </c>
      <c r="CA106" s="269">
        <f t="shared" si="492"/>
        <v>-291818.99999999767</v>
      </c>
      <c r="CB106" s="269">
        <f t="shared" si="492"/>
        <v>-539184.27</v>
      </c>
      <c r="CC106" s="269">
        <f t="shared" si="492"/>
        <v>-546534.13000000082</v>
      </c>
      <c r="CD106" s="302">
        <f t="shared" si="492"/>
        <v>-1101359.3600000017</v>
      </c>
      <c r="CE106" s="338">
        <f t="shared" ref="CE106:CF106" si="493">SUM(CE101:CE105)</f>
        <v>-669416.53</v>
      </c>
      <c r="CF106" s="269">
        <f t="shared" si="493"/>
        <v>-1357917.35</v>
      </c>
      <c r="CG106" s="269">
        <f t="shared" ref="CG106:CI106" si="494">SUM(CG101:CG105)</f>
        <v>-1077795.1299999894</v>
      </c>
      <c r="CH106" s="269">
        <f t="shared" si="494"/>
        <v>-923650.11000000127</v>
      </c>
      <c r="CI106" s="269">
        <f t="shared" si="494"/>
        <v>-1616620.4499999997</v>
      </c>
      <c r="CJ106" s="269">
        <f t="shared" ref="CJ106:CL106" si="495">SUM(CJ101:CJ105)</f>
        <v>38107.390000000014</v>
      </c>
      <c r="CK106" s="269">
        <f t="shared" si="495"/>
        <v>-498940.52999999857</v>
      </c>
      <c r="CL106" s="269">
        <f t="shared" si="495"/>
        <v>-262677.53000000468</v>
      </c>
      <c r="CM106" s="269">
        <f t="shared" ref="CM106:CN106" si="496">SUM(CM101:CM105)</f>
        <v>-165940.89000000193</v>
      </c>
      <c r="CN106" s="269">
        <f t="shared" si="496"/>
        <v>-235926.26000000307</v>
      </c>
      <c r="CO106" s="269">
        <f t="shared" ref="CO106:CP106" si="497">SUM(CO101:CO105)</f>
        <v>-248228.81000000093</v>
      </c>
      <c r="CP106" s="269">
        <f t="shared" si="497"/>
        <v>359644.69</v>
      </c>
      <c r="CQ106" s="271">
        <f t="shared" ref="CQ106:CR106" si="498">SUM(CQ101:CQ105)</f>
        <v>-637350.69999999984</v>
      </c>
      <c r="CR106" s="269">
        <f t="shared" si="498"/>
        <v>-345741.44000000885</v>
      </c>
      <c r="CS106" s="269">
        <f t="shared" ref="CS106:DA106" si="499">SUM(CS101:CS105)</f>
        <v>-145429.8499999998</v>
      </c>
      <c r="CT106" s="269">
        <f t="shared" si="499"/>
        <v>-657035.50999999838</v>
      </c>
      <c r="CU106" s="269">
        <f t="shared" si="499"/>
        <v>0</v>
      </c>
      <c r="CV106" s="269">
        <f t="shared" si="499"/>
        <v>0</v>
      </c>
      <c r="CW106" s="269">
        <f t="shared" si="499"/>
        <v>0</v>
      </c>
      <c r="CX106" s="269">
        <f t="shared" si="499"/>
        <v>0</v>
      </c>
      <c r="CY106" s="269">
        <f t="shared" si="499"/>
        <v>0</v>
      </c>
      <c r="CZ106" s="269">
        <f t="shared" si="499"/>
        <v>0</v>
      </c>
      <c r="DA106" s="269">
        <f t="shared" si="499"/>
        <v>0</v>
      </c>
      <c r="DB106" s="272">
        <f t="shared" ref="DB106" si="500">SUM(DB101:DB105)</f>
        <v>0</v>
      </c>
    </row>
    <row r="107" spans="1:106" x14ac:dyDescent="0.3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1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3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501">C108-O108</f>
        <v>648</v>
      </c>
      <c r="BJ108" s="108">
        <f t="shared" si="501"/>
        <v>291</v>
      </c>
      <c r="BK108" s="57">
        <f t="shared" ref="BK108:BR112" si="502">IF(Q108=0,0,E108-Q108)</f>
        <v>666</v>
      </c>
      <c r="BL108" s="57">
        <f t="shared" si="502"/>
        <v>-184</v>
      </c>
      <c r="BM108" s="57">
        <f t="shared" si="502"/>
        <v>196</v>
      </c>
      <c r="BN108" s="57">
        <f t="shared" si="502"/>
        <v>636</v>
      </c>
      <c r="BO108" s="57">
        <f t="shared" si="502"/>
        <v>415</v>
      </c>
      <c r="BP108" s="219">
        <f t="shared" si="502"/>
        <v>838</v>
      </c>
      <c r="BQ108" s="219">
        <f t="shared" si="502"/>
        <v>15</v>
      </c>
      <c r="BR108" s="265">
        <f t="shared" si="502"/>
        <v>891</v>
      </c>
      <c r="BS108" s="283">
        <f t="shared" ref="BS108:BS112" si="503">IF(Y108=0,0,M108-Y108)</f>
        <v>755</v>
      </c>
      <c r="BT108" s="221">
        <f t="shared" ref="BT108:BU112" si="504">IF(Z108=0,0,N108-Z108)</f>
        <v>1132</v>
      </c>
      <c r="BU108" s="221">
        <f t="shared" si="504"/>
        <v>-645</v>
      </c>
      <c r="BV108" s="221">
        <f t="shared" ref="BV108:BV112" si="505">IF(AB108=0,0,P108-AB108)</f>
        <v>541</v>
      </c>
      <c r="BW108" s="221">
        <f t="shared" ref="BW108:BW112" si="506">IF(AC108=0,0,Q108-AC108)</f>
        <v>602</v>
      </c>
      <c r="BX108" s="221">
        <f t="shared" ref="BX108:BX112" si="507">IF(AD108=0,0,R108-AD108)</f>
        <v>366</v>
      </c>
      <c r="BY108" s="221">
        <f t="shared" ref="BY108:BY112" si="508">IF(AE108=0,0,S108-AE108)</f>
        <v>-417</v>
      </c>
      <c r="BZ108" s="221">
        <f t="shared" ref="BZ108:BZ112" si="509">IF(AF108=0,0,T108-AF108)</f>
        <v>-765</v>
      </c>
      <c r="CA108" s="221">
        <f t="shared" ref="CA108:CA112" si="510">IF(AG108=0,0,U108-AG108)</f>
        <v>-638</v>
      </c>
      <c r="CB108" s="221">
        <f t="shared" ref="CB108:CB112" si="511">IF(AH108=0,0,V108-AH108)</f>
        <v>-359</v>
      </c>
      <c r="CC108" s="221">
        <f t="shared" ref="CC108:CC112" si="512">IF(AI108=0,0,W108-AI108)</f>
        <v>-1421</v>
      </c>
      <c r="CD108" s="301">
        <f t="shared" ref="CD108:CD112" si="513">IF(AJ108=0,0,X108-AJ108)</f>
        <v>-161</v>
      </c>
      <c r="CE108" s="336">
        <f t="shared" ref="CE108:CJ112" si="514">IF(AK108=0,0,Y108-AK108)</f>
        <v>-492</v>
      </c>
      <c r="CF108" s="221">
        <f t="shared" si="514"/>
        <v>-1135</v>
      </c>
      <c r="CG108" s="221">
        <f t="shared" si="514"/>
        <v>-444</v>
      </c>
      <c r="CH108" s="221">
        <f t="shared" si="514"/>
        <v>-775</v>
      </c>
      <c r="CI108" s="221">
        <f t="shared" si="514"/>
        <v>-1220</v>
      </c>
      <c r="CJ108" s="221">
        <f t="shared" si="514"/>
        <v>-748</v>
      </c>
      <c r="CK108" s="221">
        <f t="shared" ref="CK108:CK112" si="515">IF(AQ108=0,0,AE108-AQ108)</f>
        <v>853</v>
      </c>
      <c r="CL108" s="221">
        <f t="shared" ref="CL108:CS112" si="516">IF(AR108=0,0,AF108-AR108)</f>
        <v>-658</v>
      </c>
      <c r="CM108" s="221">
        <f t="shared" si="516"/>
        <v>251</v>
      </c>
      <c r="CN108" s="221">
        <f t="shared" si="516"/>
        <v>-252</v>
      </c>
      <c r="CO108" s="221">
        <f t="shared" si="516"/>
        <v>356</v>
      </c>
      <c r="CP108" s="221">
        <f t="shared" si="516"/>
        <v>-477</v>
      </c>
      <c r="CQ108" s="283">
        <f t="shared" si="516"/>
        <v>-304</v>
      </c>
      <c r="CR108" s="221">
        <f t="shared" si="516"/>
        <v>173</v>
      </c>
      <c r="CS108" s="221">
        <f t="shared" si="516"/>
        <v>236</v>
      </c>
      <c r="CT108" s="221">
        <f t="shared" ref="CT108:CT112" si="517">IF(AZ108=0,0,AN108-AZ108)</f>
        <v>16</v>
      </c>
      <c r="CU108" s="221">
        <f t="shared" ref="CU108:CU112" si="518">IF(BA108=0,0,AO108-BA108)</f>
        <v>0</v>
      </c>
      <c r="CV108" s="221">
        <f t="shared" ref="CV108:CV112" si="519">IF(BB108=0,0,AP108-BB108)</f>
        <v>0</v>
      </c>
      <c r="CW108" s="221">
        <f t="shared" ref="CW108:CW112" si="520">IF(BC108=0,0,AQ108-BC108)</f>
        <v>0</v>
      </c>
      <c r="CX108" s="221">
        <f t="shared" ref="CX108:CX112" si="521">IF(BD108=0,0,AR108-BD108)</f>
        <v>0</v>
      </c>
      <c r="CY108" s="221">
        <f t="shared" ref="CY108:CY112" si="522">IF(BE108=0,0,AS108-BE108)</f>
        <v>0</v>
      </c>
      <c r="CZ108" s="221">
        <f t="shared" ref="CZ108:CZ112" si="523">IF(BF108=0,0,AT108-BF108)</f>
        <v>0</v>
      </c>
      <c r="DA108" s="221">
        <f t="shared" ref="DA108:DB112" si="524">IF(BG108=0,0,AU108-BG108)</f>
        <v>0</v>
      </c>
      <c r="DB108" s="284">
        <f t="shared" si="524"/>
        <v>0</v>
      </c>
    </row>
    <row r="109" spans="1:106" x14ac:dyDescent="0.3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501"/>
        <v>717</v>
      </c>
      <c r="BJ109" s="108">
        <f t="shared" si="501"/>
        <v>414</v>
      </c>
      <c r="BK109" s="57">
        <f t="shared" si="502"/>
        <v>1319</v>
      </c>
      <c r="BL109" s="57">
        <f t="shared" si="502"/>
        <v>174</v>
      </c>
      <c r="BM109" s="57">
        <f t="shared" si="502"/>
        <v>-810</v>
      </c>
      <c r="BN109" s="57">
        <f t="shared" si="502"/>
        <v>471</v>
      </c>
      <c r="BO109" s="57">
        <f t="shared" si="502"/>
        <v>1126</v>
      </c>
      <c r="BP109" s="219">
        <f t="shared" si="502"/>
        <v>553</v>
      </c>
      <c r="BQ109" s="219">
        <f t="shared" si="502"/>
        <v>-227</v>
      </c>
      <c r="BR109" s="265">
        <f t="shared" si="502"/>
        <v>253</v>
      </c>
      <c r="BS109" s="283">
        <f t="shared" si="503"/>
        <v>-224</v>
      </c>
      <c r="BT109" s="221">
        <f t="shared" si="504"/>
        <v>-83</v>
      </c>
      <c r="BU109" s="221">
        <f t="shared" si="504"/>
        <v>-633</v>
      </c>
      <c r="BV109" s="221">
        <f t="shared" si="505"/>
        <v>-435</v>
      </c>
      <c r="BW109" s="221">
        <f t="shared" si="506"/>
        <v>-137</v>
      </c>
      <c r="BX109" s="221">
        <f t="shared" si="507"/>
        <v>-262</v>
      </c>
      <c r="BY109" s="221">
        <f t="shared" si="508"/>
        <v>857</v>
      </c>
      <c r="BZ109" s="221">
        <f t="shared" si="509"/>
        <v>-698</v>
      </c>
      <c r="CA109" s="221">
        <f t="shared" si="510"/>
        <v>-716</v>
      </c>
      <c r="CB109" s="221">
        <f t="shared" si="511"/>
        <v>-1044</v>
      </c>
      <c r="CC109" s="221">
        <f t="shared" si="512"/>
        <v>-190</v>
      </c>
      <c r="CD109" s="301">
        <f t="shared" si="513"/>
        <v>-1834</v>
      </c>
      <c r="CE109" s="336">
        <f t="shared" si="514"/>
        <v>158</v>
      </c>
      <c r="CF109" s="221">
        <f t="shared" si="514"/>
        <v>-91</v>
      </c>
      <c r="CG109" s="221">
        <f t="shared" si="514"/>
        <v>80</v>
      </c>
      <c r="CH109" s="221">
        <f t="shared" si="514"/>
        <v>32</v>
      </c>
      <c r="CI109" s="221">
        <f t="shared" si="514"/>
        <v>-643</v>
      </c>
      <c r="CJ109" s="221">
        <f t="shared" si="514"/>
        <v>-12</v>
      </c>
      <c r="CK109" s="221">
        <f t="shared" si="515"/>
        <v>-810</v>
      </c>
      <c r="CL109" s="221">
        <f t="shared" si="516"/>
        <v>-194</v>
      </c>
      <c r="CM109" s="221">
        <f t="shared" si="516"/>
        <v>-123</v>
      </c>
      <c r="CN109" s="221">
        <f t="shared" si="516"/>
        <v>-169</v>
      </c>
      <c r="CO109" s="221">
        <f t="shared" si="516"/>
        <v>-70</v>
      </c>
      <c r="CP109" s="221">
        <f t="shared" si="516"/>
        <v>1174</v>
      </c>
      <c r="CQ109" s="283">
        <f t="shared" si="516"/>
        <v>-649</v>
      </c>
      <c r="CR109" s="221">
        <f t="shared" si="516"/>
        <v>-589</v>
      </c>
      <c r="CS109" s="221">
        <f t="shared" si="516"/>
        <v>-414</v>
      </c>
      <c r="CT109" s="221">
        <f t="shared" si="517"/>
        <v>-943</v>
      </c>
      <c r="CU109" s="221">
        <f t="shared" si="518"/>
        <v>0</v>
      </c>
      <c r="CV109" s="221">
        <f t="shared" si="519"/>
        <v>0</v>
      </c>
      <c r="CW109" s="221">
        <f t="shared" si="520"/>
        <v>0</v>
      </c>
      <c r="CX109" s="221">
        <f t="shared" si="521"/>
        <v>0</v>
      </c>
      <c r="CY109" s="221">
        <f t="shared" si="522"/>
        <v>0</v>
      </c>
      <c r="CZ109" s="221">
        <f t="shared" si="523"/>
        <v>0</v>
      </c>
      <c r="DA109" s="221">
        <f t="shared" si="524"/>
        <v>0</v>
      </c>
      <c r="DB109" s="284">
        <f t="shared" si="524"/>
        <v>0</v>
      </c>
    </row>
    <row r="110" spans="1:106" x14ac:dyDescent="0.3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501"/>
        <v>122</v>
      </c>
      <c r="BJ110" s="108">
        <f t="shared" si="501"/>
        <v>173</v>
      </c>
      <c r="BK110" s="57">
        <f t="shared" si="502"/>
        <v>93</v>
      </c>
      <c r="BL110" s="57">
        <f t="shared" si="502"/>
        <v>34</v>
      </c>
      <c r="BM110" s="57">
        <f t="shared" si="502"/>
        <v>-11</v>
      </c>
      <c r="BN110" s="57">
        <f t="shared" si="502"/>
        <v>56</v>
      </c>
      <c r="BO110" s="57">
        <f t="shared" si="502"/>
        <v>68</v>
      </c>
      <c r="BP110" s="219">
        <f t="shared" si="502"/>
        <v>-28</v>
      </c>
      <c r="BQ110" s="219">
        <f t="shared" si="502"/>
        <v>-23</v>
      </c>
      <c r="BR110" s="265">
        <f t="shared" si="502"/>
        <v>120</v>
      </c>
      <c r="BS110" s="283">
        <f t="shared" si="503"/>
        <v>-25</v>
      </c>
      <c r="BT110" s="221">
        <f t="shared" si="504"/>
        <v>-13</v>
      </c>
      <c r="BU110" s="221">
        <f t="shared" si="504"/>
        <v>-153</v>
      </c>
      <c r="BV110" s="221">
        <f t="shared" si="505"/>
        <v>-220</v>
      </c>
      <c r="BW110" s="221">
        <f t="shared" si="506"/>
        <v>-39</v>
      </c>
      <c r="BX110" s="221">
        <f t="shared" si="507"/>
        <v>-112</v>
      </c>
      <c r="BY110" s="221">
        <f t="shared" si="508"/>
        <v>-54</v>
      </c>
      <c r="BZ110" s="221">
        <f t="shared" si="509"/>
        <v>-186</v>
      </c>
      <c r="CA110" s="221">
        <f t="shared" si="510"/>
        <v>-110</v>
      </c>
      <c r="CB110" s="221">
        <f t="shared" si="511"/>
        <v>21</v>
      </c>
      <c r="CC110" s="221">
        <f t="shared" si="512"/>
        <v>-112</v>
      </c>
      <c r="CD110" s="301">
        <f t="shared" si="513"/>
        <v>-25</v>
      </c>
      <c r="CE110" s="336">
        <f t="shared" si="514"/>
        <v>65</v>
      </c>
      <c r="CF110" s="221">
        <f t="shared" si="514"/>
        <v>-153</v>
      </c>
      <c r="CG110" s="221">
        <f t="shared" si="514"/>
        <v>-126</v>
      </c>
      <c r="CH110" s="221">
        <f t="shared" si="514"/>
        <v>14</v>
      </c>
      <c r="CI110" s="221">
        <f t="shared" si="514"/>
        <v>-105</v>
      </c>
      <c r="CJ110" s="221">
        <f t="shared" si="514"/>
        <v>-47</v>
      </c>
      <c r="CK110" s="221">
        <f t="shared" si="515"/>
        <v>4</v>
      </c>
      <c r="CL110" s="221">
        <f t="shared" si="516"/>
        <v>-25</v>
      </c>
      <c r="CM110" s="221">
        <f t="shared" si="516"/>
        <v>-11</v>
      </c>
      <c r="CN110" s="221">
        <f t="shared" si="516"/>
        <v>1</v>
      </c>
      <c r="CO110" s="221">
        <f t="shared" si="516"/>
        <v>-30</v>
      </c>
      <c r="CP110" s="221">
        <f t="shared" si="516"/>
        <v>-98</v>
      </c>
      <c r="CQ110" s="283">
        <f t="shared" si="516"/>
        <v>-85</v>
      </c>
      <c r="CR110" s="221">
        <f t="shared" si="516"/>
        <v>105</v>
      </c>
      <c r="CS110" s="221">
        <f t="shared" si="516"/>
        <v>92</v>
      </c>
      <c r="CT110" s="221">
        <f t="shared" si="517"/>
        <v>13</v>
      </c>
      <c r="CU110" s="221">
        <f t="shared" si="518"/>
        <v>0</v>
      </c>
      <c r="CV110" s="221">
        <f t="shared" si="519"/>
        <v>0</v>
      </c>
      <c r="CW110" s="221">
        <f t="shared" si="520"/>
        <v>0</v>
      </c>
      <c r="CX110" s="221">
        <f t="shared" si="521"/>
        <v>0</v>
      </c>
      <c r="CY110" s="221">
        <f t="shared" si="522"/>
        <v>0</v>
      </c>
      <c r="CZ110" s="221">
        <f t="shared" si="523"/>
        <v>0</v>
      </c>
      <c r="DA110" s="221">
        <f t="shared" si="524"/>
        <v>0</v>
      </c>
      <c r="DB110" s="284">
        <f t="shared" si="524"/>
        <v>0</v>
      </c>
    </row>
    <row r="111" spans="1:106" x14ac:dyDescent="0.3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501"/>
        <v>33</v>
      </c>
      <c r="BJ111" s="108">
        <f t="shared" si="501"/>
        <v>83</v>
      </c>
      <c r="BK111" s="57">
        <f t="shared" si="502"/>
        <v>-3</v>
      </c>
      <c r="BL111" s="57">
        <f t="shared" si="502"/>
        <v>13</v>
      </c>
      <c r="BM111" s="57">
        <f t="shared" si="502"/>
        <v>-3</v>
      </c>
      <c r="BN111" s="57">
        <f t="shared" si="502"/>
        <v>12</v>
      </c>
      <c r="BO111" s="57">
        <f t="shared" si="502"/>
        <v>44</v>
      </c>
      <c r="BP111" s="219">
        <f t="shared" si="502"/>
        <v>-35</v>
      </c>
      <c r="BQ111" s="219">
        <f t="shared" si="502"/>
        <v>-22</v>
      </c>
      <c r="BR111" s="265">
        <f t="shared" si="502"/>
        <v>76</v>
      </c>
      <c r="BS111" s="283">
        <f t="shared" si="503"/>
        <v>24</v>
      </c>
      <c r="BT111" s="221">
        <f t="shared" si="504"/>
        <v>-11</v>
      </c>
      <c r="BU111" s="221">
        <f t="shared" si="504"/>
        <v>-58</v>
      </c>
      <c r="BV111" s="221">
        <f t="shared" si="505"/>
        <v>-37</v>
      </c>
      <c r="BW111" s="221">
        <f t="shared" si="506"/>
        <v>36</v>
      </c>
      <c r="BX111" s="221">
        <f t="shared" si="507"/>
        <v>-28</v>
      </c>
      <c r="BY111" s="221">
        <f t="shared" si="508"/>
        <v>17</v>
      </c>
      <c r="BZ111" s="221">
        <f t="shared" si="509"/>
        <v>-17</v>
      </c>
      <c r="CA111" s="221">
        <f t="shared" si="510"/>
        <v>-19</v>
      </c>
      <c r="CB111" s="221">
        <f t="shared" si="511"/>
        <v>57</v>
      </c>
      <c r="CC111" s="221">
        <f t="shared" si="512"/>
        <v>-7</v>
      </c>
      <c r="CD111" s="301">
        <f t="shared" si="513"/>
        <v>19</v>
      </c>
      <c r="CE111" s="336">
        <f t="shared" si="514"/>
        <v>55</v>
      </c>
      <c r="CF111" s="221">
        <f t="shared" si="514"/>
        <v>-14</v>
      </c>
      <c r="CG111" s="221">
        <f t="shared" si="514"/>
        <v>-6</v>
      </c>
      <c r="CH111" s="221">
        <f t="shared" si="514"/>
        <v>12</v>
      </c>
      <c r="CI111" s="221">
        <f t="shared" si="514"/>
        <v>-14</v>
      </c>
      <c r="CJ111" s="221">
        <f t="shared" si="514"/>
        <v>27</v>
      </c>
      <c r="CK111" s="221">
        <f t="shared" si="515"/>
        <v>-4</v>
      </c>
      <c r="CL111" s="221">
        <f t="shared" si="516"/>
        <v>-42</v>
      </c>
      <c r="CM111" s="221">
        <f t="shared" si="516"/>
        <v>17</v>
      </c>
      <c r="CN111" s="221">
        <f t="shared" si="516"/>
        <v>3</v>
      </c>
      <c r="CO111" s="221">
        <f t="shared" si="516"/>
        <v>-8</v>
      </c>
      <c r="CP111" s="221">
        <f t="shared" si="516"/>
        <v>-56</v>
      </c>
      <c r="CQ111" s="283">
        <f t="shared" si="516"/>
        <v>-40</v>
      </c>
      <c r="CR111" s="221">
        <f t="shared" si="516"/>
        <v>21</v>
      </c>
      <c r="CS111" s="221">
        <f t="shared" si="516"/>
        <v>18</v>
      </c>
      <c r="CT111" s="221">
        <f t="shared" si="517"/>
        <v>10</v>
      </c>
      <c r="CU111" s="221">
        <f t="shared" si="518"/>
        <v>0</v>
      </c>
      <c r="CV111" s="221">
        <f t="shared" si="519"/>
        <v>0</v>
      </c>
      <c r="CW111" s="221">
        <f t="shared" si="520"/>
        <v>0</v>
      </c>
      <c r="CX111" s="221">
        <f t="shared" si="521"/>
        <v>0</v>
      </c>
      <c r="CY111" s="221">
        <f t="shared" si="522"/>
        <v>0</v>
      </c>
      <c r="CZ111" s="221">
        <f t="shared" si="523"/>
        <v>0</v>
      </c>
      <c r="DA111" s="221">
        <f t="shared" si="524"/>
        <v>0</v>
      </c>
      <c r="DB111" s="284">
        <f t="shared" si="524"/>
        <v>0</v>
      </c>
    </row>
    <row r="112" spans="1:106" x14ac:dyDescent="0.3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501"/>
        <v>3</v>
      </c>
      <c r="BJ112" s="108">
        <f t="shared" si="501"/>
        <v>1</v>
      </c>
      <c r="BK112" s="57">
        <f t="shared" si="502"/>
        <v>-7</v>
      </c>
      <c r="BL112" s="57">
        <f t="shared" si="502"/>
        <v>-3</v>
      </c>
      <c r="BM112" s="57">
        <f t="shared" si="502"/>
        <v>-2</v>
      </c>
      <c r="BN112" s="57">
        <f t="shared" si="502"/>
        <v>2</v>
      </c>
      <c r="BO112" s="57">
        <f t="shared" si="502"/>
        <v>-5</v>
      </c>
      <c r="BP112" s="219">
        <f t="shared" si="502"/>
        <v>2</v>
      </c>
      <c r="BQ112" s="219">
        <f t="shared" si="502"/>
        <v>4</v>
      </c>
      <c r="BR112" s="265">
        <f t="shared" si="502"/>
        <v>-5</v>
      </c>
      <c r="BS112" s="283">
        <f t="shared" si="503"/>
        <v>2</v>
      </c>
      <c r="BT112" s="221">
        <f t="shared" si="504"/>
        <v>-6</v>
      </c>
      <c r="BU112" s="221">
        <f t="shared" si="504"/>
        <v>-4</v>
      </c>
      <c r="BV112" s="221">
        <f t="shared" si="505"/>
        <v>-1</v>
      </c>
      <c r="BW112" s="221">
        <f t="shared" si="506"/>
        <v>14</v>
      </c>
      <c r="BX112" s="221">
        <f t="shared" si="507"/>
        <v>-5</v>
      </c>
      <c r="BY112" s="221">
        <f t="shared" si="508"/>
        <v>-4</v>
      </c>
      <c r="BZ112" s="221">
        <f t="shared" si="509"/>
        <v>-1</v>
      </c>
      <c r="CA112" s="221">
        <f t="shared" si="510"/>
        <v>0</v>
      </c>
      <c r="CB112" s="221">
        <f t="shared" si="511"/>
        <v>1</v>
      </c>
      <c r="CC112" s="221">
        <f t="shared" si="512"/>
        <v>-4</v>
      </c>
      <c r="CD112" s="301">
        <f t="shared" si="513"/>
        <v>7</v>
      </c>
      <c r="CE112" s="336">
        <f t="shared" si="514"/>
        <v>-10</v>
      </c>
      <c r="CF112" s="221">
        <f t="shared" si="514"/>
        <v>-1</v>
      </c>
      <c r="CG112" s="221">
        <f t="shared" si="514"/>
        <v>-8</v>
      </c>
      <c r="CH112" s="221">
        <f t="shared" si="514"/>
        <v>-1</v>
      </c>
      <c r="CI112" s="221">
        <f t="shared" si="514"/>
        <v>-17</v>
      </c>
      <c r="CJ112" s="221">
        <f t="shared" si="514"/>
        <v>6</v>
      </c>
      <c r="CK112" s="221">
        <f t="shared" si="515"/>
        <v>8</v>
      </c>
      <c r="CL112" s="221">
        <f t="shared" si="516"/>
        <v>-6</v>
      </c>
      <c r="CM112" s="221">
        <f t="shared" si="516"/>
        <v>6</v>
      </c>
      <c r="CN112" s="221">
        <f t="shared" si="516"/>
        <v>-1</v>
      </c>
      <c r="CO112" s="221">
        <f t="shared" si="516"/>
        <v>-9</v>
      </c>
      <c r="CP112" s="221">
        <f t="shared" si="516"/>
        <v>-4</v>
      </c>
      <c r="CQ112" s="283">
        <f t="shared" si="516"/>
        <v>11</v>
      </c>
      <c r="CR112" s="221">
        <f t="shared" si="516"/>
        <v>-1</v>
      </c>
      <c r="CS112" s="221">
        <f t="shared" si="516"/>
        <v>8</v>
      </c>
      <c r="CT112" s="221">
        <f t="shared" si="517"/>
        <v>5</v>
      </c>
      <c r="CU112" s="221">
        <f t="shared" si="518"/>
        <v>0</v>
      </c>
      <c r="CV112" s="221">
        <f t="shared" si="519"/>
        <v>0</v>
      </c>
      <c r="CW112" s="221">
        <f t="shared" si="520"/>
        <v>0</v>
      </c>
      <c r="CX112" s="221">
        <f t="shared" si="521"/>
        <v>0</v>
      </c>
      <c r="CY112" s="221">
        <f t="shared" si="522"/>
        <v>0</v>
      </c>
      <c r="CZ112" s="221">
        <f t="shared" si="523"/>
        <v>0</v>
      </c>
      <c r="DA112" s="221">
        <f t="shared" si="524"/>
        <v>0</v>
      </c>
      <c r="DB112" s="284">
        <f t="shared" si="524"/>
        <v>0</v>
      </c>
    </row>
    <row r="113" spans="1:106" ht="15" thickBot="1" x14ac:dyDescent="0.35">
      <c r="A113" s="4"/>
      <c r="B113" s="37" t="s">
        <v>46</v>
      </c>
      <c r="C113" s="110">
        <f t="shared" ref="C113:BJ113" si="525">SUM(C108:C112)</f>
        <v>16503</v>
      </c>
      <c r="D113" s="59">
        <f t="shared" si="525"/>
        <v>15999</v>
      </c>
      <c r="E113" s="59">
        <f t="shared" si="525"/>
        <v>16349</v>
      </c>
      <c r="F113" s="59">
        <f t="shared" si="525"/>
        <v>15331</v>
      </c>
      <c r="G113" s="59">
        <f t="shared" si="525"/>
        <v>15085</v>
      </c>
      <c r="H113" s="59">
        <f t="shared" si="525"/>
        <v>14823</v>
      </c>
      <c r="I113" s="59">
        <f t="shared" si="525"/>
        <v>15772</v>
      </c>
      <c r="J113" s="59">
        <f t="shared" si="525"/>
        <v>15719</v>
      </c>
      <c r="K113" s="59">
        <f t="shared" si="525"/>
        <v>13958</v>
      </c>
      <c r="L113" s="59">
        <f t="shared" si="525"/>
        <v>15552</v>
      </c>
      <c r="M113" s="59">
        <f t="shared" si="525"/>
        <v>15670</v>
      </c>
      <c r="N113" s="153">
        <f t="shared" si="525"/>
        <v>15100</v>
      </c>
      <c r="O113" s="59">
        <f t="shared" si="525"/>
        <v>14980</v>
      </c>
      <c r="P113" s="59">
        <f t="shared" si="525"/>
        <v>15037</v>
      </c>
      <c r="Q113" s="59">
        <f t="shared" si="525"/>
        <v>14281</v>
      </c>
      <c r="R113" s="59">
        <f t="shared" si="525"/>
        <v>15297</v>
      </c>
      <c r="S113" s="59">
        <f t="shared" si="525"/>
        <v>15715</v>
      </c>
      <c r="T113" s="59">
        <f t="shared" si="525"/>
        <v>13646</v>
      </c>
      <c r="U113" s="59">
        <f t="shared" si="525"/>
        <v>14124</v>
      </c>
      <c r="V113" s="208">
        <f t="shared" si="525"/>
        <v>14389</v>
      </c>
      <c r="W113" s="208">
        <f t="shared" si="525"/>
        <v>14211</v>
      </c>
      <c r="X113" s="168">
        <f t="shared" si="525"/>
        <v>14217</v>
      </c>
      <c r="Y113" s="250">
        <f t="shared" si="525"/>
        <v>15138</v>
      </c>
      <c r="Z113" s="275">
        <f t="shared" si="525"/>
        <v>14081</v>
      </c>
      <c r="AA113" s="275">
        <f t="shared" si="525"/>
        <v>16473</v>
      </c>
      <c r="AB113" s="275">
        <f t="shared" si="525"/>
        <v>15189</v>
      </c>
      <c r="AC113" s="275">
        <f t="shared" si="525"/>
        <v>13805</v>
      </c>
      <c r="AD113" s="275">
        <f t="shared" si="525"/>
        <v>15338</v>
      </c>
      <c r="AE113" s="275">
        <f t="shared" si="525"/>
        <v>15316</v>
      </c>
      <c r="AF113" s="275">
        <f>SUM(AF108:AF112)</f>
        <v>15313</v>
      </c>
      <c r="AG113" s="275">
        <f t="shared" si="525"/>
        <v>15607</v>
      </c>
      <c r="AH113" s="275">
        <f t="shared" si="525"/>
        <v>15713</v>
      </c>
      <c r="AI113" s="275">
        <f t="shared" si="525"/>
        <v>15945</v>
      </c>
      <c r="AJ113" s="276">
        <f>SUM(AJ108:AJ112)</f>
        <v>16211</v>
      </c>
      <c r="AK113" s="250">
        <f t="shared" ref="AK113:AQ113" si="526">SUM(AK108:AK112)</f>
        <v>15362</v>
      </c>
      <c r="AL113" s="275">
        <f t="shared" si="526"/>
        <v>15475</v>
      </c>
      <c r="AM113" s="275">
        <f t="shared" si="526"/>
        <v>16977</v>
      </c>
      <c r="AN113" s="275">
        <f t="shared" si="526"/>
        <v>15907</v>
      </c>
      <c r="AO113" s="327">
        <f>SUM(AO108:AO112)</f>
        <v>15804</v>
      </c>
      <c r="AP113" s="275">
        <f t="shared" si="526"/>
        <v>16112</v>
      </c>
      <c r="AQ113" s="275">
        <f t="shared" si="526"/>
        <v>15265</v>
      </c>
      <c r="AR113" s="275">
        <f>SUM(AR108:AR112)</f>
        <v>16238</v>
      </c>
      <c r="AS113" s="275">
        <f t="shared" ref="AS113:AU113" si="527">SUM(AS108:AS112)</f>
        <v>15467</v>
      </c>
      <c r="AT113" s="275">
        <f t="shared" si="527"/>
        <v>16131</v>
      </c>
      <c r="AU113" s="275">
        <f t="shared" si="527"/>
        <v>15706</v>
      </c>
      <c r="AV113" s="275">
        <f>SUM(AV108:AV112)</f>
        <v>15672</v>
      </c>
      <c r="AW113" s="354">
        <f>SUM(AW108:AW112)</f>
        <v>16429</v>
      </c>
      <c r="AX113" s="355">
        <f>SUM(AX108:AX112)</f>
        <v>15766</v>
      </c>
      <c r="AY113" s="355">
        <f>SUM(AY108:AY112)</f>
        <v>17037</v>
      </c>
      <c r="AZ113" s="355">
        <f>SUM(AZ108:AZ112)</f>
        <v>16806</v>
      </c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525"/>
        <v>1523</v>
      </c>
      <c r="BJ113" s="59">
        <f t="shared" si="525"/>
        <v>962</v>
      </c>
      <c r="BK113" s="59">
        <f t="shared" ref="BK113:BN113" si="528">SUM(BK108:BK112)</f>
        <v>2068</v>
      </c>
      <c r="BL113" s="59">
        <f t="shared" si="528"/>
        <v>34</v>
      </c>
      <c r="BM113" s="59">
        <f t="shared" si="528"/>
        <v>-630</v>
      </c>
      <c r="BN113" s="59">
        <f t="shared" si="528"/>
        <v>1177</v>
      </c>
      <c r="BO113" s="59">
        <f t="shared" ref="BO113:BR113" si="529">SUM(BO108:BO112)</f>
        <v>1648</v>
      </c>
      <c r="BP113" s="208">
        <f t="shared" si="529"/>
        <v>1330</v>
      </c>
      <c r="BQ113" s="208">
        <f t="shared" si="529"/>
        <v>-253</v>
      </c>
      <c r="BR113" s="276">
        <f t="shared" si="529"/>
        <v>1335</v>
      </c>
      <c r="BS113" s="250">
        <f t="shared" ref="BS113:BT113" si="530">SUM(BS108:BS112)</f>
        <v>532</v>
      </c>
      <c r="BT113" s="228">
        <f t="shared" si="530"/>
        <v>1019</v>
      </c>
      <c r="BU113" s="228">
        <f t="shared" ref="BU113:CD113" si="531">SUM(BU108:BU112)</f>
        <v>-1493</v>
      </c>
      <c r="BV113" s="228">
        <f t="shared" si="531"/>
        <v>-152</v>
      </c>
      <c r="BW113" s="228">
        <f t="shared" si="531"/>
        <v>476</v>
      </c>
      <c r="BX113" s="228">
        <f t="shared" si="531"/>
        <v>-41</v>
      </c>
      <c r="BY113" s="228">
        <f t="shared" si="531"/>
        <v>399</v>
      </c>
      <c r="BZ113" s="228">
        <f t="shared" si="531"/>
        <v>-1667</v>
      </c>
      <c r="CA113" s="228">
        <f t="shared" si="531"/>
        <v>-1483</v>
      </c>
      <c r="CB113" s="208">
        <f t="shared" si="531"/>
        <v>-1324</v>
      </c>
      <c r="CC113" s="327">
        <f t="shared" si="531"/>
        <v>-1734</v>
      </c>
      <c r="CD113" s="146">
        <f t="shared" si="531"/>
        <v>-1994</v>
      </c>
      <c r="CE113" s="110">
        <f t="shared" ref="CE113:CF113" si="532">SUM(CE108:CE112)</f>
        <v>-224</v>
      </c>
      <c r="CF113" s="327">
        <f t="shared" si="532"/>
        <v>-1394</v>
      </c>
      <c r="CG113" s="327">
        <f t="shared" ref="CG113:CI113" si="533">SUM(CG108:CG112)</f>
        <v>-504</v>
      </c>
      <c r="CH113" s="327">
        <f t="shared" si="533"/>
        <v>-718</v>
      </c>
      <c r="CI113" s="327">
        <f t="shared" si="533"/>
        <v>-1999</v>
      </c>
      <c r="CJ113" s="327">
        <f t="shared" ref="CJ113:CL113" si="534">SUM(CJ108:CJ112)</f>
        <v>-774</v>
      </c>
      <c r="CK113" s="327">
        <f t="shared" si="534"/>
        <v>51</v>
      </c>
      <c r="CL113" s="327">
        <f t="shared" si="534"/>
        <v>-925</v>
      </c>
      <c r="CM113" s="327">
        <f t="shared" ref="CM113:CN113" si="535">SUM(CM108:CM112)</f>
        <v>140</v>
      </c>
      <c r="CN113" s="327">
        <f t="shared" si="535"/>
        <v>-418</v>
      </c>
      <c r="CO113" s="327">
        <f t="shared" ref="CO113:CP113" si="536">SUM(CO108:CO112)</f>
        <v>239</v>
      </c>
      <c r="CP113" s="327">
        <f t="shared" si="536"/>
        <v>539</v>
      </c>
      <c r="CQ113" s="250">
        <f t="shared" ref="CQ113:CR113" si="537">SUM(CQ108:CQ112)</f>
        <v>-1067</v>
      </c>
      <c r="CR113" s="327">
        <f t="shared" si="537"/>
        <v>-291</v>
      </c>
      <c r="CS113" s="327">
        <f t="shared" ref="CS113:DA113" si="538">SUM(CS108:CS112)</f>
        <v>-60</v>
      </c>
      <c r="CT113" s="327">
        <f t="shared" si="538"/>
        <v>-899</v>
      </c>
      <c r="CU113" s="327">
        <f t="shared" si="538"/>
        <v>0</v>
      </c>
      <c r="CV113" s="327">
        <f t="shared" si="538"/>
        <v>0</v>
      </c>
      <c r="CW113" s="327">
        <f t="shared" si="538"/>
        <v>0</v>
      </c>
      <c r="CX113" s="327">
        <f t="shared" si="538"/>
        <v>0</v>
      </c>
      <c r="CY113" s="327">
        <f t="shared" si="538"/>
        <v>0</v>
      </c>
      <c r="CZ113" s="327">
        <f t="shared" si="538"/>
        <v>0</v>
      </c>
      <c r="DA113" s="327">
        <f t="shared" si="538"/>
        <v>0</v>
      </c>
      <c r="DB113" s="153">
        <f t="shared" ref="DB113" si="539">SUM(DB108:DB112)</f>
        <v>0</v>
      </c>
    </row>
    <row r="114" spans="1:106" x14ac:dyDescent="0.3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7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85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204"/>
    </row>
    <row r="115" spans="1:106" x14ac:dyDescent="0.3">
      <c r="A115" s="4"/>
      <c r="B115" s="35" t="s">
        <v>41</v>
      </c>
      <c r="C115" s="88">
        <f t="shared" ref="C115:Y115" si="540">C94-C101</f>
        <v>158932.22000000067</v>
      </c>
      <c r="D115" s="82">
        <f t="shared" si="540"/>
        <v>-299045.1499999899</v>
      </c>
      <c r="E115" s="82">
        <f t="shared" si="540"/>
        <v>-527516.5</v>
      </c>
      <c r="F115" s="82">
        <f t="shared" si="540"/>
        <v>-463195.20999999618</v>
      </c>
      <c r="G115" s="82">
        <f t="shared" si="540"/>
        <v>-307215.44999999786</v>
      </c>
      <c r="H115" s="82">
        <f t="shared" si="540"/>
        <v>-147500.24999999901</v>
      </c>
      <c r="I115" s="82">
        <f t="shared" si="540"/>
        <v>-84783.429999999935</v>
      </c>
      <c r="J115" s="82">
        <f t="shared" si="540"/>
        <v>87179.990000008373</v>
      </c>
      <c r="K115" s="82">
        <f t="shared" si="540"/>
        <v>609300.94999999879</v>
      </c>
      <c r="L115" s="82">
        <f t="shared" si="540"/>
        <v>1103386.5899999999</v>
      </c>
      <c r="M115" s="82">
        <f t="shared" si="540"/>
        <v>791665.42000000039</v>
      </c>
      <c r="N115" s="165">
        <f t="shared" si="540"/>
        <v>591396.13999999058</v>
      </c>
      <c r="O115" s="82">
        <f t="shared" si="540"/>
        <v>266981.91000000038</v>
      </c>
      <c r="P115" s="82">
        <f t="shared" si="540"/>
        <v>-129733.81000000006</v>
      </c>
      <c r="Q115" s="82">
        <f t="shared" si="540"/>
        <v>-136664.63000000035</v>
      </c>
      <c r="R115" s="82">
        <f t="shared" si="540"/>
        <v>-513080.31530204322</v>
      </c>
      <c r="S115" s="82">
        <f t="shared" si="540"/>
        <v>-325332.33999975416</v>
      </c>
      <c r="T115" s="82">
        <f t="shared" si="540"/>
        <v>-163311.85999975662</v>
      </c>
      <c r="U115" s="82">
        <f t="shared" si="540"/>
        <v>-87087.87999975303</v>
      </c>
      <c r="V115" s="89">
        <f t="shared" si="540"/>
        <v>2390.4800002473639</v>
      </c>
      <c r="W115" s="89">
        <f t="shared" si="540"/>
        <v>474763.98000024748</v>
      </c>
      <c r="X115" s="170">
        <f t="shared" si="540"/>
        <v>1090635.7000002498</v>
      </c>
      <c r="Y115" s="89">
        <f t="shared" si="540"/>
        <v>1022432.0200002475</v>
      </c>
      <c r="Z115" s="89">
        <f t="shared" ref="Z115:AA115" si="541">Z94-Z101</f>
        <v>1109038.5200002471</v>
      </c>
      <c r="AA115" s="89">
        <f t="shared" si="541"/>
        <v>388547.06000023754</v>
      </c>
      <c r="AB115" s="89">
        <f t="shared" ref="AB115:AC115" si="542">AB94-AB101</f>
        <v>-570804.92999975244</v>
      </c>
      <c r="AC115" s="89">
        <f t="shared" si="542"/>
        <v>-316852.91999975289</v>
      </c>
      <c r="AD115" s="89">
        <f t="shared" ref="AD115:AE115" si="543">AD94-AD101</f>
        <v>-578972.34999975283</v>
      </c>
      <c r="AE115" s="89">
        <f t="shared" si="543"/>
        <v>-633636.25999974774</v>
      </c>
      <c r="AF115" s="89">
        <f t="shared" ref="AF115:AG115" si="544">AF94-AF101</f>
        <v>-252608.83999974903</v>
      </c>
      <c r="AG115" s="89">
        <f t="shared" si="544"/>
        <v>-208524.42999975075</v>
      </c>
      <c r="AH115" s="89">
        <f t="shared" ref="AH115:AI115" si="545">AH94-AH101</f>
        <v>-85099.649999752524</v>
      </c>
      <c r="AI115" s="89">
        <f t="shared" si="545"/>
        <v>545523.58000024618</v>
      </c>
      <c r="AJ115" s="160">
        <f t="shared" ref="AJ115:AO115" si="546">AJ94-AJ101</f>
        <v>1304340.1000002474</v>
      </c>
      <c r="AK115" s="89">
        <f t="shared" si="546"/>
        <v>1289548.2300002468</v>
      </c>
      <c r="AL115" s="89">
        <f t="shared" si="546"/>
        <v>1018310.1600002469</v>
      </c>
      <c r="AM115" s="89">
        <f t="shared" si="546"/>
        <v>170404.23000024678</v>
      </c>
      <c r="AN115" s="89">
        <f t="shared" si="546"/>
        <v>-503497.22999975225</v>
      </c>
      <c r="AO115" s="89">
        <f t="shared" si="546"/>
        <v>-720935.23999975296</v>
      </c>
      <c r="AP115" s="89">
        <f t="shared" ref="AP115:CD115" si="547">AP94-AP101</f>
        <v>-899656.57999975281</v>
      </c>
      <c r="AQ115" s="89">
        <f t="shared" si="547"/>
        <v>-367405.48999974673</v>
      </c>
      <c r="AR115" s="89">
        <f t="shared" si="547"/>
        <v>-300016.13999975356</v>
      </c>
      <c r="AS115" s="89">
        <f t="shared" si="547"/>
        <v>-177114.63999975251</v>
      </c>
      <c r="AT115" s="89">
        <f t="shared" si="547"/>
        <v>110903.2800002445</v>
      </c>
      <c r="AU115" s="89">
        <f t="shared" si="547"/>
        <v>398858.73000024538</v>
      </c>
      <c r="AV115" s="160">
        <f t="shared" si="547"/>
        <v>1484347.7900002471</v>
      </c>
      <c r="AW115" s="89">
        <f t="shared" ref="AW115:AX115" si="548">AW94-AW101</f>
        <v>1353970.6700002472</v>
      </c>
      <c r="AX115" s="89">
        <f t="shared" si="548"/>
        <v>916284.230000237</v>
      </c>
      <c r="AY115" s="89">
        <f>AY94-AY101</f>
        <v>207101.23000024725</v>
      </c>
      <c r="AZ115" s="89">
        <f>AZ94-AZ101</f>
        <v>-630930.75999975321</v>
      </c>
      <c r="BA115" s="89"/>
      <c r="BB115" s="89"/>
      <c r="BC115" s="89"/>
      <c r="BD115" s="89"/>
      <c r="BE115" s="89"/>
      <c r="BF115" s="89"/>
      <c r="BG115" s="89"/>
      <c r="BH115" s="160"/>
      <c r="BI115" s="89">
        <f t="shared" si="547"/>
        <v>-108049.68999999971</v>
      </c>
      <c r="BJ115" s="89">
        <f t="shared" si="547"/>
        <v>-169311.33999998984</v>
      </c>
      <c r="BK115" s="89">
        <f t="shared" si="547"/>
        <v>-390851.86999999965</v>
      </c>
      <c r="BL115" s="89">
        <f t="shared" si="547"/>
        <v>49885.105302047043</v>
      </c>
      <c r="BM115" s="89">
        <f t="shared" si="547"/>
        <v>18116.889999756298</v>
      </c>
      <c r="BN115" s="89">
        <f t="shared" si="547"/>
        <v>15811.609999757609</v>
      </c>
      <c r="BO115" s="89">
        <f t="shared" si="547"/>
        <v>2304.4499997530947</v>
      </c>
      <c r="BP115" s="89">
        <f t="shared" si="547"/>
        <v>84789.509999761009</v>
      </c>
      <c r="BQ115" s="89">
        <f t="shared" si="547"/>
        <v>134536.96999975131</v>
      </c>
      <c r="BR115" s="160">
        <f t="shared" si="547"/>
        <v>12750.88999975007</v>
      </c>
      <c r="BS115" s="89">
        <f t="shared" si="547"/>
        <v>-230766.60000024713</v>
      </c>
      <c r="BT115" s="89">
        <f t="shared" si="547"/>
        <v>-517642.38000025647</v>
      </c>
      <c r="BU115" s="89">
        <f t="shared" si="547"/>
        <v>-121565.15000023716</v>
      </c>
      <c r="BV115" s="89">
        <f t="shared" si="547"/>
        <v>441071.11999975238</v>
      </c>
      <c r="BW115" s="89">
        <f t="shared" si="547"/>
        <v>180188.28999975254</v>
      </c>
      <c r="BX115" s="89">
        <f t="shared" si="547"/>
        <v>65892.034697709605</v>
      </c>
      <c r="BY115" s="89">
        <f t="shared" si="547"/>
        <v>308303.91999999358</v>
      </c>
      <c r="BZ115" s="89">
        <f t="shared" si="547"/>
        <v>89296.979999992414</v>
      </c>
      <c r="CA115" s="89">
        <f t="shared" si="547"/>
        <v>121436.54999999772</v>
      </c>
      <c r="CB115" s="89">
        <f t="shared" si="547"/>
        <v>87490.129999999888</v>
      </c>
      <c r="CC115" s="89">
        <f t="shared" si="547"/>
        <v>-70759.599999998696</v>
      </c>
      <c r="CD115" s="89">
        <f t="shared" si="547"/>
        <v>-213704.39999999758</v>
      </c>
      <c r="CE115" s="338">
        <f t="shared" ref="CE115:CJ119" si="549">IF(AK115=0,0,Y115-AK115)</f>
        <v>-267116.20999999926</v>
      </c>
      <c r="CF115" s="269">
        <f t="shared" si="549"/>
        <v>90728.360000000102</v>
      </c>
      <c r="CG115" s="269">
        <f t="shared" si="549"/>
        <v>218142.82999999076</v>
      </c>
      <c r="CH115" s="269">
        <f t="shared" si="549"/>
        <v>-67307.700000000186</v>
      </c>
      <c r="CI115" s="269">
        <f t="shared" si="549"/>
        <v>404082.32000000007</v>
      </c>
      <c r="CJ115" s="269">
        <f t="shared" si="549"/>
        <v>320684.23</v>
      </c>
      <c r="CK115" s="269">
        <f t="shared" ref="CK115:CK119" si="550">IF(AQ115=0,0,AE115-AQ115)</f>
        <v>-266230.77000000101</v>
      </c>
      <c r="CL115" s="269">
        <f t="shared" ref="CL115:CS119" si="551">IF(AR115=0,0,AF115-AR115)</f>
        <v>47407.300000004529</v>
      </c>
      <c r="CM115" s="269">
        <f t="shared" si="551"/>
        <v>-31409.789999998233</v>
      </c>
      <c r="CN115" s="269">
        <f t="shared" si="551"/>
        <v>-196002.92999999702</v>
      </c>
      <c r="CO115" s="269">
        <f t="shared" si="551"/>
        <v>146664.85000000079</v>
      </c>
      <c r="CP115" s="269">
        <f t="shared" si="551"/>
        <v>-180007.68999999971</v>
      </c>
      <c r="CQ115" s="271">
        <f t="shared" si="551"/>
        <v>-64422.44000000041</v>
      </c>
      <c r="CR115" s="269">
        <f t="shared" si="551"/>
        <v>102025.93000000995</v>
      </c>
      <c r="CS115" s="269">
        <f t="shared" si="551"/>
        <v>-36697.000000000466</v>
      </c>
      <c r="CT115" s="269">
        <f t="shared" ref="CT115:CT119" si="552">IF(AZ115=0,0,AN115-AZ115)</f>
        <v>127433.53000000096</v>
      </c>
      <c r="CU115" s="269">
        <f t="shared" ref="CU115:CU119" si="553">IF(BA115=0,0,AO115-BA115)</f>
        <v>0</v>
      </c>
      <c r="CV115" s="269">
        <f t="shared" ref="CV115:CV119" si="554">IF(BB115=0,0,AP115-BB115)</f>
        <v>0</v>
      </c>
      <c r="CW115" s="269">
        <f t="shared" ref="CW115:CW119" si="555">IF(BC115=0,0,AQ115-BC115)</f>
        <v>0</v>
      </c>
      <c r="CX115" s="269">
        <f t="shared" ref="CX115:CX119" si="556">IF(BD115=0,0,AR115-BD115)</f>
        <v>0</v>
      </c>
      <c r="CY115" s="269">
        <f t="shared" ref="CY115:CY119" si="557">IF(BE115=0,0,AS115-BE115)</f>
        <v>0</v>
      </c>
      <c r="CZ115" s="269">
        <f t="shared" ref="CZ115:CZ119" si="558">IF(BF115=0,0,AT115-BF115)</f>
        <v>0</v>
      </c>
      <c r="DA115" s="269">
        <f t="shared" ref="DA115:DB119" si="559">IF(BG115=0,0,AU115-BG115)</f>
        <v>0</v>
      </c>
      <c r="DB115" s="272">
        <f t="shared" si="559"/>
        <v>0</v>
      </c>
    </row>
    <row r="116" spans="1:106" x14ac:dyDescent="0.3">
      <c r="A116" s="4"/>
      <c r="B116" s="35" t="s">
        <v>42</v>
      </c>
      <c r="C116" s="88">
        <f t="shared" ref="C116:Y116" si="560">C95-C102</f>
        <v>295320.68</v>
      </c>
      <c r="D116" s="82">
        <f t="shared" si="560"/>
        <v>169875.96999999997</v>
      </c>
      <c r="E116" s="82">
        <f t="shared" si="560"/>
        <v>-87087.120000000112</v>
      </c>
      <c r="F116" s="82">
        <f t="shared" si="560"/>
        <v>-24367.540000000008</v>
      </c>
      <c r="G116" s="82">
        <f t="shared" si="560"/>
        <v>-17832.900000000009</v>
      </c>
      <c r="H116" s="82">
        <f t="shared" si="560"/>
        <v>-29109.37000000001</v>
      </c>
      <c r="I116" s="82">
        <f t="shared" si="560"/>
        <v>-249460.67</v>
      </c>
      <c r="J116" s="82">
        <f t="shared" si="560"/>
        <v>-11039.309999999998</v>
      </c>
      <c r="K116" s="82">
        <f t="shared" si="560"/>
        <v>136197.41000000003</v>
      </c>
      <c r="L116" s="82">
        <f t="shared" si="560"/>
        <v>318615.63</v>
      </c>
      <c r="M116" s="82">
        <f t="shared" si="560"/>
        <v>355390.13000000012</v>
      </c>
      <c r="N116" s="165">
        <f t="shared" si="560"/>
        <v>348199.89000000007</v>
      </c>
      <c r="O116" s="82">
        <f t="shared" si="560"/>
        <v>321579.73000000016</v>
      </c>
      <c r="P116" s="82">
        <f t="shared" si="560"/>
        <v>186952.40000000002</v>
      </c>
      <c r="Q116" s="82">
        <f t="shared" si="560"/>
        <v>123191.95999999999</v>
      </c>
      <c r="R116" s="82">
        <f t="shared" si="560"/>
        <v>-290464.070000001</v>
      </c>
      <c r="S116" s="82">
        <f t="shared" si="560"/>
        <v>-459955.71000000008</v>
      </c>
      <c r="T116" s="82">
        <f t="shared" si="560"/>
        <v>14494.649999999907</v>
      </c>
      <c r="U116" s="82">
        <f t="shared" si="560"/>
        <v>-18106.259999999995</v>
      </c>
      <c r="V116" s="89">
        <f t="shared" si="560"/>
        <v>39249.499999999985</v>
      </c>
      <c r="W116" s="89">
        <f t="shared" si="560"/>
        <v>163359.27999999994</v>
      </c>
      <c r="X116" s="165">
        <f t="shared" si="560"/>
        <v>365088.53</v>
      </c>
      <c r="Y116" s="89">
        <f t="shared" si="560"/>
        <v>344667.89999999985</v>
      </c>
      <c r="Z116" s="89">
        <f t="shared" ref="Z116:AA116" si="561">Z95-Z102</f>
        <v>486447.83</v>
      </c>
      <c r="AA116" s="89">
        <f t="shared" si="561"/>
        <v>400847.53</v>
      </c>
      <c r="AB116" s="89">
        <f t="shared" ref="AB116:AC116" si="562">AB95-AB102</f>
        <v>137347.4599999999</v>
      </c>
      <c r="AC116" s="89">
        <f t="shared" si="562"/>
        <v>131168.51999999999</v>
      </c>
      <c r="AD116" s="89">
        <f t="shared" ref="AD116:AE116" si="563">AD95-AD102</f>
        <v>-391424.69000000006</v>
      </c>
      <c r="AE116" s="89">
        <f t="shared" si="563"/>
        <v>49079.080000000075</v>
      </c>
      <c r="AF116" s="89">
        <f t="shared" ref="AF116:AG116" si="564">AF95-AF102</f>
        <v>-63958.160000000033</v>
      </c>
      <c r="AG116" s="89">
        <f t="shared" si="564"/>
        <v>-16485.630000000005</v>
      </c>
      <c r="AH116" s="89">
        <f t="shared" ref="AH116:AI116" si="565">AH95-AH102</f>
        <v>-315014.07999999996</v>
      </c>
      <c r="AI116" s="89">
        <f t="shared" si="565"/>
        <v>115902.05000000005</v>
      </c>
      <c r="AJ116" s="160">
        <f t="shared" ref="AJ116:AO116" si="566">AJ95-AJ102</f>
        <v>-250121.14000000025</v>
      </c>
      <c r="AK116" s="89">
        <f t="shared" si="566"/>
        <v>479905.97999999986</v>
      </c>
      <c r="AL116" s="89">
        <f t="shared" si="566"/>
        <v>529208.23999999976</v>
      </c>
      <c r="AM116" s="89">
        <f t="shared" si="566"/>
        <v>379315.56000000023</v>
      </c>
      <c r="AN116" s="89">
        <f t="shared" si="566"/>
        <v>174645.57000000007</v>
      </c>
      <c r="AO116" s="89">
        <f t="shared" si="566"/>
        <v>8635.8500000000349</v>
      </c>
      <c r="AP116" s="89">
        <f t="shared" ref="AP116:CD116" si="567">AP95-AP102</f>
        <v>-59059.919999999925</v>
      </c>
      <c r="AQ116" s="89">
        <f t="shared" si="567"/>
        <v>-500677.09999999986</v>
      </c>
      <c r="AR116" s="89">
        <f t="shared" si="567"/>
        <v>-115986.76</v>
      </c>
      <c r="AS116" s="89">
        <f t="shared" si="567"/>
        <v>-77415.09</v>
      </c>
      <c r="AT116" s="89">
        <f t="shared" si="567"/>
        <v>-352727.68999999994</v>
      </c>
      <c r="AU116" s="89">
        <f t="shared" si="567"/>
        <v>111052.01999999996</v>
      </c>
      <c r="AV116" s="160">
        <f t="shared" si="567"/>
        <v>450571.99</v>
      </c>
      <c r="AW116" s="89">
        <f t="shared" ref="AW116:AX116" si="568">AW95-AW102</f>
        <v>577243.78999999992</v>
      </c>
      <c r="AX116" s="89">
        <f t="shared" si="568"/>
        <v>532845.8600000008</v>
      </c>
      <c r="AY116" s="89">
        <f t="shared" ref="AY116:AZ116" si="569">AY95-AY102</f>
        <v>423366.53000000096</v>
      </c>
      <c r="AZ116" s="89">
        <f t="shared" si="569"/>
        <v>-217753.50999999896</v>
      </c>
      <c r="BA116" s="89"/>
      <c r="BB116" s="89"/>
      <c r="BC116" s="89"/>
      <c r="BD116" s="89"/>
      <c r="BE116" s="89"/>
      <c r="BF116" s="89"/>
      <c r="BG116" s="89"/>
      <c r="BH116" s="160"/>
      <c r="BI116" s="89">
        <f t="shared" si="567"/>
        <v>-26259.050000000163</v>
      </c>
      <c r="BJ116" s="89">
        <f t="shared" si="567"/>
        <v>-17076.430000000051</v>
      </c>
      <c r="BK116" s="89">
        <f t="shared" si="567"/>
        <v>-210279.0800000001</v>
      </c>
      <c r="BL116" s="89">
        <f t="shared" si="567"/>
        <v>266096.53000000096</v>
      </c>
      <c r="BM116" s="89">
        <f t="shared" si="567"/>
        <v>442122.81000000006</v>
      </c>
      <c r="BN116" s="89">
        <f t="shared" si="567"/>
        <v>-43604.019999999917</v>
      </c>
      <c r="BO116" s="89">
        <f t="shared" si="567"/>
        <v>-231354.41000000003</v>
      </c>
      <c r="BP116" s="89">
        <f t="shared" si="567"/>
        <v>-50288.809999999983</v>
      </c>
      <c r="BQ116" s="89">
        <f t="shared" si="567"/>
        <v>-27161.869999999923</v>
      </c>
      <c r="BR116" s="160">
        <f t="shared" si="567"/>
        <v>-46472.900000000052</v>
      </c>
      <c r="BS116" s="89">
        <f t="shared" si="567"/>
        <v>10722.230000000243</v>
      </c>
      <c r="BT116" s="89">
        <f t="shared" si="567"/>
        <v>-138247.93999999994</v>
      </c>
      <c r="BU116" s="89">
        <f t="shared" si="567"/>
        <v>-79267.799999999872</v>
      </c>
      <c r="BV116" s="89">
        <f t="shared" si="567"/>
        <v>49604.940000000119</v>
      </c>
      <c r="BW116" s="89">
        <f t="shared" si="567"/>
        <v>-7976.5599999999977</v>
      </c>
      <c r="BX116" s="89">
        <f t="shared" si="567"/>
        <v>100960.61999999906</v>
      </c>
      <c r="BY116" s="89">
        <f t="shared" si="567"/>
        <v>-509034.79000000015</v>
      </c>
      <c r="BZ116" s="89">
        <f t="shared" si="567"/>
        <v>78452.809999999939</v>
      </c>
      <c r="CA116" s="89">
        <f t="shared" si="567"/>
        <v>-1620.6299999999901</v>
      </c>
      <c r="CB116" s="89">
        <f t="shared" si="567"/>
        <v>354263.57999999996</v>
      </c>
      <c r="CC116" s="89">
        <f t="shared" si="567"/>
        <v>47457.229999999894</v>
      </c>
      <c r="CD116" s="89">
        <f t="shared" si="567"/>
        <v>615209.67000000027</v>
      </c>
      <c r="CE116" s="338">
        <f t="shared" si="549"/>
        <v>-135238.08000000002</v>
      </c>
      <c r="CF116" s="269">
        <f t="shared" si="549"/>
        <v>-42760.409999999742</v>
      </c>
      <c r="CG116" s="269">
        <f t="shared" si="549"/>
        <v>21531.969999999797</v>
      </c>
      <c r="CH116" s="269">
        <f t="shared" si="549"/>
        <v>-37298.110000000161</v>
      </c>
      <c r="CI116" s="269">
        <f t="shared" si="549"/>
        <v>122532.66999999995</v>
      </c>
      <c r="CJ116" s="269">
        <f t="shared" si="549"/>
        <v>-332364.77000000014</v>
      </c>
      <c r="CK116" s="269">
        <f t="shared" si="550"/>
        <v>549756.17999999993</v>
      </c>
      <c r="CL116" s="269">
        <f t="shared" si="551"/>
        <v>52028.599999999962</v>
      </c>
      <c r="CM116" s="269">
        <f t="shared" si="551"/>
        <v>60929.459999999992</v>
      </c>
      <c r="CN116" s="269">
        <f t="shared" si="551"/>
        <v>37713.609999999986</v>
      </c>
      <c r="CO116" s="269">
        <f t="shared" si="551"/>
        <v>4850.0300000000861</v>
      </c>
      <c r="CP116" s="269">
        <f t="shared" si="551"/>
        <v>-700693.13000000024</v>
      </c>
      <c r="CQ116" s="271">
        <f t="shared" si="551"/>
        <v>-97337.810000000056</v>
      </c>
      <c r="CR116" s="269">
        <f t="shared" si="551"/>
        <v>-3637.6200000010431</v>
      </c>
      <c r="CS116" s="269">
        <f t="shared" si="551"/>
        <v>-44050.970000000729</v>
      </c>
      <c r="CT116" s="269">
        <f t="shared" si="552"/>
        <v>392399.07999999903</v>
      </c>
      <c r="CU116" s="269">
        <f t="shared" si="553"/>
        <v>0</v>
      </c>
      <c r="CV116" s="269">
        <f t="shared" si="554"/>
        <v>0</v>
      </c>
      <c r="CW116" s="269">
        <f t="shared" si="555"/>
        <v>0</v>
      </c>
      <c r="CX116" s="269">
        <f t="shared" si="556"/>
        <v>0</v>
      </c>
      <c r="CY116" s="269">
        <f t="shared" si="557"/>
        <v>0</v>
      </c>
      <c r="CZ116" s="269">
        <f t="shared" si="558"/>
        <v>0</v>
      </c>
      <c r="DA116" s="269">
        <f t="shared" si="559"/>
        <v>0</v>
      </c>
      <c r="DB116" s="272">
        <f t="shared" si="559"/>
        <v>0</v>
      </c>
    </row>
    <row r="117" spans="1:106" x14ac:dyDescent="0.3">
      <c r="A117" s="4"/>
      <c r="B117" s="35" t="s">
        <v>43</v>
      </c>
      <c r="C117" s="88">
        <f t="shared" ref="C117:Y117" si="570">C96-C103</f>
        <v>-66754.200000002165</v>
      </c>
      <c r="D117" s="82">
        <f t="shared" si="570"/>
        <v>-221819.32000000117</v>
      </c>
      <c r="E117" s="82">
        <f t="shared" si="570"/>
        <v>-190174.40000000002</v>
      </c>
      <c r="F117" s="82">
        <f t="shared" si="570"/>
        <v>-114031.25</v>
      </c>
      <c r="G117" s="82">
        <f t="shared" si="570"/>
        <v>-43925.460000000006</v>
      </c>
      <c r="H117" s="82">
        <f t="shared" si="570"/>
        <v>-23605.849999999962</v>
      </c>
      <c r="I117" s="82">
        <f t="shared" si="570"/>
        <v>-7976.710000000021</v>
      </c>
      <c r="J117" s="82">
        <f t="shared" si="570"/>
        <v>21900.159999999974</v>
      </c>
      <c r="K117" s="82">
        <f t="shared" si="570"/>
        <v>178242.59000000005</v>
      </c>
      <c r="L117" s="82">
        <f t="shared" si="570"/>
        <v>215219.5199999999</v>
      </c>
      <c r="M117" s="82">
        <f t="shared" si="570"/>
        <v>96501.830000000075</v>
      </c>
      <c r="N117" s="165">
        <f t="shared" si="570"/>
        <v>39222.030000000028</v>
      </c>
      <c r="O117" s="82">
        <f t="shared" si="570"/>
        <v>-82606.749999999884</v>
      </c>
      <c r="P117" s="82">
        <f t="shared" si="570"/>
        <v>-170565.37000000023</v>
      </c>
      <c r="Q117" s="82">
        <f t="shared" si="570"/>
        <v>-137387.34</v>
      </c>
      <c r="R117" s="82">
        <f t="shared" si="570"/>
        <v>-166468.28999999998</v>
      </c>
      <c r="S117" s="82">
        <f t="shared" si="570"/>
        <v>-44581.81000000007</v>
      </c>
      <c r="T117" s="82">
        <f t="shared" si="570"/>
        <v>-15648.619999999995</v>
      </c>
      <c r="U117" s="82">
        <f t="shared" si="570"/>
        <v>10089.569999999992</v>
      </c>
      <c r="V117" s="89">
        <f t="shared" si="570"/>
        <v>-1932.0500000000029</v>
      </c>
      <c r="W117" s="89">
        <f t="shared" si="570"/>
        <v>138234.90999999997</v>
      </c>
      <c r="X117" s="165">
        <f t="shared" si="570"/>
        <v>280909.57000000018</v>
      </c>
      <c r="Y117" s="89">
        <f t="shared" si="570"/>
        <v>143934.29000000004</v>
      </c>
      <c r="Z117" s="89">
        <f t="shared" ref="Z117:AA117" si="571">Z96-Z103</f>
        <v>140945.63</v>
      </c>
      <c r="AA117" s="89">
        <f t="shared" si="571"/>
        <v>-53027.140000000014</v>
      </c>
      <c r="AB117" s="89">
        <f t="shared" ref="AB117:AC117" si="572">AB96-AB103</f>
        <v>-399086.26000000007</v>
      </c>
      <c r="AC117" s="89">
        <f t="shared" si="572"/>
        <v>-140192.31000000006</v>
      </c>
      <c r="AD117" s="89">
        <f t="shared" ref="AD117:AE117" si="573">AD96-AD103</f>
        <v>-166767.76</v>
      </c>
      <c r="AE117" s="89">
        <f t="shared" si="573"/>
        <v>-49177.830000000104</v>
      </c>
      <c r="AF117" s="89">
        <f t="shared" ref="AF117:AG117" si="574">AF96-AF103</f>
        <v>-27242.210000000006</v>
      </c>
      <c r="AG117" s="89">
        <f t="shared" si="574"/>
        <v>-9139.0399999999499</v>
      </c>
      <c r="AH117" s="89">
        <f t="shared" ref="AH117:AI117" si="575">AH96-AH103</f>
        <v>15059.5</v>
      </c>
      <c r="AI117" s="89">
        <f t="shared" si="575"/>
        <v>182475.07</v>
      </c>
      <c r="AJ117" s="160">
        <f t="shared" ref="AJ117:AO117" si="576">AJ96-AJ103</f>
        <v>301211.49</v>
      </c>
      <c r="AK117" s="89">
        <f t="shared" si="576"/>
        <v>312461.73</v>
      </c>
      <c r="AL117" s="89">
        <f t="shared" si="576"/>
        <v>106074.54999999993</v>
      </c>
      <c r="AM117" s="89">
        <f t="shared" si="576"/>
        <v>-200678.94999999914</v>
      </c>
      <c r="AN117" s="89">
        <f t="shared" si="576"/>
        <v>-316911.29000000085</v>
      </c>
      <c r="AO117" s="89">
        <f t="shared" si="576"/>
        <v>-290358.58999999997</v>
      </c>
      <c r="AP117" s="89">
        <f t="shared" ref="AP117:CD117" si="577">AP96-AP103</f>
        <v>-194368.64999999997</v>
      </c>
      <c r="AQ117" s="89">
        <f t="shared" si="577"/>
        <v>-46405.749999999913</v>
      </c>
      <c r="AR117" s="89">
        <f t="shared" si="577"/>
        <v>-22850.720000000088</v>
      </c>
      <c r="AS117" s="89">
        <f t="shared" si="577"/>
        <v>-20784.469999999958</v>
      </c>
      <c r="AT117" s="89">
        <f t="shared" si="577"/>
        <v>69512.379999999888</v>
      </c>
      <c r="AU117" s="89">
        <f t="shared" si="577"/>
        <v>117773.82</v>
      </c>
      <c r="AV117" s="160">
        <f t="shared" si="577"/>
        <v>431922.24</v>
      </c>
      <c r="AW117" s="89">
        <f t="shared" ref="AW117:AX117" si="578">AW96-AW103</f>
        <v>251032.51</v>
      </c>
      <c r="AX117" s="89">
        <f t="shared" si="578"/>
        <v>92350.290000000154</v>
      </c>
      <c r="AY117" s="89">
        <f t="shared" ref="AY117:AZ117" si="579">AY96-AY103</f>
        <v>-111627.61999999988</v>
      </c>
      <c r="AZ117" s="89">
        <f t="shared" si="579"/>
        <v>-372836.91000000021</v>
      </c>
      <c r="BA117" s="89"/>
      <c r="BB117" s="89"/>
      <c r="BC117" s="89"/>
      <c r="BD117" s="89"/>
      <c r="BE117" s="89"/>
      <c r="BF117" s="89"/>
      <c r="BG117" s="89"/>
      <c r="BH117" s="160"/>
      <c r="BI117" s="89">
        <f t="shared" si="577"/>
        <v>15852.549999997718</v>
      </c>
      <c r="BJ117" s="89">
        <f t="shared" si="577"/>
        <v>-51253.950000000943</v>
      </c>
      <c r="BK117" s="89">
        <f t="shared" si="577"/>
        <v>-52787.060000000027</v>
      </c>
      <c r="BL117" s="89">
        <f t="shared" si="577"/>
        <v>52437.039999999994</v>
      </c>
      <c r="BM117" s="89">
        <f t="shared" si="577"/>
        <v>656.35000000006403</v>
      </c>
      <c r="BN117" s="89">
        <f t="shared" si="577"/>
        <v>-7957.2299999999668</v>
      </c>
      <c r="BO117" s="89">
        <f t="shared" si="577"/>
        <v>-18066.280000000013</v>
      </c>
      <c r="BP117" s="89">
        <f t="shared" si="577"/>
        <v>23832.209999999977</v>
      </c>
      <c r="BQ117" s="89">
        <f t="shared" si="577"/>
        <v>40007.68000000008</v>
      </c>
      <c r="BR117" s="160">
        <f t="shared" si="577"/>
        <v>-65690.050000000279</v>
      </c>
      <c r="BS117" s="89">
        <f t="shared" si="577"/>
        <v>-47432.459999999963</v>
      </c>
      <c r="BT117" s="89">
        <f t="shared" si="577"/>
        <v>-101723.59999999998</v>
      </c>
      <c r="BU117" s="89">
        <f t="shared" si="577"/>
        <v>-29579.60999999987</v>
      </c>
      <c r="BV117" s="89">
        <f t="shared" si="577"/>
        <v>228520.88999999984</v>
      </c>
      <c r="BW117" s="89">
        <f t="shared" si="577"/>
        <v>2804.9700000000594</v>
      </c>
      <c r="BX117" s="89">
        <f t="shared" si="577"/>
        <v>299.47000000001572</v>
      </c>
      <c r="BY117" s="89">
        <f t="shared" si="577"/>
        <v>4596.0200000000332</v>
      </c>
      <c r="BZ117" s="89">
        <f t="shared" si="577"/>
        <v>11593.590000000011</v>
      </c>
      <c r="CA117" s="89">
        <f t="shared" si="577"/>
        <v>19228.609999999942</v>
      </c>
      <c r="CB117" s="89">
        <f t="shared" si="577"/>
        <v>-16991.550000000003</v>
      </c>
      <c r="CC117" s="89">
        <f t="shared" si="577"/>
        <v>-44240.160000000033</v>
      </c>
      <c r="CD117" s="89">
        <f t="shared" si="577"/>
        <v>-20301.919999999809</v>
      </c>
      <c r="CE117" s="338">
        <f t="shared" si="549"/>
        <v>-168527.43999999994</v>
      </c>
      <c r="CF117" s="269">
        <f t="shared" si="549"/>
        <v>34871.080000000075</v>
      </c>
      <c r="CG117" s="269">
        <f t="shared" si="549"/>
        <v>147651.80999999912</v>
      </c>
      <c r="CH117" s="269">
        <f t="shared" si="549"/>
        <v>-82174.969999999215</v>
      </c>
      <c r="CI117" s="269">
        <f t="shared" si="549"/>
        <v>150166.27999999991</v>
      </c>
      <c r="CJ117" s="269">
        <f t="shared" si="549"/>
        <v>27600.889999999956</v>
      </c>
      <c r="CK117" s="269">
        <f t="shared" si="550"/>
        <v>-2772.0800000001909</v>
      </c>
      <c r="CL117" s="269">
        <f t="shared" si="551"/>
        <v>-4391.4899999999179</v>
      </c>
      <c r="CM117" s="269">
        <f t="shared" si="551"/>
        <v>11645.430000000008</v>
      </c>
      <c r="CN117" s="269">
        <f t="shared" si="551"/>
        <v>-54452.879999999888</v>
      </c>
      <c r="CO117" s="269">
        <f t="shared" si="551"/>
        <v>64701.25</v>
      </c>
      <c r="CP117" s="269">
        <f t="shared" si="551"/>
        <v>-130710.75</v>
      </c>
      <c r="CQ117" s="271">
        <f t="shared" si="551"/>
        <v>61429.219999999972</v>
      </c>
      <c r="CR117" s="269">
        <f t="shared" si="551"/>
        <v>13724.259999999776</v>
      </c>
      <c r="CS117" s="269">
        <f t="shared" si="551"/>
        <v>-89051.32999999926</v>
      </c>
      <c r="CT117" s="269">
        <f t="shared" si="552"/>
        <v>55925.619999999355</v>
      </c>
      <c r="CU117" s="269">
        <f t="shared" si="553"/>
        <v>0</v>
      </c>
      <c r="CV117" s="269">
        <f t="shared" si="554"/>
        <v>0</v>
      </c>
      <c r="CW117" s="269">
        <f t="shared" si="555"/>
        <v>0</v>
      </c>
      <c r="CX117" s="269">
        <f t="shared" si="556"/>
        <v>0</v>
      </c>
      <c r="CY117" s="269">
        <f t="shared" si="557"/>
        <v>0</v>
      </c>
      <c r="CZ117" s="269">
        <f t="shared" si="558"/>
        <v>0</v>
      </c>
      <c r="DA117" s="269">
        <f t="shared" si="559"/>
        <v>0</v>
      </c>
      <c r="DB117" s="272">
        <f t="shared" si="559"/>
        <v>0</v>
      </c>
    </row>
    <row r="118" spans="1:106" x14ac:dyDescent="0.3">
      <c r="A118" s="4"/>
      <c r="B118" s="35" t="s">
        <v>44</v>
      </c>
      <c r="C118" s="88">
        <f t="shared" ref="C118:Y118" si="580">C97-C104</f>
        <v>-28205.989999999874</v>
      </c>
      <c r="D118" s="82">
        <f t="shared" si="580"/>
        <v>-369609.87</v>
      </c>
      <c r="E118" s="82">
        <f t="shared" si="580"/>
        <v>-236729.48986309074</v>
      </c>
      <c r="F118" s="82">
        <f t="shared" si="580"/>
        <v>-171660.34412134282</v>
      </c>
      <c r="G118" s="82">
        <f t="shared" si="580"/>
        <v>-35293.11</v>
      </c>
      <c r="H118" s="82">
        <f t="shared" si="580"/>
        <v>-21110.48000000001</v>
      </c>
      <c r="I118" s="82">
        <f t="shared" si="580"/>
        <v>-10194.529999999984</v>
      </c>
      <c r="J118" s="82">
        <f t="shared" si="580"/>
        <v>59851.73000000004</v>
      </c>
      <c r="K118" s="82">
        <f t="shared" si="580"/>
        <v>219894.77000000014</v>
      </c>
      <c r="L118" s="82">
        <f t="shared" si="580"/>
        <v>234273.59999999998</v>
      </c>
      <c r="M118" s="82">
        <f t="shared" si="580"/>
        <v>65820.149999999907</v>
      </c>
      <c r="N118" s="165">
        <f t="shared" si="580"/>
        <v>60559.949999999837</v>
      </c>
      <c r="O118" s="82">
        <f t="shared" si="580"/>
        <v>-119821.47999999998</v>
      </c>
      <c r="P118" s="82">
        <f t="shared" si="580"/>
        <v>-212886.35999999987</v>
      </c>
      <c r="Q118" s="82">
        <f t="shared" si="580"/>
        <v>-195771.50999999995</v>
      </c>
      <c r="R118" s="82">
        <f t="shared" si="580"/>
        <v>-183313.27</v>
      </c>
      <c r="S118" s="82">
        <f t="shared" si="580"/>
        <v>-88299.920000000115</v>
      </c>
      <c r="T118" s="82">
        <f t="shared" si="580"/>
        <v>-9618.3000000000029</v>
      </c>
      <c r="U118" s="82">
        <f t="shared" si="580"/>
        <v>5421.8799999999756</v>
      </c>
      <c r="V118" s="89">
        <f t="shared" si="580"/>
        <v>31869.489999999991</v>
      </c>
      <c r="W118" s="89">
        <f t="shared" si="580"/>
        <v>180044.65000000008</v>
      </c>
      <c r="X118" s="165">
        <f t="shared" si="580"/>
        <v>338301.4</v>
      </c>
      <c r="Y118" s="89">
        <f t="shared" si="580"/>
        <v>134450.64000000013</v>
      </c>
      <c r="Z118" s="89">
        <f t="shared" ref="Z118:AA118" si="581">Z97-Z104</f>
        <v>160951.55000000016</v>
      </c>
      <c r="AA118" s="89">
        <f t="shared" si="581"/>
        <v>-118783.89999999979</v>
      </c>
      <c r="AB118" s="89">
        <f t="shared" ref="AB118:AC118" si="582">AB97-AB104</f>
        <v>-357155.94000000006</v>
      </c>
      <c r="AC118" s="89">
        <f t="shared" si="582"/>
        <v>-185547.80999999994</v>
      </c>
      <c r="AD118" s="89">
        <f t="shared" ref="AD118:AE118" si="583">AD97-AD104</f>
        <v>-227602.08000000002</v>
      </c>
      <c r="AE118" s="89">
        <f t="shared" si="583"/>
        <v>-31524.709999999934</v>
      </c>
      <c r="AF118" s="89">
        <f t="shared" ref="AF118:AG118" si="584">AF97-AF104</f>
        <v>-28029.930000000022</v>
      </c>
      <c r="AG118" s="89">
        <f t="shared" si="584"/>
        <v>49020.319999999978</v>
      </c>
      <c r="AH118" s="89">
        <f t="shared" ref="AH118:AI118" si="585">AH97-AH104</f>
        <v>57027.430000000022</v>
      </c>
      <c r="AI118" s="89">
        <f t="shared" si="585"/>
        <v>189470.38999999996</v>
      </c>
      <c r="AJ118" s="160">
        <f t="shared" ref="AJ118:AO118" si="586">AJ97-AJ104</f>
        <v>372055.8</v>
      </c>
      <c r="AK118" s="89">
        <f t="shared" si="586"/>
        <v>298958.43999999994</v>
      </c>
      <c r="AL118" s="89">
        <f t="shared" si="586"/>
        <v>65645.229999999981</v>
      </c>
      <c r="AM118" s="89">
        <f t="shared" si="586"/>
        <v>-166567.37000000011</v>
      </c>
      <c r="AN118" s="89">
        <f t="shared" si="586"/>
        <v>-329166.52999999991</v>
      </c>
      <c r="AO118" s="89">
        <f t="shared" si="586"/>
        <v>-319652.78999999986</v>
      </c>
      <c r="AP118" s="89">
        <f t="shared" ref="AP118:CD118" si="587">AP97-AP104</f>
        <v>-218608.27999999994</v>
      </c>
      <c r="AQ118" s="89">
        <f t="shared" si="587"/>
        <v>-44114.560000000027</v>
      </c>
      <c r="AR118" s="89">
        <f t="shared" si="587"/>
        <v>-43141.149999999994</v>
      </c>
      <c r="AS118" s="89">
        <f t="shared" si="587"/>
        <v>-8725.0200000000186</v>
      </c>
      <c r="AT118" s="89">
        <f t="shared" si="587"/>
        <v>224560.01000000007</v>
      </c>
      <c r="AU118" s="89">
        <f t="shared" si="587"/>
        <v>54241.670000000158</v>
      </c>
      <c r="AV118" s="160">
        <f t="shared" si="587"/>
        <v>443148.08999999985</v>
      </c>
      <c r="AW118" s="89">
        <f t="shared" ref="AW118:AX118" si="588">AW97-AW104</f>
        <v>343797.59999999986</v>
      </c>
      <c r="AX118" s="89">
        <f t="shared" si="588"/>
        <v>61980.939999999944</v>
      </c>
      <c r="AY118" s="89">
        <f t="shared" ref="AY118:AZ118" si="589">AY97-AY104</f>
        <v>-200561.74000000022</v>
      </c>
      <c r="AZ118" s="89">
        <f t="shared" si="589"/>
        <v>-468303.39999999979</v>
      </c>
      <c r="BA118" s="89"/>
      <c r="BB118" s="89"/>
      <c r="BC118" s="89"/>
      <c r="BD118" s="89"/>
      <c r="BE118" s="89"/>
      <c r="BF118" s="89"/>
      <c r="BG118" s="89"/>
      <c r="BH118" s="160"/>
      <c r="BI118" s="89">
        <f t="shared" si="587"/>
        <v>91615.490000000107</v>
      </c>
      <c r="BJ118" s="89">
        <f t="shared" si="587"/>
        <v>-156723.51000000013</v>
      </c>
      <c r="BK118" s="89">
        <f t="shared" si="587"/>
        <v>-40957.97986309079</v>
      </c>
      <c r="BL118" s="89">
        <f t="shared" si="587"/>
        <v>11652.925878657174</v>
      </c>
      <c r="BM118" s="89">
        <f t="shared" si="587"/>
        <v>53006.810000000114</v>
      </c>
      <c r="BN118" s="89">
        <f t="shared" si="587"/>
        <v>-11492.180000000008</v>
      </c>
      <c r="BO118" s="89">
        <f t="shared" si="587"/>
        <v>-15616.40999999996</v>
      </c>
      <c r="BP118" s="89">
        <f t="shared" si="587"/>
        <v>27982.240000000049</v>
      </c>
      <c r="BQ118" s="89">
        <f t="shared" si="587"/>
        <v>39850.120000000054</v>
      </c>
      <c r="BR118" s="160">
        <f t="shared" si="587"/>
        <v>-104027.80000000005</v>
      </c>
      <c r="BS118" s="89">
        <f t="shared" si="587"/>
        <v>-68630.490000000224</v>
      </c>
      <c r="BT118" s="89">
        <f t="shared" si="587"/>
        <v>-100391.60000000033</v>
      </c>
      <c r="BU118" s="89">
        <f t="shared" si="587"/>
        <v>-1037.5800000001909</v>
      </c>
      <c r="BV118" s="89">
        <f t="shared" si="587"/>
        <v>144269.58000000019</v>
      </c>
      <c r="BW118" s="89">
        <f t="shared" si="587"/>
        <v>-10223.700000000012</v>
      </c>
      <c r="BX118" s="89">
        <f t="shared" si="587"/>
        <v>44288.810000000027</v>
      </c>
      <c r="BY118" s="89">
        <f t="shared" si="587"/>
        <v>-56775.210000000181</v>
      </c>
      <c r="BZ118" s="89">
        <f t="shared" si="587"/>
        <v>18411.630000000019</v>
      </c>
      <c r="CA118" s="89">
        <f t="shared" si="587"/>
        <v>-43598.44</v>
      </c>
      <c r="CB118" s="89">
        <f t="shared" si="587"/>
        <v>-25157.940000000031</v>
      </c>
      <c r="CC118" s="89">
        <f t="shared" si="587"/>
        <v>-9425.7399999998743</v>
      </c>
      <c r="CD118" s="89">
        <f t="shared" si="587"/>
        <v>-33754.399999999965</v>
      </c>
      <c r="CE118" s="338">
        <f t="shared" si="549"/>
        <v>-164507.79999999981</v>
      </c>
      <c r="CF118" s="269">
        <f t="shared" si="549"/>
        <v>95306.320000000182</v>
      </c>
      <c r="CG118" s="269">
        <f t="shared" si="549"/>
        <v>47783.470000000321</v>
      </c>
      <c r="CH118" s="269">
        <f t="shared" si="549"/>
        <v>-27989.410000000149</v>
      </c>
      <c r="CI118" s="269">
        <f t="shared" si="549"/>
        <v>134104.97999999992</v>
      </c>
      <c r="CJ118" s="269">
        <f t="shared" si="549"/>
        <v>-8993.8000000000757</v>
      </c>
      <c r="CK118" s="269">
        <f t="shared" si="550"/>
        <v>12589.850000000093</v>
      </c>
      <c r="CL118" s="269">
        <f t="shared" si="551"/>
        <v>15111.219999999972</v>
      </c>
      <c r="CM118" s="269">
        <f t="shared" si="551"/>
        <v>57745.34</v>
      </c>
      <c r="CN118" s="269">
        <f t="shared" si="551"/>
        <v>-167532.58000000005</v>
      </c>
      <c r="CO118" s="269">
        <f t="shared" si="551"/>
        <v>135228.7199999998</v>
      </c>
      <c r="CP118" s="269">
        <f t="shared" si="551"/>
        <v>-71092.289999999863</v>
      </c>
      <c r="CQ118" s="271">
        <f t="shared" si="551"/>
        <v>-44839.159999999916</v>
      </c>
      <c r="CR118" s="269">
        <f t="shared" si="551"/>
        <v>3664.2900000000373</v>
      </c>
      <c r="CS118" s="269">
        <f t="shared" si="551"/>
        <v>33994.370000000112</v>
      </c>
      <c r="CT118" s="269">
        <f t="shared" si="552"/>
        <v>139136.86999999988</v>
      </c>
      <c r="CU118" s="269">
        <f t="shared" si="553"/>
        <v>0</v>
      </c>
      <c r="CV118" s="269">
        <f t="shared" si="554"/>
        <v>0</v>
      </c>
      <c r="CW118" s="269">
        <f t="shared" si="555"/>
        <v>0</v>
      </c>
      <c r="CX118" s="269">
        <f t="shared" si="556"/>
        <v>0</v>
      </c>
      <c r="CY118" s="269">
        <f t="shared" si="557"/>
        <v>0</v>
      </c>
      <c r="CZ118" s="269">
        <f t="shared" si="558"/>
        <v>0</v>
      </c>
      <c r="DA118" s="269">
        <f t="shared" si="559"/>
        <v>0</v>
      </c>
      <c r="DB118" s="272">
        <f t="shared" si="559"/>
        <v>0</v>
      </c>
    </row>
    <row r="119" spans="1:106" x14ac:dyDescent="0.3">
      <c r="A119" s="4"/>
      <c r="B119" s="35" t="s">
        <v>45</v>
      </c>
      <c r="C119" s="88">
        <f t="shared" ref="C119:Y119" si="590">C98-C105</f>
        <v>-76528.430000000051</v>
      </c>
      <c r="D119" s="82">
        <f t="shared" si="590"/>
        <v>-125713.59000000008</v>
      </c>
      <c r="E119" s="82">
        <f t="shared" si="590"/>
        <v>-162494.51</v>
      </c>
      <c r="F119" s="82">
        <f t="shared" si="590"/>
        <v>-3092.0500000000175</v>
      </c>
      <c r="G119" s="82">
        <f t="shared" si="590"/>
        <v>-31973.21000000005</v>
      </c>
      <c r="H119" s="82">
        <f t="shared" si="590"/>
        <v>-107145.87000000005</v>
      </c>
      <c r="I119" s="82">
        <f t="shared" si="590"/>
        <v>-16361.150000000023</v>
      </c>
      <c r="J119" s="82">
        <f t="shared" si="590"/>
        <v>63171.590000000026</v>
      </c>
      <c r="K119" s="82">
        <f t="shared" si="590"/>
        <v>80857.719999999972</v>
      </c>
      <c r="L119" s="82">
        <f t="shared" si="590"/>
        <v>143234.58000000002</v>
      </c>
      <c r="M119" s="82">
        <f t="shared" si="590"/>
        <v>7535.6799999999348</v>
      </c>
      <c r="N119" s="165">
        <f t="shared" si="590"/>
        <v>116481.97999999992</v>
      </c>
      <c r="O119" s="82">
        <f t="shared" si="590"/>
        <v>57649.500000000116</v>
      </c>
      <c r="P119" s="82">
        <f t="shared" si="590"/>
        <v>-305580.32999999996</v>
      </c>
      <c r="Q119" s="82">
        <f t="shared" si="590"/>
        <v>-119579.23000000004</v>
      </c>
      <c r="R119" s="82">
        <f t="shared" si="590"/>
        <v>-80397.300000000017</v>
      </c>
      <c r="S119" s="82">
        <f t="shared" si="590"/>
        <v>-37869.24000000002</v>
      </c>
      <c r="T119" s="82">
        <f t="shared" si="590"/>
        <v>-27043.060000000027</v>
      </c>
      <c r="U119" s="82">
        <f t="shared" si="590"/>
        <v>7585.3999999999942</v>
      </c>
      <c r="V119" s="89">
        <f t="shared" si="590"/>
        <v>2843.7900000000373</v>
      </c>
      <c r="W119" s="89">
        <f t="shared" si="590"/>
        <v>181014.84000000003</v>
      </c>
      <c r="X119" s="165">
        <f t="shared" si="590"/>
        <v>83112.889999999839</v>
      </c>
      <c r="Y119" s="89">
        <f t="shared" si="590"/>
        <v>83700.259999999951</v>
      </c>
      <c r="Z119" s="89">
        <f t="shared" ref="Z119:AA119" si="591">Z98-Z105</f>
        <v>84350.090000000142</v>
      </c>
      <c r="AA119" s="89">
        <f t="shared" si="591"/>
        <v>-48962.459999999963</v>
      </c>
      <c r="AB119" s="89">
        <f t="shared" ref="AB119:AC119" si="592">AB98-AB105</f>
        <v>-143875.46999999997</v>
      </c>
      <c r="AC119" s="89">
        <f t="shared" si="592"/>
        <v>84182.989999999991</v>
      </c>
      <c r="AD119" s="89">
        <f t="shared" ref="AD119:AE119" si="593">AD98-AD105</f>
        <v>-228845.74</v>
      </c>
      <c r="AE119" s="89">
        <f t="shared" si="593"/>
        <v>4079.140000000014</v>
      </c>
      <c r="AF119" s="89">
        <f t="shared" ref="AF119:AG119" si="594">AF98-AF105</f>
        <v>-120224.84000000003</v>
      </c>
      <c r="AG119" s="89">
        <f t="shared" si="594"/>
        <v>21946.689999999973</v>
      </c>
      <c r="AH119" s="89">
        <f t="shared" ref="AH119:AI119" si="595">AH98-AH105</f>
        <v>85512.37</v>
      </c>
      <c r="AI119" s="89">
        <f t="shared" si="595"/>
        <v>144934.07999999996</v>
      </c>
      <c r="AJ119" s="160">
        <f t="shared" ref="AJ119:AO119" si="596">AJ98-AJ105</f>
        <v>230345.90000000002</v>
      </c>
      <c r="AK119" s="89">
        <f t="shared" si="596"/>
        <v>98131.499999999767</v>
      </c>
      <c r="AL119" s="89">
        <f t="shared" si="596"/>
        <v>14394.889999999898</v>
      </c>
      <c r="AM119" s="89">
        <f t="shared" si="596"/>
        <v>-75017.859999999986</v>
      </c>
      <c r="AN119" s="89">
        <f t="shared" si="596"/>
        <v>-82721.850000000093</v>
      </c>
      <c r="AO119" s="89">
        <f t="shared" si="596"/>
        <v>-288976.01999999984</v>
      </c>
      <c r="AP119" s="89">
        <f t="shared" ref="AP119:CD119" si="597">AP98-AP105</f>
        <v>-76970.930000000051</v>
      </c>
      <c r="AQ119" s="89">
        <f t="shared" si="597"/>
        <v>-1294.8300000000163</v>
      </c>
      <c r="AR119" s="89">
        <f t="shared" si="597"/>
        <v>-150116.7300000001</v>
      </c>
      <c r="AS119" s="89">
        <f t="shared" si="597"/>
        <v>74143.750000000116</v>
      </c>
      <c r="AT119" s="89">
        <f t="shared" si="597"/>
        <v>78435.130000000063</v>
      </c>
      <c r="AU119" s="89">
        <f t="shared" si="597"/>
        <v>65205.679999999877</v>
      </c>
      <c r="AV119" s="160">
        <f t="shared" si="597"/>
        <v>128044.72000000009</v>
      </c>
      <c r="AW119" s="89">
        <f t="shared" ref="AW119:AX119" si="598">AW98-AW105</f>
        <v>143324.59999999998</v>
      </c>
      <c r="AX119" s="89">
        <f t="shared" si="598"/>
        <v>40647.179999999935</v>
      </c>
      <c r="AY119" s="89">
        <f t="shared" ref="AY119:AZ119" si="599">AY98-AY105</f>
        <v>-78592.429999999935</v>
      </c>
      <c r="AZ119" s="89">
        <f t="shared" si="599"/>
        <v>-189726.59999999998</v>
      </c>
      <c r="BA119" s="89"/>
      <c r="BB119" s="89"/>
      <c r="BC119" s="89"/>
      <c r="BD119" s="89"/>
      <c r="BE119" s="89"/>
      <c r="BF119" s="89"/>
      <c r="BG119" s="89"/>
      <c r="BH119" s="160"/>
      <c r="BI119" s="89">
        <f t="shared" si="597"/>
        <v>-134177.93000000017</v>
      </c>
      <c r="BJ119" s="89">
        <f t="shared" si="597"/>
        <v>179866.73999999987</v>
      </c>
      <c r="BK119" s="89">
        <f t="shared" si="597"/>
        <v>-42915.27999999997</v>
      </c>
      <c r="BL119" s="89">
        <f t="shared" si="597"/>
        <v>77305.25</v>
      </c>
      <c r="BM119" s="89">
        <f t="shared" si="597"/>
        <v>5896.0299999999697</v>
      </c>
      <c r="BN119" s="89">
        <f t="shared" si="597"/>
        <v>-80102.810000000027</v>
      </c>
      <c r="BO119" s="89">
        <f t="shared" si="597"/>
        <v>-23946.550000000017</v>
      </c>
      <c r="BP119" s="89">
        <f t="shared" si="597"/>
        <v>60327.799999999988</v>
      </c>
      <c r="BQ119" s="89">
        <f t="shared" si="597"/>
        <v>-100157.12000000005</v>
      </c>
      <c r="BR119" s="160">
        <f t="shared" si="597"/>
        <v>60121.690000000177</v>
      </c>
      <c r="BS119" s="89">
        <f t="shared" si="597"/>
        <v>-76164.580000000016</v>
      </c>
      <c r="BT119" s="89">
        <f t="shared" si="597"/>
        <v>32131.889999999781</v>
      </c>
      <c r="BU119" s="89">
        <f t="shared" si="597"/>
        <v>106611.96000000008</v>
      </c>
      <c r="BV119" s="89">
        <f t="shared" si="597"/>
        <v>-161704.85999999999</v>
      </c>
      <c r="BW119" s="89">
        <f t="shared" si="597"/>
        <v>-203762.22000000003</v>
      </c>
      <c r="BX119" s="89">
        <f t="shared" si="597"/>
        <v>148448.43999999997</v>
      </c>
      <c r="BY119" s="89">
        <f t="shared" si="597"/>
        <v>-41948.380000000034</v>
      </c>
      <c r="BZ119" s="89">
        <f t="shared" si="597"/>
        <v>93181.78</v>
      </c>
      <c r="CA119" s="89">
        <f t="shared" si="597"/>
        <v>-14361.289999999979</v>
      </c>
      <c r="CB119" s="89">
        <f t="shared" si="597"/>
        <v>-82668.579999999958</v>
      </c>
      <c r="CC119" s="89">
        <f t="shared" si="597"/>
        <v>36080.760000000068</v>
      </c>
      <c r="CD119" s="89">
        <f t="shared" si="597"/>
        <v>-147233.01000000018</v>
      </c>
      <c r="CE119" s="338">
        <f t="shared" si="549"/>
        <v>-14431.239999999816</v>
      </c>
      <c r="CF119" s="269">
        <f t="shared" si="549"/>
        <v>69955.200000000244</v>
      </c>
      <c r="CG119" s="269">
        <f t="shared" si="549"/>
        <v>26055.400000000023</v>
      </c>
      <c r="CH119" s="269">
        <f t="shared" si="549"/>
        <v>-61153.619999999879</v>
      </c>
      <c r="CI119" s="269">
        <f t="shared" si="549"/>
        <v>373159.00999999983</v>
      </c>
      <c r="CJ119" s="269">
        <f t="shared" si="549"/>
        <v>-151874.80999999994</v>
      </c>
      <c r="CK119" s="269">
        <f t="shared" si="550"/>
        <v>5373.9700000000303</v>
      </c>
      <c r="CL119" s="269">
        <f t="shared" si="551"/>
        <v>29891.890000000072</v>
      </c>
      <c r="CM119" s="269">
        <f t="shared" si="551"/>
        <v>-52197.060000000143</v>
      </c>
      <c r="CN119" s="269">
        <f t="shared" si="551"/>
        <v>7077.2399999999325</v>
      </c>
      <c r="CO119" s="269">
        <f t="shared" si="551"/>
        <v>79728.400000000081</v>
      </c>
      <c r="CP119" s="269">
        <f t="shared" si="551"/>
        <v>102301.17999999993</v>
      </c>
      <c r="CQ119" s="271">
        <f t="shared" si="551"/>
        <v>-45193.10000000021</v>
      </c>
      <c r="CR119" s="269">
        <f t="shared" si="551"/>
        <v>-26252.290000000037</v>
      </c>
      <c r="CS119" s="269">
        <f t="shared" si="551"/>
        <v>3574.5699999999488</v>
      </c>
      <c r="CT119" s="269">
        <f t="shared" si="552"/>
        <v>107004.74999999988</v>
      </c>
      <c r="CU119" s="269">
        <f t="shared" si="553"/>
        <v>0</v>
      </c>
      <c r="CV119" s="269">
        <f t="shared" si="554"/>
        <v>0</v>
      </c>
      <c r="CW119" s="269">
        <f t="shared" si="555"/>
        <v>0</v>
      </c>
      <c r="CX119" s="269">
        <f t="shared" si="556"/>
        <v>0</v>
      </c>
      <c r="CY119" s="269">
        <f t="shared" si="557"/>
        <v>0</v>
      </c>
      <c r="CZ119" s="269">
        <f t="shared" si="558"/>
        <v>0</v>
      </c>
      <c r="DA119" s="269">
        <f t="shared" si="559"/>
        <v>0</v>
      </c>
      <c r="DB119" s="272">
        <f t="shared" si="559"/>
        <v>0</v>
      </c>
    </row>
    <row r="120" spans="1:106" ht="15" thickBot="1" x14ac:dyDescent="0.35">
      <c r="A120" s="4"/>
      <c r="B120" s="37" t="s">
        <v>46</v>
      </c>
      <c r="C120" s="91">
        <f t="shared" ref="C120:Z120" si="600">SUM(C115:C119)</f>
        <v>282764.27999999857</v>
      </c>
      <c r="D120" s="76">
        <f t="shared" si="600"/>
        <v>-846311.95999999112</v>
      </c>
      <c r="E120" s="76">
        <f t="shared" si="600"/>
        <v>-1204002.0198630909</v>
      </c>
      <c r="F120" s="76">
        <f t="shared" si="600"/>
        <v>-776346.39412133908</v>
      </c>
      <c r="G120" s="76">
        <f t="shared" si="600"/>
        <v>-436240.12999999791</v>
      </c>
      <c r="H120" s="76">
        <f t="shared" si="600"/>
        <v>-328471.81999999902</v>
      </c>
      <c r="I120" s="76">
        <f t="shared" si="600"/>
        <v>-368776.49</v>
      </c>
      <c r="J120" s="76">
        <f t="shared" si="600"/>
        <v>221064.16000000841</v>
      </c>
      <c r="K120" s="76">
        <f t="shared" si="600"/>
        <v>1224493.439999999</v>
      </c>
      <c r="L120" s="76">
        <f t="shared" si="600"/>
        <v>2014729.92</v>
      </c>
      <c r="M120" s="76">
        <f t="shared" si="600"/>
        <v>1316913.2100000004</v>
      </c>
      <c r="N120" s="192">
        <f t="shared" si="600"/>
        <v>1155859.9899999904</v>
      </c>
      <c r="O120" s="76">
        <f t="shared" si="600"/>
        <v>443782.91000000085</v>
      </c>
      <c r="P120" s="76">
        <f t="shared" si="600"/>
        <v>-631813.47000000009</v>
      </c>
      <c r="Q120" s="76">
        <f t="shared" si="600"/>
        <v>-466210.75000000035</v>
      </c>
      <c r="R120" s="76">
        <f t="shared" si="600"/>
        <v>-1233723.2453020443</v>
      </c>
      <c r="S120" s="76">
        <f t="shared" si="600"/>
        <v>-956039.01999975438</v>
      </c>
      <c r="T120" s="76">
        <f t="shared" si="600"/>
        <v>-201127.18999975672</v>
      </c>
      <c r="U120" s="76">
        <f t="shared" si="600"/>
        <v>-82097.289999753062</v>
      </c>
      <c r="V120" s="142">
        <f t="shared" si="600"/>
        <v>74421.210000247374</v>
      </c>
      <c r="W120" s="142">
        <f t="shared" si="600"/>
        <v>1137417.6600002476</v>
      </c>
      <c r="X120" s="192">
        <f t="shared" si="600"/>
        <v>2158048.0900002494</v>
      </c>
      <c r="Y120" s="142">
        <f t="shared" si="600"/>
        <v>1729185.1100002476</v>
      </c>
      <c r="Z120" s="142">
        <f t="shared" si="600"/>
        <v>1981733.6200002476</v>
      </c>
      <c r="AA120" s="142">
        <f t="shared" ref="AA120:AB120" si="601">SUM(AA115:AA119)</f>
        <v>568621.0900002378</v>
      </c>
      <c r="AB120" s="142">
        <f t="shared" si="601"/>
        <v>-1333575.1399997526</v>
      </c>
      <c r="AC120" s="142">
        <f t="shared" ref="AC120:AD120" si="602">SUM(AC115:AC119)</f>
        <v>-427241.52999975288</v>
      </c>
      <c r="AD120" s="142">
        <f t="shared" si="602"/>
        <v>-1593612.6199997531</v>
      </c>
      <c r="AE120" s="142">
        <f t="shared" ref="AE120:AF120" si="603">SUM(AE115:AE119)</f>
        <v>-661180.57999974769</v>
      </c>
      <c r="AF120" s="142">
        <f t="shared" si="603"/>
        <v>-492063.97999974916</v>
      </c>
      <c r="AG120" s="142">
        <f t="shared" ref="AG120:AH120" si="604">SUM(AG115:AG119)</f>
        <v>-163182.08999975075</v>
      </c>
      <c r="AH120" s="142">
        <f t="shared" si="604"/>
        <v>-242514.42999975244</v>
      </c>
      <c r="AI120" s="142">
        <f t="shared" ref="AI120:AO120" si="605">SUM(AI115:AI119)</f>
        <v>1178305.1700002463</v>
      </c>
      <c r="AJ120" s="156">
        <f t="shared" si="605"/>
        <v>1957832.1500002472</v>
      </c>
      <c r="AK120" s="326">
        <f t="shared" si="605"/>
        <v>2479005.8800002467</v>
      </c>
      <c r="AL120" s="326">
        <f t="shared" si="605"/>
        <v>1733633.0700002464</v>
      </c>
      <c r="AM120" s="326">
        <f t="shared" si="605"/>
        <v>107455.61000024783</v>
      </c>
      <c r="AN120" s="326">
        <f t="shared" si="605"/>
        <v>-1057651.329999753</v>
      </c>
      <c r="AO120" s="326">
        <f t="shared" si="605"/>
        <v>-1611286.7899997525</v>
      </c>
      <c r="AP120" s="326">
        <f t="shared" ref="AP120:CD120" si="606">SUM(AP115:AP119)</f>
        <v>-1448664.3599997526</v>
      </c>
      <c r="AQ120" s="326">
        <f t="shared" si="606"/>
        <v>-959897.72999974643</v>
      </c>
      <c r="AR120" s="326">
        <f t="shared" si="606"/>
        <v>-632111.49999975378</v>
      </c>
      <c r="AS120" s="326">
        <f t="shared" si="606"/>
        <v>-209895.46999975236</v>
      </c>
      <c r="AT120" s="326">
        <f t="shared" si="606"/>
        <v>130683.11000024457</v>
      </c>
      <c r="AU120" s="326">
        <f t="shared" si="606"/>
        <v>747131.92000024533</v>
      </c>
      <c r="AV120" s="156">
        <f t="shared" si="606"/>
        <v>2938034.8300002473</v>
      </c>
      <c r="AW120" s="326">
        <f t="shared" ref="AW120:AX120" si="607">SUM(AW115:AW119)</f>
        <v>2669369.1700002472</v>
      </c>
      <c r="AX120" s="326">
        <f t="shared" si="607"/>
        <v>1644108.5000002377</v>
      </c>
      <c r="AY120" s="326">
        <f t="shared" ref="AY120:AZ120" si="608">SUM(AY115:AY119)</f>
        <v>239685.97000024817</v>
      </c>
      <c r="AZ120" s="326">
        <f t="shared" si="608"/>
        <v>-1879551.1799997524</v>
      </c>
      <c r="BA120" s="326"/>
      <c r="BB120" s="326"/>
      <c r="BC120" s="326"/>
      <c r="BD120" s="326"/>
      <c r="BE120" s="326"/>
      <c r="BF120" s="326"/>
      <c r="BG120" s="326"/>
      <c r="BH120" s="156"/>
      <c r="BI120" s="326">
        <f t="shared" si="606"/>
        <v>-161018.63000000222</v>
      </c>
      <c r="BJ120" s="326">
        <f t="shared" si="606"/>
        <v>-214498.48999999108</v>
      </c>
      <c r="BK120" s="326">
        <f t="shared" si="606"/>
        <v>-737791.26986309048</v>
      </c>
      <c r="BL120" s="326">
        <f t="shared" si="606"/>
        <v>457376.85118070513</v>
      </c>
      <c r="BM120" s="326">
        <f t="shared" si="606"/>
        <v>519798.88999975647</v>
      </c>
      <c r="BN120" s="326">
        <f t="shared" si="606"/>
        <v>-127344.63000024231</v>
      </c>
      <c r="BO120" s="326">
        <f t="shared" si="606"/>
        <v>-286679.20000024699</v>
      </c>
      <c r="BP120" s="326">
        <f t="shared" si="606"/>
        <v>146642.94999976104</v>
      </c>
      <c r="BQ120" s="326">
        <f t="shared" si="606"/>
        <v>87075.779999751481</v>
      </c>
      <c r="BR120" s="156">
        <f t="shared" si="606"/>
        <v>-143318.17000025013</v>
      </c>
      <c r="BS120" s="326">
        <f t="shared" si="606"/>
        <v>-412271.90000024711</v>
      </c>
      <c r="BT120" s="326">
        <f t="shared" si="606"/>
        <v>-825873.63000025693</v>
      </c>
      <c r="BU120" s="326">
        <f t="shared" si="606"/>
        <v>-124838.18000023701</v>
      </c>
      <c r="BV120" s="326">
        <f t="shared" si="606"/>
        <v>701761.66999975254</v>
      </c>
      <c r="BW120" s="326">
        <f t="shared" si="606"/>
        <v>-38969.220000247442</v>
      </c>
      <c r="BX120" s="326">
        <f t="shared" si="606"/>
        <v>359889.3746977087</v>
      </c>
      <c r="BY120" s="326">
        <f t="shared" si="606"/>
        <v>-294858.44000000681</v>
      </c>
      <c r="BZ120" s="326">
        <f t="shared" si="606"/>
        <v>290936.78999999235</v>
      </c>
      <c r="CA120" s="326">
        <f t="shared" si="606"/>
        <v>81084.799999997689</v>
      </c>
      <c r="CB120" s="326">
        <f t="shared" si="606"/>
        <v>316935.6399999999</v>
      </c>
      <c r="CC120" s="326">
        <f t="shared" si="606"/>
        <v>-40887.509999998641</v>
      </c>
      <c r="CD120" s="326">
        <f t="shared" si="606"/>
        <v>200215.94000000274</v>
      </c>
      <c r="CE120" s="91">
        <f t="shared" ref="CE120:CF120" si="609">SUM(CE115:CE119)</f>
        <v>-749820.76999999885</v>
      </c>
      <c r="CF120" s="326">
        <f t="shared" si="609"/>
        <v>248100.55000000086</v>
      </c>
      <c r="CG120" s="326">
        <f t="shared" ref="CG120:CI120" si="610">SUM(CG115:CG119)</f>
        <v>461165.47999999003</v>
      </c>
      <c r="CH120" s="326">
        <f t="shared" si="610"/>
        <v>-275923.80999999959</v>
      </c>
      <c r="CI120" s="326">
        <f t="shared" si="610"/>
        <v>1184045.2599999995</v>
      </c>
      <c r="CJ120" s="326">
        <f t="shared" ref="CJ120:CL120" si="611">SUM(CJ115:CJ119)</f>
        <v>-144948.26000000021</v>
      </c>
      <c r="CK120" s="326">
        <f t="shared" si="611"/>
        <v>298717.14999999886</v>
      </c>
      <c r="CL120" s="326">
        <f t="shared" si="611"/>
        <v>140047.52000000462</v>
      </c>
      <c r="CM120" s="326">
        <f t="shared" ref="CM120:CN120" si="612">SUM(CM115:CM119)</f>
        <v>46713.38000000162</v>
      </c>
      <c r="CN120" s="326">
        <f t="shared" si="612"/>
        <v>-373197.53999999707</v>
      </c>
      <c r="CO120" s="326">
        <f t="shared" ref="CO120:CP120" si="613">SUM(CO115:CO119)</f>
        <v>431173.25000000076</v>
      </c>
      <c r="CP120" s="326">
        <f t="shared" si="613"/>
        <v>-980202.67999999993</v>
      </c>
      <c r="CQ120" s="255">
        <f t="shared" ref="CQ120:CR120" si="614">SUM(CQ115:CQ119)</f>
        <v>-190363.29000000062</v>
      </c>
      <c r="CR120" s="326">
        <f t="shared" si="614"/>
        <v>89524.57000000868</v>
      </c>
      <c r="CS120" s="326">
        <f t="shared" ref="CS120:DA120" si="615">SUM(CS115:CS119)</f>
        <v>-132230.36000000039</v>
      </c>
      <c r="CT120" s="326">
        <f t="shared" si="615"/>
        <v>821899.84999999905</v>
      </c>
      <c r="CU120" s="326">
        <f t="shared" si="615"/>
        <v>0</v>
      </c>
      <c r="CV120" s="326">
        <f t="shared" si="615"/>
        <v>0</v>
      </c>
      <c r="CW120" s="326">
        <f t="shared" si="615"/>
        <v>0</v>
      </c>
      <c r="CX120" s="326">
        <f t="shared" si="615"/>
        <v>0</v>
      </c>
      <c r="CY120" s="326">
        <f t="shared" si="615"/>
        <v>0</v>
      </c>
      <c r="CZ120" s="326">
        <f t="shared" si="615"/>
        <v>0</v>
      </c>
      <c r="DA120" s="326">
        <f t="shared" si="615"/>
        <v>0</v>
      </c>
      <c r="DB120" s="156">
        <f t="shared" ref="DB120" si="616">SUM(DB115:DB119)</f>
        <v>0</v>
      </c>
    </row>
    <row r="121" spans="1:106" x14ac:dyDescent="0.3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7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3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/>
      <c r="BB122" s="219"/>
      <c r="BC122" s="219"/>
      <c r="BD122" s="219"/>
      <c r="BE122" s="219"/>
      <c r="BF122" s="219"/>
      <c r="BG122" s="219"/>
      <c r="BH122" s="188"/>
      <c r="BI122" s="57">
        <f t="shared" ref="BI122:BJ126" si="617">C122-O122</f>
        <v>0</v>
      </c>
      <c r="BJ122" s="57">
        <f t="shared" si="617"/>
        <v>0</v>
      </c>
      <c r="BK122" s="57">
        <f t="shared" ref="BK122:BR126" si="618">IF(Q122=0,0,E122-Q122)</f>
        <v>0</v>
      </c>
      <c r="BL122" s="57">
        <f t="shared" si="618"/>
        <v>0</v>
      </c>
      <c r="BM122" s="57">
        <f t="shared" si="618"/>
        <v>0</v>
      </c>
      <c r="BN122" s="67">
        <f t="shared" si="618"/>
        <v>0</v>
      </c>
      <c r="BO122" s="67">
        <f t="shared" si="618"/>
        <v>0</v>
      </c>
      <c r="BP122" s="201">
        <f t="shared" si="618"/>
        <v>0</v>
      </c>
      <c r="BQ122" s="201">
        <f t="shared" si="618"/>
        <v>0</v>
      </c>
      <c r="BR122" s="188">
        <f t="shared" si="618"/>
        <v>0</v>
      </c>
      <c r="BS122" s="283">
        <f t="shared" ref="BS122:BS126" si="619">IF(Y122=0,0,M122-Y122)</f>
        <v>0</v>
      </c>
      <c r="BT122" s="221">
        <f t="shared" ref="BT122:BU126" si="620">IF(Z122=0,0,N122-Z122)</f>
        <v>0</v>
      </c>
      <c r="BU122" s="221">
        <f t="shared" si="620"/>
        <v>0</v>
      </c>
      <c r="BV122" s="221">
        <f t="shared" ref="BV122:BV126" si="621">IF(AB122=0,0,P122-AB122)</f>
        <v>0</v>
      </c>
      <c r="BW122" s="221">
        <f t="shared" ref="BW122:BW126" si="622">IF(AC122=0,0,Q122-AC122)</f>
        <v>0</v>
      </c>
      <c r="BX122" s="221">
        <f t="shared" ref="BX122:BX126" si="623">IF(AD122=0,0,R122-AD122)</f>
        <v>0</v>
      </c>
      <c r="BY122" s="221">
        <f t="shared" ref="BY122:BY126" si="624">IF(AE122=0,0,S122-AE122)</f>
        <v>0</v>
      </c>
      <c r="BZ122" s="221">
        <f t="shared" ref="BZ122:BZ126" si="625">IF(AF122=0,0,T122-AF122)</f>
        <v>0</v>
      </c>
      <c r="CA122" s="221">
        <f t="shared" ref="CA122:CA126" si="626">IF(AG122=0,0,U122-AG122)</f>
        <v>0</v>
      </c>
      <c r="CB122" s="221">
        <f t="shared" ref="CB122:CB126" si="627">IF(AH122=0,0,V122-AH122)</f>
        <v>0</v>
      </c>
      <c r="CC122" s="221">
        <f t="shared" ref="CC122:CC126" si="628">IF(AI122=0,0,W122-AI122)</f>
        <v>0</v>
      </c>
      <c r="CD122" s="301">
        <f t="shared" ref="CD122:CD126" si="629">IF(AJ122=0,0,X122-AJ122)</f>
        <v>0</v>
      </c>
      <c r="CE122" s="336">
        <f t="shared" ref="CE122:CJ126" si="630">IF(AK122=0,0,Y122-AK122)</f>
        <v>0</v>
      </c>
      <c r="CF122" s="221">
        <f t="shared" si="630"/>
        <v>0</v>
      </c>
      <c r="CG122" s="221">
        <f t="shared" si="630"/>
        <v>0</v>
      </c>
      <c r="CH122" s="221">
        <f t="shared" si="630"/>
        <v>0</v>
      </c>
      <c r="CI122" s="221">
        <f t="shared" si="630"/>
        <v>0</v>
      </c>
      <c r="CJ122" s="221">
        <f t="shared" si="630"/>
        <v>0</v>
      </c>
      <c r="CK122" s="221">
        <f t="shared" ref="CK122:CK126" si="631">IF(AQ122=0,0,AE122-AQ122)</f>
        <v>0</v>
      </c>
      <c r="CL122" s="221">
        <f t="shared" ref="CL122:CS126" si="632">IF(AR122=0,0,AF122-AR122)</f>
        <v>0</v>
      </c>
      <c r="CM122" s="221">
        <f t="shared" si="632"/>
        <v>0</v>
      </c>
      <c r="CN122" s="221">
        <f t="shared" si="632"/>
        <v>0</v>
      </c>
      <c r="CO122" s="221">
        <f t="shared" si="632"/>
        <v>0</v>
      </c>
      <c r="CP122" s="221">
        <f t="shared" si="632"/>
        <v>0</v>
      </c>
      <c r="CQ122" s="283">
        <f t="shared" si="632"/>
        <v>0</v>
      </c>
      <c r="CR122" s="221">
        <f t="shared" si="632"/>
        <v>0</v>
      </c>
      <c r="CS122" s="221">
        <f t="shared" si="632"/>
        <v>0</v>
      </c>
      <c r="CT122" s="221">
        <f t="shared" ref="CT122:CT126" si="633">IF(AZ122=0,0,AN122-AZ122)</f>
        <v>0</v>
      </c>
      <c r="CU122" s="221">
        <f t="shared" ref="CU122:CU126" si="634">IF(BA122=0,0,AO122-BA122)</f>
        <v>0</v>
      </c>
      <c r="CV122" s="221">
        <f t="shared" ref="CV122:CV126" si="635">IF(BB122=0,0,AP122-BB122)</f>
        <v>0</v>
      </c>
      <c r="CW122" s="221">
        <f t="shared" ref="CW122:CW126" si="636">IF(BC122=0,0,AQ122-BC122)</f>
        <v>0</v>
      </c>
      <c r="CX122" s="221">
        <f t="shared" ref="CX122:CX126" si="637">IF(BD122=0,0,AR122-BD122)</f>
        <v>0</v>
      </c>
      <c r="CY122" s="221">
        <f t="shared" ref="CY122:CY126" si="638">IF(BE122=0,0,AS122-BE122)</f>
        <v>0</v>
      </c>
      <c r="CZ122" s="221">
        <f t="shared" ref="CZ122:CZ126" si="639">IF(BF122=0,0,AT122-BF122)</f>
        <v>0</v>
      </c>
      <c r="DA122" s="221">
        <f t="shared" ref="DA122:DB126" si="640">IF(BG122=0,0,AU122-BG122)</f>
        <v>0</v>
      </c>
      <c r="DB122" s="284">
        <f t="shared" si="640"/>
        <v>0</v>
      </c>
    </row>
    <row r="123" spans="1:106" x14ac:dyDescent="0.3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/>
      <c r="BB123" s="219"/>
      <c r="BC123" s="219"/>
      <c r="BD123" s="219"/>
      <c r="BE123" s="219"/>
      <c r="BF123" s="219"/>
      <c r="BG123" s="219"/>
      <c r="BH123" s="188"/>
      <c r="BI123" s="57">
        <f t="shared" si="617"/>
        <v>94</v>
      </c>
      <c r="BJ123" s="57">
        <f t="shared" si="617"/>
        <v>162</v>
      </c>
      <c r="BK123" s="57">
        <f t="shared" si="618"/>
        <v>239</v>
      </c>
      <c r="BL123" s="57">
        <f t="shared" si="618"/>
        <v>245</v>
      </c>
      <c r="BM123" s="57">
        <f t="shared" si="618"/>
        <v>225</v>
      </c>
      <c r="BN123" s="55">
        <f t="shared" si="618"/>
        <v>157</v>
      </c>
      <c r="BO123" s="55">
        <f t="shared" si="618"/>
        <v>132</v>
      </c>
      <c r="BP123" s="219">
        <f t="shared" si="618"/>
        <v>123</v>
      </c>
      <c r="BQ123" s="219">
        <f t="shared" si="618"/>
        <v>119</v>
      </c>
      <c r="BR123" s="188">
        <f t="shared" si="618"/>
        <v>101</v>
      </c>
      <c r="BS123" s="283">
        <f t="shared" si="619"/>
        <v>58</v>
      </c>
      <c r="BT123" s="221">
        <f t="shared" si="620"/>
        <v>15</v>
      </c>
      <c r="BU123" s="221">
        <f t="shared" si="620"/>
        <v>-29</v>
      </c>
      <c r="BV123" s="221">
        <f t="shared" si="621"/>
        <v>-168</v>
      </c>
      <c r="BW123" s="221">
        <f t="shared" si="622"/>
        <v>-280</v>
      </c>
      <c r="BX123" s="221">
        <f t="shared" si="623"/>
        <v>-304</v>
      </c>
      <c r="BY123" s="221">
        <f t="shared" si="624"/>
        <v>-391</v>
      </c>
      <c r="BZ123" s="221">
        <f t="shared" si="625"/>
        <v>-733</v>
      </c>
      <c r="CA123" s="221">
        <f t="shared" si="626"/>
        <v>-810</v>
      </c>
      <c r="CB123" s="221">
        <f t="shared" si="627"/>
        <v>-869</v>
      </c>
      <c r="CC123" s="221">
        <f t="shared" si="628"/>
        <v>-773</v>
      </c>
      <c r="CD123" s="301">
        <f t="shared" si="629"/>
        <v>-521</v>
      </c>
      <c r="CE123" s="336">
        <f t="shared" si="630"/>
        <v>-464</v>
      </c>
      <c r="CF123" s="221">
        <f t="shared" si="630"/>
        <v>-462</v>
      </c>
      <c r="CG123" s="221">
        <f t="shared" si="630"/>
        <v>-438</v>
      </c>
      <c r="CH123" s="221">
        <f t="shared" si="630"/>
        <v>-453</v>
      </c>
      <c r="CI123" s="221">
        <f t="shared" si="630"/>
        <v>-526</v>
      </c>
      <c r="CJ123" s="221">
        <f t="shared" si="630"/>
        <v>-522</v>
      </c>
      <c r="CK123" s="221">
        <f t="shared" si="631"/>
        <v>-483</v>
      </c>
      <c r="CL123" s="221">
        <f t="shared" si="632"/>
        <v>-17</v>
      </c>
      <c r="CM123" s="221">
        <f t="shared" si="632"/>
        <v>186</v>
      </c>
      <c r="CN123" s="221">
        <f t="shared" si="632"/>
        <v>316</v>
      </c>
      <c r="CO123" s="221">
        <f t="shared" si="632"/>
        <v>354</v>
      </c>
      <c r="CP123" s="221">
        <f t="shared" si="632"/>
        <v>204</v>
      </c>
      <c r="CQ123" s="283">
        <f t="shared" si="632"/>
        <v>183</v>
      </c>
      <c r="CR123" s="221">
        <f t="shared" si="632"/>
        <v>148</v>
      </c>
      <c r="CS123" s="221">
        <f t="shared" si="632"/>
        <v>140</v>
      </c>
      <c r="CT123" s="221">
        <f t="shared" si="633"/>
        <v>248</v>
      </c>
      <c r="CU123" s="221">
        <f t="shared" si="634"/>
        <v>0</v>
      </c>
      <c r="CV123" s="221">
        <f t="shared" si="635"/>
        <v>0</v>
      </c>
      <c r="CW123" s="221">
        <f t="shared" si="636"/>
        <v>0</v>
      </c>
      <c r="CX123" s="221">
        <f t="shared" si="637"/>
        <v>0</v>
      </c>
      <c r="CY123" s="221">
        <f t="shared" si="638"/>
        <v>0</v>
      </c>
      <c r="CZ123" s="221">
        <f t="shared" si="639"/>
        <v>0</v>
      </c>
      <c r="DA123" s="221">
        <f t="shared" si="640"/>
        <v>0</v>
      </c>
      <c r="DB123" s="284">
        <f t="shared" si="640"/>
        <v>0</v>
      </c>
    </row>
    <row r="124" spans="1:106" x14ac:dyDescent="0.3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si="617"/>
        <v>0</v>
      </c>
      <c r="BJ124" s="57">
        <f t="shared" si="617"/>
        <v>0</v>
      </c>
      <c r="BK124" s="57">
        <f t="shared" si="618"/>
        <v>0</v>
      </c>
      <c r="BL124" s="57">
        <f t="shared" si="618"/>
        <v>0</v>
      </c>
      <c r="BM124" s="57">
        <f t="shared" si="618"/>
        <v>0</v>
      </c>
      <c r="BN124" s="55">
        <f t="shared" si="618"/>
        <v>0</v>
      </c>
      <c r="BO124" s="55">
        <f t="shared" si="618"/>
        <v>0</v>
      </c>
      <c r="BP124" s="219">
        <f t="shared" si="618"/>
        <v>-9</v>
      </c>
      <c r="BQ124" s="219">
        <f t="shared" si="618"/>
        <v>-9</v>
      </c>
      <c r="BR124" s="188">
        <f t="shared" si="618"/>
        <v>-9</v>
      </c>
      <c r="BS124" s="283">
        <f t="shared" si="619"/>
        <v>-7</v>
      </c>
      <c r="BT124" s="221">
        <f t="shared" si="620"/>
        <v>-5</v>
      </c>
      <c r="BU124" s="221">
        <f t="shared" si="620"/>
        <v>-2</v>
      </c>
      <c r="BV124" s="221">
        <f t="shared" si="621"/>
        <v>-2</v>
      </c>
      <c r="BW124" s="221">
        <f t="shared" si="622"/>
        <v>-5</v>
      </c>
      <c r="BX124" s="221">
        <f t="shared" si="623"/>
        <v>-6</v>
      </c>
      <c r="BY124" s="221">
        <f t="shared" si="624"/>
        <v>-3</v>
      </c>
      <c r="BZ124" s="221">
        <f t="shared" si="625"/>
        <v>-1</v>
      </c>
      <c r="CA124" s="221">
        <f t="shared" si="626"/>
        <v>0</v>
      </c>
      <c r="CB124" s="221">
        <f t="shared" si="627"/>
        <v>0</v>
      </c>
      <c r="CC124" s="221">
        <f t="shared" si="628"/>
        <v>0</v>
      </c>
      <c r="CD124" s="301">
        <f t="shared" si="629"/>
        <v>0</v>
      </c>
      <c r="CE124" s="336">
        <f t="shared" si="630"/>
        <v>0</v>
      </c>
      <c r="CF124" s="221">
        <f t="shared" si="630"/>
        <v>0</v>
      </c>
      <c r="CG124" s="221">
        <f t="shared" si="630"/>
        <v>0</v>
      </c>
      <c r="CH124" s="221">
        <f t="shared" si="630"/>
        <v>0</v>
      </c>
      <c r="CI124" s="221">
        <f t="shared" si="630"/>
        <v>0</v>
      </c>
      <c r="CJ124" s="221">
        <f t="shared" si="630"/>
        <v>0</v>
      </c>
      <c r="CK124" s="221">
        <f t="shared" si="631"/>
        <v>0</v>
      </c>
      <c r="CL124" s="221">
        <f t="shared" si="632"/>
        <v>0</v>
      </c>
      <c r="CM124" s="221">
        <f t="shared" si="632"/>
        <v>0</v>
      </c>
      <c r="CN124" s="221">
        <f t="shared" si="632"/>
        <v>0</v>
      </c>
      <c r="CO124" s="221">
        <f t="shared" si="632"/>
        <v>0</v>
      </c>
      <c r="CP124" s="221">
        <f t="shared" si="632"/>
        <v>0</v>
      </c>
      <c r="CQ124" s="283">
        <f t="shared" si="632"/>
        <v>0</v>
      </c>
      <c r="CR124" s="221">
        <f t="shared" si="632"/>
        <v>0</v>
      </c>
      <c r="CS124" s="221">
        <f t="shared" si="632"/>
        <v>0</v>
      </c>
      <c r="CT124" s="221">
        <f t="shared" si="633"/>
        <v>0</v>
      </c>
      <c r="CU124" s="221">
        <f t="shared" si="634"/>
        <v>0</v>
      </c>
      <c r="CV124" s="221">
        <f t="shared" si="635"/>
        <v>0</v>
      </c>
      <c r="CW124" s="221">
        <f t="shared" si="636"/>
        <v>0</v>
      </c>
      <c r="CX124" s="221">
        <f t="shared" si="637"/>
        <v>0</v>
      </c>
      <c r="CY124" s="221">
        <f t="shared" si="638"/>
        <v>0</v>
      </c>
      <c r="CZ124" s="221">
        <f t="shared" si="639"/>
        <v>0</v>
      </c>
      <c r="DA124" s="221">
        <f t="shared" si="640"/>
        <v>0</v>
      </c>
      <c r="DB124" s="284">
        <f t="shared" si="640"/>
        <v>0</v>
      </c>
    </row>
    <row r="125" spans="1:106" x14ac:dyDescent="0.3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617"/>
        <v>0</v>
      </c>
      <c r="BJ125" s="57">
        <f t="shared" si="617"/>
        <v>0</v>
      </c>
      <c r="BK125" s="57">
        <f t="shared" si="618"/>
        <v>0</v>
      </c>
      <c r="BL125" s="57">
        <f t="shared" si="618"/>
        <v>0</v>
      </c>
      <c r="BM125" s="57">
        <f t="shared" si="618"/>
        <v>0</v>
      </c>
      <c r="BN125" s="55">
        <f t="shared" si="618"/>
        <v>0</v>
      </c>
      <c r="BO125" s="55">
        <f t="shared" si="618"/>
        <v>0</v>
      </c>
      <c r="BP125" s="219">
        <f t="shared" si="618"/>
        <v>0</v>
      </c>
      <c r="BQ125" s="219">
        <f t="shared" si="618"/>
        <v>0</v>
      </c>
      <c r="BR125" s="188">
        <f t="shared" si="618"/>
        <v>0</v>
      </c>
      <c r="BS125" s="283">
        <f t="shared" si="619"/>
        <v>0</v>
      </c>
      <c r="BT125" s="221">
        <f t="shared" si="620"/>
        <v>0</v>
      </c>
      <c r="BU125" s="221">
        <f t="shared" si="620"/>
        <v>0</v>
      </c>
      <c r="BV125" s="221">
        <f t="shared" si="621"/>
        <v>0</v>
      </c>
      <c r="BW125" s="221">
        <f t="shared" si="622"/>
        <v>0</v>
      </c>
      <c r="BX125" s="221">
        <f t="shared" si="623"/>
        <v>0</v>
      </c>
      <c r="BY125" s="221">
        <f t="shared" si="624"/>
        <v>0</v>
      </c>
      <c r="BZ125" s="221">
        <f t="shared" si="625"/>
        <v>0</v>
      </c>
      <c r="CA125" s="221">
        <f t="shared" si="626"/>
        <v>0</v>
      </c>
      <c r="CB125" s="221">
        <f t="shared" si="627"/>
        <v>0</v>
      </c>
      <c r="CC125" s="221">
        <f t="shared" si="628"/>
        <v>0</v>
      </c>
      <c r="CD125" s="301">
        <f t="shared" si="629"/>
        <v>0</v>
      </c>
      <c r="CE125" s="336">
        <f t="shared" si="630"/>
        <v>0</v>
      </c>
      <c r="CF125" s="221">
        <f t="shared" si="630"/>
        <v>0</v>
      </c>
      <c r="CG125" s="221">
        <f t="shared" si="630"/>
        <v>0</v>
      </c>
      <c r="CH125" s="221">
        <f t="shared" si="630"/>
        <v>0</v>
      </c>
      <c r="CI125" s="221">
        <f t="shared" si="630"/>
        <v>0</v>
      </c>
      <c r="CJ125" s="221">
        <f t="shared" si="630"/>
        <v>0</v>
      </c>
      <c r="CK125" s="221">
        <f t="shared" si="631"/>
        <v>0</v>
      </c>
      <c r="CL125" s="221">
        <f t="shared" si="632"/>
        <v>0</v>
      </c>
      <c r="CM125" s="221">
        <f t="shared" si="632"/>
        <v>0</v>
      </c>
      <c r="CN125" s="221">
        <f t="shared" si="632"/>
        <v>0</v>
      </c>
      <c r="CO125" s="221">
        <f t="shared" si="632"/>
        <v>0</v>
      </c>
      <c r="CP125" s="221">
        <f t="shared" si="632"/>
        <v>0</v>
      </c>
      <c r="CQ125" s="283">
        <f t="shared" si="632"/>
        <v>0</v>
      </c>
      <c r="CR125" s="221">
        <f t="shared" si="632"/>
        <v>0</v>
      </c>
      <c r="CS125" s="221">
        <f t="shared" si="632"/>
        <v>0</v>
      </c>
      <c r="CT125" s="221">
        <f t="shared" si="633"/>
        <v>0</v>
      </c>
      <c r="CU125" s="221">
        <f t="shared" si="634"/>
        <v>0</v>
      </c>
      <c r="CV125" s="221">
        <f t="shared" si="635"/>
        <v>0</v>
      </c>
      <c r="CW125" s="221">
        <f t="shared" si="636"/>
        <v>0</v>
      </c>
      <c r="CX125" s="221">
        <f t="shared" si="637"/>
        <v>0</v>
      </c>
      <c r="CY125" s="221">
        <f t="shared" si="638"/>
        <v>0</v>
      </c>
      <c r="CZ125" s="221">
        <f t="shared" si="639"/>
        <v>0</v>
      </c>
      <c r="DA125" s="221">
        <f t="shared" si="640"/>
        <v>0</v>
      </c>
      <c r="DB125" s="284">
        <f t="shared" si="640"/>
        <v>0</v>
      </c>
    </row>
    <row r="126" spans="1:106" x14ac:dyDescent="0.3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617"/>
        <v>0</v>
      </c>
      <c r="BJ126" s="57">
        <f t="shared" si="617"/>
        <v>0</v>
      </c>
      <c r="BK126" s="57">
        <f t="shared" si="618"/>
        <v>0</v>
      </c>
      <c r="BL126" s="57">
        <f t="shared" si="618"/>
        <v>0</v>
      </c>
      <c r="BM126" s="57">
        <f t="shared" si="618"/>
        <v>0</v>
      </c>
      <c r="BN126" s="55">
        <f t="shared" si="618"/>
        <v>0</v>
      </c>
      <c r="BO126" s="55">
        <f t="shared" si="618"/>
        <v>0</v>
      </c>
      <c r="BP126" s="219">
        <f t="shared" si="618"/>
        <v>0</v>
      </c>
      <c r="BQ126" s="219">
        <f t="shared" si="618"/>
        <v>0</v>
      </c>
      <c r="BR126" s="188">
        <f t="shared" si="618"/>
        <v>0</v>
      </c>
      <c r="BS126" s="283">
        <f t="shared" si="619"/>
        <v>0</v>
      </c>
      <c r="BT126" s="221">
        <f t="shared" si="620"/>
        <v>0</v>
      </c>
      <c r="BU126" s="221">
        <f t="shared" si="620"/>
        <v>0</v>
      </c>
      <c r="BV126" s="221">
        <f t="shared" si="621"/>
        <v>0</v>
      </c>
      <c r="BW126" s="221">
        <f t="shared" si="622"/>
        <v>0</v>
      </c>
      <c r="BX126" s="221">
        <f t="shared" si="623"/>
        <v>0</v>
      </c>
      <c r="BY126" s="221">
        <f t="shared" si="624"/>
        <v>0</v>
      </c>
      <c r="BZ126" s="221">
        <f t="shared" si="625"/>
        <v>0</v>
      </c>
      <c r="CA126" s="221">
        <f t="shared" si="626"/>
        <v>0</v>
      </c>
      <c r="CB126" s="221">
        <f t="shared" si="627"/>
        <v>0</v>
      </c>
      <c r="CC126" s="221">
        <f t="shared" si="628"/>
        <v>0</v>
      </c>
      <c r="CD126" s="301">
        <f t="shared" si="629"/>
        <v>0</v>
      </c>
      <c r="CE126" s="336">
        <f t="shared" si="630"/>
        <v>0</v>
      </c>
      <c r="CF126" s="221">
        <f t="shared" si="630"/>
        <v>0</v>
      </c>
      <c r="CG126" s="221">
        <f t="shared" si="630"/>
        <v>0</v>
      </c>
      <c r="CH126" s="221">
        <f t="shared" si="630"/>
        <v>0</v>
      </c>
      <c r="CI126" s="221">
        <f t="shared" si="630"/>
        <v>0</v>
      </c>
      <c r="CJ126" s="221">
        <f t="shared" si="630"/>
        <v>0</v>
      </c>
      <c r="CK126" s="221">
        <f t="shared" si="631"/>
        <v>0</v>
      </c>
      <c r="CL126" s="221">
        <f t="shared" si="632"/>
        <v>0</v>
      </c>
      <c r="CM126" s="221">
        <f t="shared" si="632"/>
        <v>0</v>
      </c>
      <c r="CN126" s="221">
        <f t="shared" si="632"/>
        <v>0</v>
      </c>
      <c r="CO126" s="221">
        <f t="shared" si="632"/>
        <v>0</v>
      </c>
      <c r="CP126" s="221">
        <f t="shared" si="632"/>
        <v>0</v>
      </c>
      <c r="CQ126" s="283">
        <f t="shared" si="632"/>
        <v>0</v>
      </c>
      <c r="CR126" s="221">
        <f t="shared" si="632"/>
        <v>0</v>
      </c>
      <c r="CS126" s="221">
        <f t="shared" si="632"/>
        <v>0</v>
      </c>
      <c r="CT126" s="221">
        <f t="shared" si="633"/>
        <v>0</v>
      </c>
      <c r="CU126" s="221">
        <f t="shared" si="634"/>
        <v>0</v>
      </c>
      <c r="CV126" s="221">
        <f t="shared" si="635"/>
        <v>0</v>
      </c>
      <c r="CW126" s="221">
        <f t="shared" si="636"/>
        <v>0</v>
      </c>
      <c r="CX126" s="221">
        <f t="shared" si="637"/>
        <v>0</v>
      </c>
      <c r="CY126" s="221">
        <f t="shared" si="638"/>
        <v>0</v>
      </c>
      <c r="CZ126" s="221">
        <f t="shared" si="639"/>
        <v>0</v>
      </c>
      <c r="DA126" s="221">
        <f t="shared" si="640"/>
        <v>0</v>
      </c>
      <c r="DB126" s="284">
        <f t="shared" si="640"/>
        <v>0</v>
      </c>
    </row>
    <row r="127" spans="1:106" x14ac:dyDescent="0.3">
      <c r="A127" s="4"/>
      <c r="B127" s="35" t="s">
        <v>46</v>
      </c>
      <c r="C127" s="118">
        <f t="shared" ref="C127:X127" si="641">SUM(C122:C126)</f>
        <v>239</v>
      </c>
      <c r="D127" s="57">
        <f t="shared" si="641"/>
        <v>261</v>
      </c>
      <c r="E127" s="57">
        <f t="shared" si="641"/>
        <v>312</v>
      </c>
      <c r="F127" s="57">
        <f t="shared" si="641"/>
        <v>329</v>
      </c>
      <c r="G127" s="57">
        <f t="shared" si="641"/>
        <v>320</v>
      </c>
      <c r="H127" s="57">
        <f t="shared" si="641"/>
        <v>265</v>
      </c>
      <c r="I127" s="57">
        <f t="shared" si="641"/>
        <v>257</v>
      </c>
      <c r="J127" s="57">
        <f t="shared" si="641"/>
        <v>234</v>
      </c>
      <c r="K127" s="57">
        <f t="shared" si="641"/>
        <v>237</v>
      </c>
      <c r="L127" s="57">
        <f t="shared" si="641"/>
        <v>218</v>
      </c>
      <c r="M127" s="57">
        <f t="shared" si="641"/>
        <v>179</v>
      </c>
      <c r="N127" s="188">
        <f t="shared" si="641"/>
        <v>156</v>
      </c>
      <c r="O127" s="57">
        <f t="shared" si="641"/>
        <v>145</v>
      </c>
      <c r="P127" s="57">
        <f t="shared" si="641"/>
        <v>99</v>
      </c>
      <c r="Q127" s="57">
        <f t="shared" si="641"/>
        <v>73</v>
      </c>
      <c r="R127" s="57">
        <f t="shared" si="641"/>
        <v>84</v>
      </c>
      <c r="S127" s="57">
        <f t="shared" si="641"/>
        <v>95</v>
      </c>
      <c r="T127" s="57">
        <f t="shared" si="641"/>
        <v>108</v>
      </c>
      <c r="U127" s="57">
        <f t="shared" si="641"/>
        <v>125</v>
      </c>
      <c r="V127" s="219">
        <f t="shared" si="641"/>
        <v>120</v>
      </c>
      <c r="W127" s="219">
        <f t="shared" si="641"/>
        <v>127</v>
      </c>
      <c r="X127" s="151">
        <f t="shared" si="641"/>
        <v>126</v>
      </c>
      <c r="Y127" s="219">
        <f t="shared" ref="Y127" si="642">SUM(Y122:Y126)</f>
        <v>128</v>
      </c>
      <c r="Z127" s="219">
        <f t="shared" ref="Z127:AG127" si="643">SUM(Z122:Z126)</f>
        <v>146</v>
      </c>
      <c r="AA127" s="219">
        <f t="shared" si="643"/>
        <v>176</v>
      </c>
      <c r="AB127" s="219">
        <f t="shared" si="643"/>
        <v>269</v>
      </c>
      <c r="AC127" s="219">
        <f t="shared" si="643"/>
        <v>358</v>
      </c>
      <c r="AD127" s="219">
        <f t="shared" si="643"/>
        <v>394</v>
      </c>
      <c r="AE127" s="219">
        <f t="shared" si="643"/>
        <v>489</v>
      </c>
      <c r="AF127" s="219">
        <f t="shared" si="643"/>
        <v>842</v>
      </c>
      <c r="AG127" s="219">
        <f t="shared" si="643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44">SUM(AK122:AK126)</f>
        <v>585</v>
      </c>
      <c r="AL127" s="219">
        <f t="shared" si="644"/>
        <v>603</v>
      </c>
      <c r="AM127" s="219">
        <f t="shared" si="644"/>
        <v>612</v>
      </c>
      <c r="AN127" s="219">
        <f t="shared" si="644"/>
        <v>720</v>
      </c>
      <c r="AO127" s="219">
        <v>879</v>
      </c>
      <c r="AP127" s="219">
        <f t="shared" si="644"/>
        <v>910</v>
      </c>
      <c r="AQ127" s="219">
        <f t="shared" si="644"/>
        <v>969</v>
      </c>
      <c r="AR127" s="219">
        <f t="shared" si="644"/>
        <v>858</v>
      </c>
      <c r="AS127" s="219">
        <f t="shared" si="644"/>
        <v>749</v>
      </c>
      <c r="AT127" s="219">
        <f t="shared" ref="AT127:AY127" si="645">SUM(AT122:AT126)</f>
        <v>664</v>
      </c>
      <c r="AU127" s="219">
        <f t="shared" si="645"/>
        <v>537</v>
      </c>
      <c r="AV127" s="219">
        <f t="shared" si="645"/>
        <v>434</v>
      </c>
      <c r="AW127" s="249">
        <f t="shared" si="645"/>
        <v>402</v>
      </c>
      <c r="AX127" s="221">
        <f t="shared" si="645"/>
        <v>455</v>
      </c>
      <c r="AY127" s="221">
        <f t="shared" si="645"/>
        <v>472</v>
      </c>
      <c r="AZ127" s="221">
        <f t="shared" ref="AZ127" si="646">SUM(AZ122:AZ126)</f>
        <v>472</v>
      </c>
      <c r="BA127" s="219"/>
      <c r="BB127" s="219"/>
      <c r="BC127" s="219"/>
      <c r="BD127" s="219"/>
      <c r="BE127" s="219"/>
      <c r="BF127" s="219"/>
      <c r="BG127" s="219"/>
      <c r="BH127" s="188"/>
      <c r="BI127" s="57">
        <f t="shared" ref="BI127:BN127" si="647">SUM(BI122:BI126)</f>
        <v>94</v>
      </c>
      <c r="BJ127" s="57">
        <f t="shared" si="647"/>
        <v>162</v>
      </c>
      <c r="BK127" s="57">
        <f t="shared" si="647"/>
        <v>239</v>
      </c>
      <c r="BL127" s="57">
        <f t="shared" si="647"/>
        <v>245</v>
      </c>
      <c r="BM127" s="57">
        <f t="shared" si="647"/>
        <v>225</v>
      </c>
      <c r="BN127" s="55">
        <f t="shared" si="647"/>
        <v>157</v>
      </c>
      <c r="BO127" s="55">
        <f t="shared" ref="BO127:BR127" si="648">SUM(BO122:BO126)</f>
        <v>132</v>
      </c>
      <c r="BP127" s="219">
        <f t="shared" si="648"/>
        <v>114</v>
      </c>
      <c r="BQ127" s="219">
        <f t="shared" si="648"/>
        <v>110</v>
      </c>
      <c r="BR127" s="188">
        <f t="shared" si="648"/>
        <v>92</v>
      </c>
      <c r="BS127" s="283">
        <f t="shared" ref="BS127:BT127" si="649">SUM(BS122:BS126)</f>
        <v>51</v>
      </c>
      <c r="BT127" s="221">
        <f t="shared" si="649"/>
        <v>10</v>
      </c>
      <c r="BU127" s="221">
        <f t="shared" ref="BU127:CD127" si="650">SUM(BU122:BU126)</f>
        <v>-31</v>
      </c>
      <c r="BV127" s="221">
        <f t="shared" si="650"/>
        <v>-170</v>
      </c>
      <c r="BW127" s="221">
        <f t="shared" si="650"/>
        <v>-285</v>
      </c>
      <c r="BX127" s="221">
        <f t="shared" si="650"/>
        <v>-310</v>
      </c>
      <c r="BY127" s="221">
        <f t="shared" si="650"/>
        <v>-394</v>
      </c>
      <c r="BZ127" s="221">
        <f t="shared" si="650"/>
        <v>-734</v>
      </c>
      <c r="CA127" s="221">
        <f t="shared" si="650"/>
        <v>-810</v>
      </c>
      <c r="CB127" s="221">
        <f t="shared" si="650"/>
        <v>-869</v>
      </c>
      <c r="CC127" s="221">
        <f t="shared" si="650"/>
        <v>-773</v>
      </c>
      <c r="CD127" s="301">
        <f t="shared" si="650"/>
        <v>-521</v>
      </c>
      <c r="CE127" s="336">
        <f t="shared" ref="CE127:CF127" si="651">SUM(CE122:CE126)</f>
        <v>-464</v>
      </c>
      <c r="CF127" s="221">
        <f t="shared" si="651"/>
        <v>-462</v>
      </c>
      <c r="CG127" s="221">
        <f t="shared" ref="CG127:CI127" si="652">SUM(CG122:CG126)</f>
        <v>-438</v>
      </c>
      <c r="CH127" s="221">
        <f t="shared" si="652"/>
        <v>-453</v>
      </c>
      <c r="CI127" s="221">
        <f t="shared" si="652"/>
        <v>-526</v>
      </c>
      <c r="CJ127" s="221">
        <f t="shared" ref="CJ127:CL127" si="653">SUM(CJ122:CJ126)</f>
        <v>-522</v>
      </c>
      <c r="CK127" s="221">
        <f t="shared" si="653"/>
        <v>-483</v>
      </c>
      <c r="CL127" s="221">
        <f t="shared" si="653"/>
        <v>-17</v>
      </c>
      <c r="CM127" s="221">
        <f t="shared" ref="CM127:CN127" si="654">SUM(CM122:CM126)</f>
        <v>186</v>
      </c>
      <c r="CN127" s="221">
        <f t="shared" si="654"/>
        <v>316</v>
      </c>
      <c r="CO127" s="221">
        <f t="shared" ref="CO127:CP127" si="655">SUM(CO122:CO126)</f>
        <v>354</v>
      </c>
      <c r="CP127" s="221">
        <f t="shared" si="655"/>
        <v>204</v>
      </c>
      <c r="CQ127" s="283">
        <f t="shared" ref="CQ127:CR127" si="656">SUM(CQ122:CQ126)</f>
        <v>183</v>
      </c>
      <c r="CR127" s="221">
        <f t="shared" si="656"/>
        <v>148</v>
      </c>
      <c r="CS127" s="221">
        <f t="shared" ref="CS127:DA127" si="657">SUM(CS122:CS126)</f>
        <v>140</v>
      </c>
      <c r="CT127" s="221">
        <f t="shared" si="657"/>
        <v>248</v>
      </c>
      <c r="CU127" s="221">
        <f t="shared" si="657"/>
        <v>0</v>
      </c>
      <c r="CV127" s="221">
        <f t="shared" si="657"/>
        <v>0</v>
      </c>
      <c r="CW127" s="221">
        <f t="shared" si="657"/>
        <v>0</v>
      </c>
      <c r="CX127" s="221">
        <f t="shared" si="657"/>
        <v>0</v>
      </c>
      <c r="CY127" s="221">
        <f t="shared" si="657"/>
        <v>0</v>
      </c>
      <c r="CZ127" s="221">
        <f t="shared" si="657"/>
        <v>0</v>
      </c>
      <c r="DA127" s="221">
        <f t="shared" si="657"/>
        <v>0</v>
      </c>
      <c r="DB127" s="284">
        <f t="shared" ref="DB127" si="658">SUM(DB122:DB126)</f>
        <v>0</v>
      </c>
    </row>
    <row r="128" spans="1:106" x14ac:dyDescent="0.3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1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7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3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/>
      <c r="BB129" s="328"/>
      <c r="BC129" s="328"/>
      <c r="BD129" s="328"/>
      <c r="BE129" s="328"/>
      <c r="BF129" s="328"/>
      <c r="BG129" s="328"/>
      <c r="BH129" s="203"/>
      <c r="BI129" s="189">
        <f t="shared" ref="BI129:BJ133" si="659">C129-O129</f>
        <v>-10</v>
      </c>
      <c r="BJ129" s="124">
        <f t="shared" si="659"/>
        <v>9</v>
      </c>
      <c r="BK129" s="57">
        <f t="shared" ref="BK129:BR133" si="660">IF(Q129=0,0,E129-Q129)</f>
        <v>0</v>
      </c>
      <c r="BL129" s="57">
        <f t="shared" si="660"/>
        <v>0</v>
      </c>
      <c r="BM129" s="57">
        <f t="shared" si="660"/>
        <v>0</v>
      </c>
      <c r="BN129" s="55">
        <f t="shared" si="660"/>
        <v>0</v>
      </c>
      <c r="BO129" s="55">
        <f t="shared" si="660"/>
        <v>0</v>
      </c>
      <c r="BP129" s="219">
        <f t="shared" si="660"/>
        <v>0</v>
      </c>
      <c r="BQ129" s="219">
        <f t="shared" si="660"/>
        <v>0</v>
      </c>
      <c r="BR129" s="203">
        <f t="shared" si="660"/>
        <v>0</v>
      </c>
      <c r="BS129" s="283">
        <f t="shared" ref="BS129:BS133" si="661">IF(Y129=0,0,M129-Y129)</f>
        <v>0</v>
      </c>
      <c r="BT129" s="221">
        <f t="shared" ref="BT129:BU133" si="662">IF(Z129=0,0,N129-Z129)</f>
        <v>0</v>
      </c>
      <c r="BU129" s="221">
        <f t="shared" si="662"/>
        <v>0</v>
      </c>
      <c r="BV129" s="221">
        <f t="shared" ref="BV129:BV133" si="663">IF(AB129=0,0,P129-AB129)</f>
        <v>0</v>
      </c>
      <c r="BW129" s="221">
        <f t="shared" ref="BW129:BW133" si="664">IF(AC129=0,0,Q129-AC129)</f>
        <v>0</v>
      </c>
      <c r="BX129" s="221">
        <f t="shared" ref="BX129:BX133" si="665">IF(AD129=0,0,R129-AD129)</f>
        <v>0</v>
      </c>
      <c r="BY129" s="221">
        <f t="shared" ref="BY129:BY133" si="666">IF(AE129=0,0,S129-AE129)</f>
        <v>-35</v>
      </c>
      <c r="BZ129" s="221">
        <f t="shared" ref="BZ129:BZ133" si="667">IF(AF129=0,0,T129-AF129)</f>
        <v>-19</v>
      </c>
      <c r="CA129" s="221">
        <f t="shared" ref="CA129:CA133" si="668">IF(AG129=0,0,U129-AG129)</f>
        <v>-9</v>
      </c>
      <c r="CB129" s="221">
        <f t="shared" ref="CB129:CB133" si="669">IF(AH129=0,0,V129-AH129)</f>
        <v>-31</v>
      </c>
      <c r="CC129" s="221">
        <f t="shared" ref="CC129:CC133" si="670">IF(AI129=0,0,W129-AI129)</f>
        <v>-1</v>
      </c>
      <c r="CD129" s="301">
        <f t="shared" ref="CD129:CD133" si="671">IF(AJ129=0,0,X129-AJ129)</f>
        <v>-1</v>
      </c>
      <c r="CE129" s="336">
        <f t="shared" ref="CE129:CJ133" si="672">IF(AK129=0,0,Y129-AK129)</f>
        <v>-9</v>
      </c>
      <c r="CF129" s="221">
        <f t="shared" si="672"/>
        <v>-20</v>
      </c>
      <c r="CG129" s="221">
        <f t="shared" si="672"/>
        <v>-15</v>
      </c>
      <c r="CH129" s="221">
        <f t="shared" si="672"/>
        <v>-32</v>
      </c>
      <c r="CI129" s="221">
        <f t="shared" si="672"/>
        <v>-40</v>
      </c>
      <c r="CJ129" s="221">
        <f t="shared" si="672"/>
        <v>-37</v>
      </c>
      <c r="CK129" s="221">
        <f t="shared" ref="CK129:CK133" si="673">IF(AQ129=0,0,AE129-AQ129)</f>
        <v>17</v>
      </c>
      <c r="CL129" s="221">
        <f t="shared" ref="CL129:CS133" si="674">IF(AR129=0,0,AF129-AR129)</f>
        <v>-2</v>
      </c>
      <c r="CM129" s="221">
        <f t="shared" si="674"/>
        <v>-1</v>
      </c>
      <c r="CN129" s="221">
        <f t="shared" si="674"/>
        <v>21</v>
      </c>
      <c r="CO129" s="221">
        <f t="shared" si="674"/>
        <v>-5</v>
      </c>
      <c r="CP129" s="221">
        <f t="shared" si="674"/>
        <v>-7</v>
      </c>
      <c r="CQ129" s="283">
        <f t="shared" si="674"/>
        <v>-4</v>
      </c>
      <c r="CR129" s="221">
        <f t="shared" si="674"/>
        <v>-22</v>
      </c>
      <c r="CS129" s="221">
        <f t="shared" si="674"/>
        <v>13</v>
      </c>
      <c r="CT129" s="221">
        <f t="shared" ref="CT129:CT133" si="675">IF(AZ129=0,0,AN129-AZ129)</f>
        <v>-2</v>
      </c>
      <c r="CU129" s="221">
        <f t="shared" ref="CU129:CU133" si="676">IF(BA129=0,0,AO129-BA129)</f>
        <v>0</v>
      </c>
      <c r="CV129" s="221">
        <f t="shared" ref="CV129:CV133" si="677">IF(BB129=0,0,AP129-BB129)</f>
        <v>0</v>
      </c>
      <c r="CW129" s="221">
        <f t="shared" ref="CW129:CW133" si="678">IF(BC129=0,0,AQ129-BC129)</f>
        <v>0</v>
      </c>
      <c r="CX129" s="221">
        <f t="shared" ref="CX129:CX133" si="679">IF(BD129=0,0,AR129-BD129)</f>
        <v>0</v>
      </c>
      <c r="CY129" s="221">
        <f t="shared" ref="CY129:CY133" si="680">IF(BE129=0,0,AS129-BE129)</f>
        <v>0</v>
      </c>
      <c r="CZ129" s="221">
        <f t="shared" ref="CZ129:CZ133" si="681">IF(BF129=0,0,AT129-BF129)</f>
        <v>0</v>
      </c>
      <c r="DA129" s="221">
        <f t="shared" ref="DA129:DB133" si="682">IF(BG129=0,0,AU129-BG129)</f>
        <v>0</v>
      </c>
      <c r="DB129" s="284">
        <f t="shared" si="682"/>
        <v>0</v>
      </c>
    </row>
    <row r="130" spans="1:106" x14ac:dyDescent="0.3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/>
      <c r="BB130" s="328"/>
      <c r="BC130" s="328"/>
      <c r="BD130" s="328"/>
      <c r="BE130" s="328"/>
      <c r="BF130" s="328"/>
      <c r="BG130" s="328"/>
      <c r="BH130" s="203"/>
      <c r="BI130" s="190">
        <f t="shared" si="659"/>
        <v>0</v>
      </c>
      <c r="BJ130" s="124">
        <f t="shared" si="659"/>
        <v>0</v>
      </c>
      <c r="BK130" s="57">
        <f t="shared" si="660"/>
        <v>0</v>
      </c>
      <c r="BL130" s="57">
        <f t="shared" si="660"/>
        <v>0</v>
      </c>
      <c r="BM130" s="57">
        <f t="shared" si="660"/>
        <v>0</v>
      </c>
      <c r="BN130" s="55">
        <f t="shared" si="660"/>
        <v>0</v>
      </c>
      <c r="BO130" s="55">
        <f t="shared" si="660"/>
        <v>0</v>
      </c>
      <c r="BP130" s="219">
        <f t="shared" si="660"/>
        <v>0</v>
      </c>
      <c r="BQ130" s="219">
        <f t="shared" si="660"/>
        <v>0</v>
      </c>
      <c r="BR130" s="203">
        <f t="shared" si="660"/>
        <v>0</v>
      </c>
      <c r="BS130" s="283">
        <f t="shared" si="661"/>
        <v>0</v>
      </c>
      <c r="BT130" s="221">
        <f t="shared" si="662"/>
        <v>0</v>
      </c>
      <c r="BU130" s="221">
        <f t="shared" si="662"/>
        <v>0</v>
      </c>
      <c r="BV130" s="221">
        <f t="shared" si="663"/>
        <v>0</v>
      </c>
      <c r="BW130" s="221">
        <f t="shared" si="664"/>
        <v>0</v>
      </c>
      <c r="BX130" s="221">
        <f t="shared" si="665"/>
        <v>0</v>
      </c>
      <c r="BY130" s="221">
        <f t="shared" si="666"/>
        <v>0</v>
      </c>
      <c r="BZ130" s="221">
        <f t="shared" si="667"/>
        <v>-8</v>
      </c>
      <c r="CA130" s="221">
        <f t="shared" si="668"/>
        <v>-4</v>
      </c>
      <c r="CB130" s="221">
        <f t="shared" si="669"/>
        <v>-12</v>
      </c>
      <c r="CC130" s="221">
        <f t="shared" si="670"/>
        <v>0</v>
      </c>
      <c r="CD130" s="301">
        <f t="shared" si="671"/>
        <v>0</v>
      </c>
      <c r="CE130" s="336">
        <f t="shared" si="672"/>
        <v>0</v>
      </c>
      <c r="CF130" s="221">
        <f t="shared" si="672"/>
        <v>-1</v>
      </c>
      <c r="CG130" s="221">
        <f t="shared" si="672"/>
        <v>0</v>
      </c>
      <c r="CH130" s="221">
        <f t="shared" si="672"/>
        <v>0</v>
      </c>
      <c r="CI130" s="221">
        <f t="shared" si="672"/>
        <v>-2</v>
      </c>
      <c r="CJ130" s="221">
        <f t="shared" si="672"/>
        <v>-1</v>
      </c>
      <c r="CK130" s="221">
        <f t="shared" si="673"/>
        <v>-22</v>
      </c>
      <c r="CL130" s="221">
        <f t="shared" si="674"/>
        <v>4</v>
      </c>
      <c r="CM130" s="221">
        <f t="shared" si="674"/>
        <v>0</v>
      </c>
      <c r="CN130" s="221">
        <f t="shared" si="674"/>
        <v>11</v>
      </c>
      <c r="CO130" s="221">
        <f t="shared" si="674"/>
        <v>-2</v>
      </c>
      <c r="CP130" s="221">
        <f t="shared" si="674"/>
        <v>0</v>
      </c>
      <c r="CQ130" s="283">
        <f t="shared" si="674"/>
        <v>-1</v>
      </c>
      <c r="CR130" s="221">
        <f t="shared" si="674"/>
        <v>-1</v>
      </c>
      <c r="CS130" s="221">
        <f t="shared" si="674"/>
        <v>0</v>
      </c>
      <c r="CT130" s="221">
        <f t="shared" si="675"/>
        <v>-3</v>
      </c>
      <c r="CU130" s="221">
        <f t="shared" si="676"/>
        <v>0</v>
      </c>
      <c r="CV130" s="221">
        <f t="shared" si="677"/>
        <v>0</v>
      </c>
      <c r="CW130" s="221">
        <f t="shared" si="678"/>
        <v>0</v>
      </c>
      <c r="CX130" s="221">
        <f t="shared" si="679"/>
        <v>0</v>
      </c>
      <c r="CY130" s="221">
        <f t="shared" si="680"/>
        <v>0</v>
      </c>
      <c r="CZ130" s="221">
        <f t="shared" si="681"/>
        <v>0</v>
      </c>
      <c r="DA130" s="221">
        <f t="shared" si="682"/>
        <v>0</v>
      </c>
      <c r="DB130" s="284">
        <f t="shared" si="682"/>
        <v>0</v>
      </c>
    </row>
    <row r="131" spans="1:106" x14ac:dyDescent="0.3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/>
      <c r="BB131" s="328"/>
      <c r="BC131" s="328"/>
      <c r="BD131" s="328"/>
      <c r="BE131" s="328"/>
      <c r="BF131" s="328"/>
      <c r="BG131" s="328"/>
      <c r="BH131" s="203"/>
      <c r="BI131" s="190">
        <f t="shared" si="659"/>
        <v>2</v>
      </c>
      <c r="BJ131" s="124">
        <f t="shared" si="659"/>
        <v>1</v>
      </c>
      <c r="BK131" s="57">
        <f t="shared" si="660"/>
        <v>0</v>
      </c>
      <c r="BL131" s="57">
        <f t="shared" si="660"/>
        <v>0</v>
      </c>
      <c r="BM131" s="57">
        <f t="shared" si="660"/>
        <v>0</v>
      </c>
      <c r="BN131" s="55">
        <f t="shared" si="660"/>
        <v>0</v>
      </c>
      <c r="BO131" s="55">
        <f t="shared" si="660"/>
        <v>0</v>
      </c>
      <c r="BP131" s="219">
        <f t="shared" si="660"/>
        <v>0</v>
      </c>
      <c r="BQ131" s="219">
        <f t="shared" si="660"/>
        <v>0</v>
      </c>
      <c r="BR131" s="203">
        <f t="shared" si="660"/>
        <v>0</v>
      </c>
      <c r="BS131" s="283">
        <f t="shared" si="661"/>
        <v>0</v>
      </c>
      <c r="BT131" s="221">
        <f t="shared" si="662"/>
        <v>0</v>
      </c>
      <c r="BU131" s="221">
        <f t="shared" si="662"/>
        <v>-2</v>
      </c>
      <c r="BV131" s="221">
        <f t="shared" si="663"/>
        <v>-1</v>
      </c>
      <c r="BW131" s="221">
        <f t="shared" si="664"/>
        <v>0</v>
      </c>
      <c r="BX131" s="221">
        <f t="shared" si="665"/>
        <v>0</v>
      </c>
      <c r="BY131" s="221">
        <f t="shared" si="666"/>
        <v>0</v>
      </c>
      <c r="BZ131" s="221">
        <f t="shared" si="667"/>
        <v>0</v>
      </c>
      <c r="CA131" s="221">
        <f t="shared" si="668"/>
        <v>0</v>
      </c>
      <c r="CB131" s="221">
        <f t="shared" si="669"/>
        <v>0</v>
      </c>
      <c r="CC131" s="221">
        <f t="shared" si="670"/>
        <v>0</v>
      </c>
      <c r="CD131" s="301">
        <f t="shared" si="671"/>
        <v>0</v>
      </c>
      <c r="CE131" s="336">
        <f t="shared" si="672"/>
        <v>0</v>
      </c>
      <c r="CF131" s="221">
        <f t="shared" si="672"/>
        <v>-3</v>
      </c>
      <c r="CG131" s="221">
        <f t="shared" si="672"/>
        <v>1</v>
      </c>
      <c r="CH131" s="221">
        <f t="shared" si="672"/>
        <v>-3</v>
      </c>
      <c r="CI131" s="221">
        <f t="shared" si="672"/>
        <v>-5</v>
      </c>
      <c r="CJ131" s="221">
        <f t="shared" si="672"/>
        <v>-3</v>
      </c>
      <c r="CK131" s="221">
        <f t="shared" si="673"/>
        <v>-2</v>
      </c>
      <c r="CL131" s="221">
        <f t="shared" si="674"/>
        <v>-1</v>
      </c>
      <c r="CM131" s="221">
        <f t="shared" si="674"/>
        <v>-1</v>
      </c>
      <c r="CN131" s="221">
        <f t="shared" si="674"/>
        <v>-1</v>
      </c>
      <c r="CO131" s="221">
        <f t="shared" si="674"/>
        <v>-1</v>
      </c>
      <c r="CP131" s="221">
        <f t="shared" si="674"/>
        <v>-1</v>
      </c>
      <c r="CQ131" s="283">
        <f t="shared" si="674"/>
        <v>-3</v>
      </c>
      <c r="CR131" s="221">
        <f t="shared" si="674"/>
        <v>1</v>
      </c>
      <c r="CS131" s="221">
        <f t="shared" si="674"/>
        <v>-2</v>
      </c>
      <c r="CT131" s="221">
        <f t="shared" si="675"/>
        <v>2</v>
      </c>
      <c r="CU131" s="221">
        <f t="shared" si="676"/>
        <v>0</v>
      </c>
      <c r="CV131" s="221">
        <f t="shared" si="677"/>
        <v>0</v>
      </c>
      <c r="CW131" s="221">
        <f t="shared" si="678"/>
        <v>0</v>
      </c>
      <c r="CX131" s="221">
        <f t="shared" si="679"/>
        <v>0</v>
      </c>
      <c r="CY131" s="221">
        <f t="shared" si="680"/>
        <v>0</v>
      </c>
      <c r="CZ131" s="221">
        <f t="shared" si="681"/>
        <v>0</v>
      </c>
      <c r="DA131" s="221">
        <f t="shared" si="682"/>
        <v>0</v>
      </c>
      <c r="DB131" s="284">
        <f t="shared" si="682"/>
        <v>0</v>
      </c>
    </row>
    <row r="132" spans="1:106" x14ac:dyDescent="0.3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/>
      <c r="BB132" s="328"/>
      <c r="BC132" s="328"/>
      <c r="BD132" s="328"/>
      <c r="BE132" s="328"/>
      <c r="BF132" s="328"/>
      <c r="BG132" s="328"/>
      <c r="BH132" s="203"/>
      <c r="BI132" s="190">
        <f t="shared" si="659"/>
        <v>1</v>
      </c>
      <c r="BJ132" s="124">
        <f t="shared" si="659"/>
        <v>0</v>
      </c>
      <c r="BK132" s="57">
        <f t="shared" si="660"/>
        <v>0</v>
      </c>
      <c r="BL132" s="57">
        <f t="shared" si="660"/>
        <v>0</v>
      </c>
      <c r="BM132" s="57">
        <f t="shared" si="660"/>
        <v>0</v>
      </c>
      <c r="BN132" s="55">
        <f t="shared" si="660"/>
        <v>0</v>
      </c>
      <c r="BO132" s="55">
        <f t="shared" si="660"/>
        <v>0</v>
      </c>
      <c r="BP132" s="219">
        <f t="shared" si="660"/>
        <v>-1</v>
      </c>
      <c r="BQ132" s="219">
        <f t="shared" si="660"/>
        <v>0</v>
      </c>
      <c r="BR132" s="203">
        <f t="shared" si="660"/>
        <v>0</v>
      </c>
      <c r="BS132" s="283">
        <f t="shared" si="661"/>
        <v>0</v>
      </c>
      <c r="BT132" s="221">
        <f t="shared" si="662"/>
        <v>0</v>
      </c>
      <c r="BU132" s="221">
        <f t="shared" si="662"/>
        <v>0</v>
      </c>
      <c r="BV132" s="221">
        <f t="shared" si="663"/>
        <v>-1</v>
      </c>
      <c r="BW132" s="221">
        <f t="shared" si="664"/>
        <v>-2</v>
      </c>
      <c r="BX132" s="221">
        <f t="shared" si="665"/>
        <v>-1</v>
      </c>
      <c r="BY132" s="221">
        <f t="shared" si="666"/>
        <v>0</v>
      </c>
      <c r="BZ132" s="221">
        <f t="shared" si="667"/>
        <v>0</v>
      </c>
      <c r="CA132" s="221">
        <f t="shared" si="668"/>
        <v>0</v>
      </c>
      <c r="CB132" s="221">
        <f t="shared" si="669"/>
        <v>0</v>
      </c>
      <c r="CC132" s="221">
        <f t="shared" si="670"/>
        <v>0</v>
      </c>
      <c r="CD132" s="301">
        <f t="shared" si="671"/>
        <v>0</v>
      </c>
      <c r="CE132" s="336">
        <f t="shared" si="672"/>
        <v>0</v>
      </c>
      <c r="CF132" s="221">
        <f t="shared" si="672"/>
        <v>-1</v>
      </c>
      <c r="CG132" s="221">
        <f t="shared" si="672"/>
        <v>0</v>
      </c>
      <c r="CH132" s="221">
        <f t="shared" si="672"/>
        <v>0</v>
      </c>
      <c r="CI132" s="221">
        <f t="shared" si="672"/>
        <v>0</v>
      </c>
      <c r="CJ132" s="221">
        <f t="shared" si="672"/>
        <v>0</v>
      </c>
      <c r="CK132" s="221">
        <f t="shared" si="673"/>
        <v>0</v>
      </c>
      <c r="CL132" s="221">
        <f t="shared" si="674"/>
        <v>0</v>
      </c>
      <c r="CM132" s="221">
        <f t="shared" si="674"/>
        <v>0</v>
      </c>
      <c r="CN132" s="221">
        <f t="shared" si="674"/>
        <v>-1</v>
      </c>
      <c r="CO132" s="221">
        <f t="shared" si="674"/>
        <v>0</v>
      </c>
      <c r="CP132" s="221">
        <f t="shared" si="674"/>
        <v>0</v>
      </c>
      <c r="CQ132" s="283">
        <f t="shared" si="674"/>
        <v>0</v>
      </c>
      <c r="CR132" s="221">
        <f t="shared" si="674"/>
        <v>0</v>
      </c>
      <c r="CS132" s="221">
        <f t="shared" si="674"/>
        <v>0</v>
      </c>
      <c r="CT132" s="221">
        <f t="shared" si="675"/>
        <v>-1</v>
      </c>
      <c r="CU132" s="221">
        <f t="shared" si="676"/>
        <v>0</v>
      </c>
      <c r="CV132" s="221">
        <f t="shared" si="677"/>
        <v>0</v>
      </c>
      <c r="CW132" s="221">
        <f t="shared" si="678"/>
        <v>0</v>
      </c>
      <c r="CX132" s="221">
        <f t="shared" si="679"/>
        <v>0</v>
      </c>
      <c r="CY132" s="221">
        <f t="shared" si="680"/>
        <v>0</v>
      </c>
      <c r="CZ132" s="221">
        <f t="shared" si="681"/>
        <v>0</v>
      </c>
      <c r="DA132" s="221">
        <f t="shared" si="682"/>
        <v>0</v>
      </c>
      <c r="DB132" s="284">
        <f t="shared" si="682"/>
        <v>0</v>
      </c>
    </row>
    <row r="133" spans="1:106" x14ac:dyDescent="0.3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/>
      <c r="BB133" s="328"/>
      <c r="BC133" s="328"/>
      <c r="BD133" s="328"/>
      <c r="BE133" s="328"/>
      <c r="BF133" s="328"/>
      <c r="BG133" s="328"/>
      <c r="BH133" s="203"/>
      <c r="BI133" s="190">
        <f t="shared" si="659"/>
        <v>0</v>
      </c>
      <c r="BJ133" s="124">
        <f t="shared" si="659"/>
        <v>0</v>
      </c>
      <c r="BK133" s="57">
        <f t="shared" si="660"/>
        <v>0</v>
      </c>
      <c r="BL133" s="57">
        <f t="shared" si="660"/>
        <v>0</v>
      </c>
      <c r="BM133" s="57">
        <f t="shared" si="660"/>
        <v>0</v>
      </c>
      <c r="BN133" s="55">
        <f t="shared" si="660"/>
        <v>0</v>
      </c>
      <c r="BO133" s="55">
        <f t="shared" si="660"/>
        <v>0</v>
      </c>
      <c r="BP133" s="219">
        <f t="shared" si="660"/>
        <v>0</v>
      </c>
      <c r="BQ133" s="219">
        <f t="shared" si="660"/>
        <v>0</v>
      </c>
      <c r="BR133" s="203">
        <f t="shared" si="660"/>
        <v>0</v>
      </c>
      <c r="BS133" s="283">
        <f t="shared" si="661"/>
        <v>0</v>
      </c>
      <c r="BT133" s="221">
        <f t="shared" si="662"/>
        <v>0</v>
      </c>
      <c r="BU133" s="221">
        <f t="shared" si="662"/>
        <v>0</v>
      </c>
      <c r="BV133" s="221">
        <f t="shared" si="663"/>
        <v>0</v>
      </c>
      <c r="BW133" s="221">
        <f t="shared" si="664"/>
        <v>0</v>
      </c>
      <c r="BX133" s="221">
        <f t="shared" si="665"/>
        <v>0</v>
      </c>
      <c r="BY133" s="221">
        <f t="shared" si="666"/>
        <v>0</v>
      </c>
      <c r="BZ133" s="221">
        <f t="shared" si="667"/>
        <v>0</v>
      </c>
      <c r="CA133" s="221">
        <f t="shared" si="668"/>
        <v>0</v>
      </c>
      <c r="CB133" s="221">
        <f t="shared" si="669"/>
        <v>0</v>
      </c>
      <c r="CC133" s="221">
        <f t="shared" si="670"/>
        <v>0</v>
      </c>
      <c r="CD133" s="301">
        <f t="shared" si="671"/>
        <v>0</v>
      </c>
      <c r="CE133" s="336">
        <f t="shared" si="672"/>
        <v>0</v>
      </c>
      <c r="CF133" s="221">
        <f t="shared" si="672"/>
        <v>0</v>
      </c>
      <c r="CG133" s="221">
        <f t="shared" si="672"/>
        <v>0</v>
      </c>
      <c r="CH133" s="221">
        <f t="shared" si="672"/>
        <v>0</v>
      </c>
      <c r="CI133" s="221">
        <f t="shared" si="672"/>
        <v>0</v>
      </c>
      <c r="CJ133" s="221">
        <f t="shared" si="672"/>
        <v>0</v>
      </c>
      <c r="CK133" s="221">
        <f t="shared" si="673"/>
        <v>0</v>
      </c>
      <c r="CL133" s="221">
        <f t="shared" si="674"/>
        <v>0</v>
      </c>
      <c r="CM133" s="221">
        <f t="shared" si="674"/>
        <v>0</v>
      </c>
      <c r="CN133" s="221">
        <f t="shared" si="674"/>
        <v>0</v>
      </c>
      <c r="CO133" s="221">
        <f t="shared" si="674"/>
        <v>0</v>
      </c>
      <c r="CP133" s="221">
        <f t="shared" si="674"/>
        <v>0</v>
      </c>
      <c r="CQ133" s="283">
        <f t="shared" si="674"/>
        <v>0</v>
      </c>
      <c r="CR133" s="221">
        <f t="shared" si="674"/>
        <v>0</v>
      </c>
      <c r="CS133" s="221">
        <f t="shared" si="674"/>
        <v>0</v>
      </c>
      <c r="CT133" s="221">
        <f t="shared" si="675"/>
        <v>0</v>
      </c>
      <c r="CU133" s="221">
        <f t="shared" si="676"/>
        <v>0</v>
      </c>
      <c r="CV133" s="221">
        <f t="shared" si="677"/>
        <v>0</v>
      </c>
      <c r="CW133" s="221">
        <f t="shared" si="678"/>
        <v>0</v>
      </c>
      <c r="CX133" s="221">
        <f t="shared" si="679"/>
        <v>0</v>
      </c>
      <c r="CY133" s="221">
        <f t="shared" si="680"/>
        <v>0</v>
      </c>
      <c r="CZ133" s="221">
        <f t="shared" si="681"/>
        <v>0</v>
      </c>
      <c r="DA133" s="221">
        <f t="shared" si="682"/>
        <v>0</v>
      </c>
      <c r="DB133" s="284">
        <f t="shared" si="682"/>
        <v>0</v>
      </c>
    </row>
    <row r="134" spans="1:106" x14ac:dyDescent="0.3">
      <c r="A134" s="4"/>
      <c r="B134" s="35" t="s">
        <v>46</v>
      </c>
      <c r="C134" s="126">
        <f t="shared" ref="C134:Z134" si="683">SUM(C129:C133)</f>
        <v>11</v>
      </c>
      <c r="D134" s="124">
        <f t="shared" si="683"/>
        <v>10</v>
      </c>
      <c r="E134" s="124">
        <f t="shared" si="683"/>
        <v>11</v>
      </c>
      <c r="F134" s="124">
        <f t="shared" si="683"/>
        <v>16</v>
      </c>
      <c r="G134" s="124">
        <f t="shared" si="683"/>
        <v>39</v>
      </c>
      <c r="H134" s="124">
        <f t="shared" si="683"/>
        <v>25</v>
      </c>
      <c r="I134" s="124">
        <f t="shared" si="683"/>
        <v>8</v>
      </c>
      <c r="J134" s="124">
        <f t="shared" si="683"/>
        <v>18</v>
      </c>
      <c r="K134" s="124">
        <f t="shared" si="683"/>
        <v>3</v>
      </c>
      <c r="L134" s="124">
        <f t="shared" si="683"/>
        <v>8</v>
      </c>
      <c r="M134" s="124">
        <f t="shared" si="683"/>
        <v>5</v>
      </c>
      <c r="N134" s="203">
        <f t="shared" si="683"/>
        <v>14</v>
      </c>
      <c r="O134" s="124">
        <f t="shared" si="683"/>
        <v>18</v>
      </c>
      <c r="P134" s="176">
        <f t="shared" si="683"/>
        <v>0</v>
      </c>
      <c r="Q134" s="176">
        <f t="shared" si="683"/>
        <v>0</v>
      </c>
      <c r="R134" s="176">
        <f t="shared" si="683"/>
        <v>0</v>
      </c>
      <c r="S134" s="124">
        <f t="shared" si="683"/>
        <v>0</v>
      </c>
      <c r="T134" s="124">
        <f t="shared" si="683"/>
        <v>0</v>
      </c>
      <c r="U134" s="124">
        <f t="shared" si="683"/>
        <v>0</v>
      </c>
      <c r="V134" s="190">
        <f t="shared" si="683"/>
        <v>3</v>
      </c>
      <c r="W134" s="190">
        <f t="shared" si="683"/>
        <v>0</v>
      </c>
      <c r="X134" s="196">
        <f t="shared" si="683"/>
        <v>0</v>
      </c>
      <c r="Y134" s="190">
        <f t="shared" si="683"/>
        <v>0</v>
      </c>
      <c r="Z134" s="190">
        <f t="shared" si="683"/>
        <v>0</v>
      </c>
      <c r="AA134" s="190">
        <f t="shared" ref="AA134:AL134" si="684">SUM(AA129:AA133)</f>
        <v>2</v>
      </c>
      <c r="AB134" s="190">
        <f t="shared" si="684"/>
        <v>2</v>
      </c>
      <c r="AC134" s="190">
        <f t="shared" si="684"/>
        <v>2</v>
      </c>
      <c r="AD134" s="190">
        <f t="shared" si="684"/>
        <v>1</v>
      </c>
      <c r="AE134" s="190">
        <f t="shared" si="684"/>
        <v>35</v>
      </c>
      <c r="AF134" s="190">
        <f t="shared" si="684"/>
        <v>27</v>
      </c>
      <c r="AG134" s="190">
        <f t="shared" si="684"/>
        <v>13</v>
      </c>
      <c r="AH134" s="190">
        <f t="shared" si="684"/>
        <v>43</v>
      </c>
      <c r="AI134" s="190">
        <f t="shared" si="684"/>
        <v>1</v>
      </c>
      <c r="AJ134" s="203">
        <f t="shared" si="684"/>
        <v>1</v>
      </c>
      <c r="AK134" s="328">
        <f t="shared" si="684"/>
        <v>9</v>
      </c>
      <c r="AL134" s="328">
        <f t="shared" si="684"/>
        <v>25</v>
      </c>
      <c r="AM134" s="328">
        <f t="shared" ref="AM134:CD134" si="685">SUM(AM129:AM133)</f>
        <v>16</v>
      </c>
      <c r="AN134" s="328">
        <f t="shared" si="685"/>
        <v>36</v>
      </c>
      <c r="AO134" s="328">
        <f t="shared" ref="AO134" si="686">SUM(AO129:AO133)</f>
        <v>47</v>
      </c>
      <c r="AP134" s="328">
        <f t="shared" si="685"/>
        <v>41</v>
      </c>
      <c r="AQ134" s="328">
        <f t="shared" si="685"/>
        <v>42</v>
      </c>
      <c r="AR134" s="328">
        <f t="shared" si="685"/>
        <v>26</v>
      </c>
      <c r="AS134" s="328">
        <f t="shared" si="685"/>
        <v>15</v>
      </c>
      <c r="AT134" s="328">
        <f t="shared" si="685"/>
        <v>13</v>
      </c>
      <c r="AU134" s="328">
        <f t="shared" si="685"/>
        <v>9</v>
      </c>
      <c r="AV134" s="203">
        <f t="shared" si="685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/>
      <c r="BB134" s="328"/>
      <c r="BC134" s="328"/>
      <c r="BD134" s="328"/>
      <c r="BE134" s="328"/>
      <c r="BF134" s="328"/>
      <c r="BG134" s="328"/>
      <c r="BH134" s="203"/>
      <c r="BI134" s="328">
        <f t="shared" si="685"/>
        <v>-7</v>
      </c>
      <c r="BJ134" s="328">
        <f t="shared" si="685"/>
        <v>10</v>
      </c>
      <c r="BK134" s="328">
        <f t="shared" si="685"/>
        <v>0</v>
      </c>
      <c r="BL134" s="328">
        <f t="shared" si="685"/>
        <v>0</v>
      </c>
      <c r="BM134" s="328">
        <f t="shared" si="685"/>
        <v>0</v>
      </c>
      <c r="BN134" s="328">
        <f t="shared" si="685"/>
        <v>0</v>
      </c>
      <c r="BO134" s="328">
        <f t="shared" si="685"/>
        <v>0</v>
      </c>
      <c r="BP134" s="328">
        <f t="shared" si="685"/>
        <v>-1</v>
      </c>
      <c r="BQ134" s="328">
        <f t="shared" si="685"/>
        <v>0</v>
      </c>
      <c r="BR134" s="203">
        <f t="shared" si="685"/>
        <v>0</v>
      </c>
      <c r="BS134" s="328">
        <f t="shared" si="685"/>
        <v>0</v>
      </c>
      <c r="BT134" s="328">
        <f t="shared" si="685"/>
        <v>0</v>
      </c>
      <c r="BU134" s="328">
        <f t="shared" si="685"/>
        <v>-2</v>
      </c>
      <c r="BV134" s="328">
        <f t="shared" si="685"/>
        <v>-2</v>
      </c>
      <c r="BW134" s="328">
        <f t="shared" si="685"/>
        <v>-2</v>
      </c>
      <c r="BX134" s="328">
        <f t="shared" si="685"/>
        <v>-1</v>
      </c>
      <c r="BY134" s="328">
        <f t="shared" si="685"/>
        <v>-35</v>
      </c>
      <c r="BZ134" s="328">
        <f t="shared" si="685"/>
        <v>-27</v>
      </c>
      <c r="CA134" s="328">
        <f t="shared" si="685"/>
        <v>-13</v>
      </c>
      <c r="CB134" s="328">
        <f t="shared" si="685"/>
        <v>-43</v>
      </c>
      <c r="CC134" s="328">
        <f t="shared" si="685"/>
        <v>-1</v>
      </c>
      <c r="CD134" s="328">
        <f t="shared" si="685"/>
        <v>-1</v>
      </c>
      <c r="CE134" s="126">
        <f t="shared" ref="CE134:CF134" si="687">SUM(CE129:CE133)</f>
        <v>-9</v>
      </c>
      <c r="CF134" s="328">
        <f t="shared" si="687"/>
        <v>-25</v>
      </c>
      <c r="CG134" s="328">
        <f t="shared" ref="CG134:CI134" si="688">SUM(CG129:CG133)</f>
        <v>-14</v>
      </c>
      <c r="CH134" s="328">
        <f t="shared" si="688"/>
        <v>-35</v>
      </c>
      <c r="CI134" s="328">
        <f t="shared" si="688"/>
        <v>-47</v>
      </c>
      <c r="CJ134" s="328">
        <f t="shared" ref="CJ134:CL134" si="689">SUM(CJ129:CJ133)</f>
        <v>-41</v>
      </c>
      <c r="CK134" s="328">
        <f t="shared" si="689"/>
        <v>-7</v>
      </c>
      <c r="CL134" s="328">
        <f t="shared" si="689"/>
        <v>1</v>
      </c>
      <c r="CM134" s="328">
        <f t="shared" ref="CM134:CN134" si="690">SUM(CM129:CM133)</f>
        <v>-2</v>
      </c>
      <c r="CN134" s="328">
        <f t="shared" si="690"/>
        <v>30</v>
      </c>
      <c r="CO134" s="328">
        <f t="shared" ref="CO134:CP134" si="691">SUM(CO129:CO133)</f>
        <v>-8</v>
      </c>
      <c r="CP134" s="328">
        <f t="shared" si="691"/>
        <v>-8</v>
      </c>
      <c r="CQ134" s="290">
        <f t="shared" ref="CQ134:CR134" si="692">SUM(CQ129:CQ133)</f>
        <v>-8</v>
      </c>
      <c r="CR134" s="328">
        <f t="shared" si="692"/>
        <v>-22</v>
      </c>
      <c r="CS134" s="328">
        <f t="shared" ref="CS134:DA134" si="693">SUM(CS129:CS133)</f>
        <v>11</v>
      </c>
      <c r="CT134" s="328">
        <f t="shared" si="693"/>
        <v>-4</v>
      </c>
      <c r="CU134" s="328">
        <f t="shared" si="693"/>
        <v>0</v>
      </c>
      <c r="CV134" s="328">
        <f t="shared" si="693"/>
        <v>0</v>
      </c>
      <c r="CW134" s="328">
        <f t="shared" si="693"/>
        <v>0</v>
      </c>
      <c r="CX134" s="328">
        <f t="shared" si="693"/>
        <v>0</v>
      </c>
      <c r="CY134" s="328">
        <f t="shared" si="693"/>
        <v>0</v>
      </c>
      <c r="CZ134" s="328">
        <f t="shared" si="693"/>
        <v>0</v>
      </c>
      <c r="DA134" s="328">
        <f t="shared" si="693"/>
        <v>0</v>
      </c>
      <c r="DB134" s="203">
        <f t="shared" ref="DB134" si="694">SUM(DB129:DB133)</f>
        <v>0</v>
      </c>
    </row>
    <row r="135" spans="1:106" x14ac:dyDescent="0.3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7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3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/>
      <c r="BB136" s="191"/>
      <c r="BC136" s="191"/>
      <c r="BD136" s="191"/>
      <c r="BE136" s="191"/>
      <c r="BF136" s="191"/>
      <c r="BG136" s="191"/>
      <c r="BH136" s="205"/>
      <c r="BI136" s="191">
        <f t="shared" ref="BI136:BJ140" si="695">C136-O136</f>
        <v>109</v>
      </c>
      <c r="BJ136" s="132">
        <f t="shared" si="695"/>
        <v>430</v>
      </c>
      <c r="BK136" s="57">
        <f t="shared" ref="BK136:BR140" si="696">IF(Q136=0,0,E136-Q136)</f>
        <v>562</v>
      </c>
      <c r="BL136" s="57">
        <f t="shared" si="696"/>
        <v>625</v>
      </c>
      <c r="BM136" s="57">
        <f t="shared" si="696"/>
        <v>649</v>
      </c>
      <c r="BN136" s="55">
        <f t="shared" si="696"/>
        <v>583</v>
      </c>
      <c r="BO136" s="55">
        <f t="shared" si="696"/>
        <v>471</v>
      </c>
      <c r="BP136" s="219">
        <f t="shared" si="696"/>
        <v>504</v>
      </c>
      <c r="BQ136" s="219">
        <f t="shared" si="696"/>
        <v>252</v>
      </c>
      <c r="BR136" s="205">
        <f t="shared" si="696"/>
        <v>193</v>
      </c>
      <c r="BS136" s="283">
        <f t="shared" ref="BS136:BS140" si="697">IF(Y136=0,0,M136-Y136)</f>
        <v>314</v>
      </c>
      <c r="BT136" s="221">
        <f t="shared" ref="BT136:BU140" si="698">IF(Z136=0,0,N136-Z136)</f>
        <v>388</v>
      </c>
      <c r="BU136" s="221">
        <f t="shared" si="698"/>
        <v>270</v>
      </c>
      <c r="BV136" s="221">
        <f t="shared" ref="BV136:BV140" si="699">IF(AB136=0,0,P136-AB136)</f>
        <v>26</v>
      </c>
      <c r="BW136" s="221">
        <f t="shared" ref="BW136:BW140" si="700">IF(AC136=0,0,Q136-AC136)</f>
        <v>-63</v>
      </c>
      <c r="BX136" s="221">
        <f t="shared" ref="BX136:BX140" si="701">IF(AD136=0,0,R136-AD136)</f>
        <v>-198</v>
      </c>
      <c r="BY136" s="221">
        <f t="shared" ref="BY136:BY140" si="702">IF(AE136=0,0,S136-AE136)</f>
        <v>-602</v>
      </c>
      <c r="BZ136" s="221">
        <f t="shared" ref="BZ136:BZ140" si="703">IF(AF136=0,0,T136-AF136)</f>
        <v>-589</v>
      </c>
      <c r="CA136" s="221">
        <f t="shared" ref="CA136:CA140" si="704">IF(AG136=0,0,U136-AG136)</f>
        <v>-412</v>
      </c>
      <c r="CB136" s="221">
        <f t="shared" ref="CB136:CB140" si="705">IF(AH136=0,0,V136-AH136)</f>
        <v>-427</v>
      </c>
      <c r="CC136" s="221">
        <f t="shared" ref="CC136:CC140" si="706">IF(AI136=0,0,W136-AI136)</f>
        <v>-225</v>
      </c>
      <c r="CD136" s="301">
        <f t="shared" ref="CD136:CD140" si="707">IF(AJ136=0,0,X136-AJ136)</f>
        <v>-176</v>
      </c>
      <c r="CE136" s="336">
        <f t="shared" ref="CE136:CJ140" si="708">IF(AK136=0,0,Y136-AK136)</f>
        <v>-280</v>
      </c>
      <c r="CF136" s="221">
        <f t="shared" si="708"/>
        <v>-363</v>
      </c>
      <c r="CG136" s="221">
        <f t="shared" si="708"/>
        <v>-319</v>
      </c>
      <c r="CH136" s="221">
        <f t="shared" si="708"/>
        <v>-441</v>
      </c>
      <c r="CI136" s="221">
        <f t="shared" si="708"/>
        <v>-417</v>
      </c>
      <c r="CJ136" s="221">
        <f t="shared" si="708"/>
        <v>-301</v>
      </c>
      <c r="CK136" s="221">
        <f t="shared" ref="CK136:CK140" si="709">IF(AQ136=0,0,AE136-AQ136)</f>
        <v>179</v>
      </c>
      <c r="CL136" s="221">
        <f t="shared" ref="CL136:CS140" si="710">IF(AR136=0,0,AF136-AR136)</f>
        <v>183</v>
      </c>
      <c r="CM136" s="221">
        <f t="shared" si="710"/>
        <v>79</v>
      </c>
      <c r="CN136" s="221">
        <f t="shared" si="710"/>
        <v>108</v>
      </c>
      <c r="CO136" s="221">
        <f t="shared" si="710"/>
        <v>127</v>
      </c>
      <c r="CP136" s="221">
        <f t="shared" si="710"/>
        <v>83</v>
      </c>
      <c r="CQ136" s="283">
        <f t="shared" si="710"/>
        <v>43</v>
      </c>
      <c r="CR136" s="221">
        <f t="shared" si="710"/>
        <v>89</v>
      </c>
      <c r="CS136" s="221">
        <f t="shared" si="710"/>
        <v>7</v>
      </c>
      <c r="CT136" s="221">
        <f t="shared" ref="CT136:CT140" si="711">IF(AZ136=0,0,AN136-AZ136)</f>
        <v>66</v>
      </c>
      <c r="CU136" s="221">
        <f t="shared" ref="CU136:CU140" si="712">IF(BA136=0,0,AO136-BA136)</f>
        <v>0</v>
      </c>
      <c r="CV136" s="221">
        <f t="shared" ref="CV136:CV140" si="713">IF(BB136=0,0,AP136-BB136)</f>
        <v>0</v>
      </c>
      <c r="CW136" s="221">
        <f t="shared" ref="CW136:CW140" si="714">IF(BC136=0,0,AQ136-BC136)</f>
        <v>0</v>
      </c>
      <c r="CX136" s="221">
        <f t="shared" ref="CX136:CX140" si="715">IF(BD136=0,0,AR136-BD136)</f>
        <v>0</v>
      </c>
      <c r="CY136" s="221">
        <f t="shared" ref="CY136:CY140" si="716">IF(BE136=0,0,AS136-BE136)</f>
        <v>0</v>
      </c>
      <c r="CZ136" s="221">
        <f t="shared" ref="CZ136:CZ140" si="717">IF(BF136=0,0,AT136-BF136)</f>
        <v>0</v>
      </c>
      <c r="DA136" s="221">
        <f t="shared" ref="DA136:DB140" si="718">IF(BG136=0,0,AU136-BG136)</f>
        <v>0</v>
      </c>
      <c r="DB136" s="284">
        <f t="shared" si="718"/>
        <v>0</v>
      </c>
    </row>
    <row r="137" spans="1:106" x14ac:dyDescent="0.3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/>
      <c r="BB137" s="191"/>
      <c r="BC137" s="191"/>
      <c r="BD137" s="191"/>
      <c r="BE137" s="191"/>
      <c r="BF137" s="191"/>
      <c r="BG137" s="191"/>
      <c r="BH137" s="205"/>
      <c r="BI137" s="191">
        <f t="shared" si="695"/>
        <v>35</v>
      </c>
      <c r="BJ137" s="132">
        <f t="shared" si="695"/>
        <v>71</v>
      </c>
      <c r="BK137" s="57">
        <f t="shared" si="696"/>
        <v>193</v>
      </c>
      <c r="BL137" s="57">
        <f t="shared" si="696"/>
        <v>197</v>
      </c>
      <c r="BM137" s="57">
        <f t="shared" si="696"/>
        <v>215</v>
      </c>
      <c r="BN137" s="55">
        <f t="shared" si="696"/>
        <v>255</v>
      </c>
      <c r="BO137" s="55">
        <f t="shared" si="696"/>
        <v>276</v>
      </c>
      <c r="BP137" s="219">
        <f t="shared" si="696"/>
        <v>226</v>
      </c>
      <c r="BQ137" s="219">
        <f t="shared" si="696"/>
        <v>179</v>
      </c>
      <c r="BR137" s="205">
        <f t="shared" si="696"/>
        <v>124</v>
      </c>
      <c r="BS137" s="283">
        <f t="shared" si="697"/>
        <v>57</v>
      </c>
      <c r="BT137" s="221">
        <f t="shared" si="698"/>
        <v>64</v>
      </c>
      <c r="BU137" s="221">
        <f t="shared" si="698"/>
        <v>76</v>
      </c>
      <c r="BV137" s="221">
        <f t="shared" si="699"/>
        <v>35</v>
      </c>
      <c r="BW137" s="221">
        <f t="shared" si="700"/>
        <v>8</v>
      </c>
      <c r="BX137" s="221">
        <f t="shared" si="701"/>
        <v>-29</v>
      </c>
      <c r="BY137" s="221">
        <f t="shared" si="702"/>
        <v>-69</v>
      </c>
      <c r="BZ137" s="221">
        <f t="shared" si="703"/>
        <v>-133</v>
      </c>
      <c r="CA137" s="221">
        <f t="shared" si="704"/>
        <v>-105</v>
      </c>
      <c r="CB137" s="221">
        <f t="shared" si="705"/>
        <v>-46</v>
      </c>
      <c r="CC137" s="221">
        <f t="shared" si="706"/>
        <v>-31</v>
      </c>
      <c r="CD137" s="301">
        <f t="shared" si="707"/>
        <v>-11</v>
      </c>
      <c r="CE137" s="336">
        <f t="shared" si="708"/>
        <v>34</v>
      </c>
      <c r="CF137" s="221">
        <f t="shared" si="708"/>
        <v>8</v>
      </c>
      <c r="CG137" s="221">
        <f t="shared" si="708"/>
        <v>-13</v>
      </c>
      <c r="CH137" s="221">
        <f t="shared" si="708"/>
        <v>-10</v>
      </c>
      <c r="CI137" s="221">
        <f t="shared" si="708"/>
        <v>-59</v>
      </c>
      <c r="CJ137" s="221">
        <f t="shared" si="708"/>
        <v>-1</v>
      </c>
      <c r="CK137" s="221">
        <f t="shared" si="709"/>
        <v>-21</v>
      </c>
      <c r="CL137" s="221">
        <f t="shared" si="710"/>
        <v>34</v>
      </c>
      <c r="CM137" s="221">
        <f t="shared" si="710"/>
        <v>12</v>
      </c>
      <c r="CN137" s="221">
        <f t="shared" si="710"/>
        <v>-44</v>
      </c>
      <c r="CO137" s="221">
        <f t="shared" si="710"/>
        <v>-49</v>
      </c>
      <c r="CP137" s="221">
        <f t="shared" si="710"/>
        <v>-31</v>
      </c>
      <c r="CQ137" s="283">
        <f t="shared" si="710"/>
        <v>-60</v>
      </c>
      <c r="CR137" s="221">
        <f t="shared" si="710"/>
        <v>-43</v>
      </c>
      <c r="CS137" s="221">
        <f t="shared" si="710"/>
        <v>-56</v>
      </c>
      <c r="CT137" s="221">
        <f t="shared" si="711"/>
        <v>-46</v>
      </c>
      <c r="CU137" s="221">
        <f t="shared" si="712"/>
        <v>0</v>
      </c>
      <c r="CV137" s="221">
        <f t="shared" si="713"/>
        <v>0</v>
      </c>
      <c r="CW137" s="221">
        <f t="shared" si="714"/>
        <v>0</v>
      </c>
      <c r="CX137" s="221">
        <f t="shared" si="715"/>
        <v>0</v>
      </c>
      <c r="CY137" s="221">
        <f t="shared" si="716"/>
        <v>0</v>
      </c>
      <c r="CZ137" s="221">
        <f t="shared" si="717"/>
        <v>0</v>
      </c>
      <c r="DA137" s="221">
        <f t="shared" si="718"/>
        <v>0</v>
      </c>
      <c r="DB137" s="284">
        <f t="shared" si="718"/>
        <v>0</v>
      </c>
    </row>
    <row r="138" spans="1:106" x14ac:dyDescent="0.3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/>
      <c r="BB138" s="191"/>
      <c r="BC138" s="191"/>
      <c r="BD138" s="191"/>
      <c r="BE138" s="191"/>
      <c r="BF138" s="191"/>
      <c r="BG138" s="191"/>
      <c r="BH138" s="205"/>
      <c r="BI138" s="191">
        <f t="shared" si="695"/>
        <v>-5</v>
      </c>
      <c r="BJ138" s="132">
        <f t="shared" si="695"/>
        <v>1</v>
      </c>
      <c r="BK138" s="57">
        <f t="shared" si="696"/>
        <v>-2</v>
      </c>
      <c r="BL138" s="57">
        <f t="shared" si="696"/>
        <v>-4</v>
      </c>
      <c r="BM138" s="57">
        <f t="shared" si="696"/>
        <v>-1</v>
      </c>
      <c r="BN138" s="55">
        <f t="shared" si="696"/>
        <v>-7</v>
      </c>
      <c r="BO138" s="55">
        <f t="shared" si="696"/>
        <v>0</v>
      </c>
      <c r="BP138" s="219">
        <f t="shared" si="696"/>
        <v>-20</v>
      </c>
      <c r="BQ138" s="219">
        <f t="shared" si="696"/>
        <v>-26</v>
      </c>
      <c r="BR138" s="205">
        <f t="shared" si="696"/>
        <v>-18</v>
      </c>
      <c r="BS138" s="283">
        <f t="shared" si="697"/>
        <v>-21</v>
      </c>
      <c r="BT138" s="221">
        <f t="shared" si="698"/>
        <v>-17</v>
      </c>
      <c r="BU138" s="221">
        <f t="shared" si="698"/>
        <v>-23</v>
      </c>
      <c r="BV138" s="221">
        <f t="shared" si="699"/>
        <v>-33</v>
      </c>
      <c r="BW138" s="221">
        <f t="shared" si="700"/>
        <v>-28</v>
      </c>
      <c r="BX138" s="221">
        <f t="shared" si="701"/>
        <v>-25</v>
      </c>
      <c r="BY138" s="221">
        <f t="shared" si="702"/>
        <v>-19</v>
      </c>
      <c r="BZ138" s="221">
        <f t="shared" si="703"/>
        <v>-17</v>
      </c>
      <c r="CA138" s="221">
        <f t="shared" si="704"/>
        <v>-19</v>
      </c>
      <c r="CB138" s="221">
        <f t="shared" si="705"/>
        <v>7</v>
      </c>
      <c r="CC138" s="221">
        <f t="shared" si="706"/>
        <v>6</v>
      </c>
      <c r="CD138" s="301">
        <f t="shared" si="707"/>
        <v>-2</v>
      </c>
      <c r="CE138" s="336">
        <f t="shared" si="708"/>
        <v>0</v>
      </c>
      <c r="CF138" s="221">
        <f t="shared" si="708"/>
        <v>-9</v>
      </c>
      <c r="CG138" s="221">
        <f t="shared" si="708"/>
        <v>0</v>
      </c>
      <c r="CH138" s="221">
        <f t="shared" si="708"/>
        <v>3</v>
      </c>
      <c r="CI138" s="221">
        <f t="shared" si="708"/>
        <v>1</v>
      </c>
      <c r="CJ138" s="221">
        <f t="shared" si="708"/>
        <v>-8</v>
      </c>
      <c r="CK138" s="221">
        <f t="shared" si="709"/>
        <v>-10</v>
      </c>
      <c r="CL138" s="221">
        <f t="shared" si="710"/>
        <v>-6</v>
      </c>
      <c r="CM138" s="221">
        <f t="shared" si="710"/>
        <v>-2</v>
      </c>
      <c r="CN138" s="221">
        <f t="shared" si="710"/>
        <v>-1</v>
      </c>
      <c r="CO138" s="221">
        <f t="shared" si="710"/>
        <v>9</v>
      </c>
      <c r="CP138" s="221">
        <f t="shared" si="710"/>
        <v>14</v>
      </c>
      <c r="CQ138" s="283">
        <f t="shared" si="710"/>
        <v>7</v>
      </c>
      <c r="CR138" s="221">
        <f t="shared" si="710"/>
        <v>15</v>
      </c>
      <c r="CS138" s="221">
        <f t="shared" si="710"/>
        <v>14</v>
      </c>
      <c r="CT138" s="221">
        <f t="shared" si="711"/>
        <v>12</v>
      </c>
      <c r="CU138" s="221">
        <f t="shared" si="712"/>
        <v>0</v>
      </c>
      <c r="CV138" s="221">
        <f t="shared" si="713"/>
        <v>0</v>
      </c>
      <c r="CW138" s="221">
        <f t="shared" si="714"/>
        <v>0</v>
      </c>
      <c r="CX138" s="221">
        <f t="shared" si="715"/>
        <v>0</v>
      </c>
      <c r="CY138" s="221">
        <f t="shared" si="716"/>
        <v>0</v>
      </c>
      <c r="CZ138" s="221">
        <f t="shared" si="717"/>
        <v>0</v>
      </c>
      <c r="DA138" s="221">
        <f t="shared" si="718"/>
        <v>0</v>
      </c>
      <c r="DB138" s="284">
        <f t="shared" si="718"/>
        <v>0</v>
      </c>
    </row>
    <row r="139" spans="1:106" x14ac:dyDescent="0.3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/>
      <c r="BB139" s="191"/>
      <c r="BC139" s="191"/>
      <c r="BD139" s="191"/>
      <c r="BE139" s="191"/>
      <c r="BF139" s="191"/>
      <c r="BG139" s="191"/>
      <c r="BH139" s="205"/>
      <c r="BI139" s="191">
        <f t="shared" si="695"/>
        <v>1</v>
      </c>
      <c r="BJ139" s="132">
        <f t="shared" si="695"/>
        <v>1</v>
      </c>
      <c r="BK139" s="57">
        <f t="shared" si="696"/>
        <v>0</v>
      </c>
      <c r="BL139" s="57">
        <f t="shared" si="696"/>
        <v>0</v>
      </c>
      <c r="BM139" s="57">
        <f t="shared" si="696"/>
        <v>0</v>
      </c>
      <c r="BN139" s="55">
        <f t="shared" si="696"/>
        <v>-2</v>
      </c>
      <c r="BO139" s="55">
        <f t="shared" si="696"/>
        <v>0</v>
      </c>
      <c r="BP139" s="219">
        <f t="shared" si="696"/>
        <v>-1</v>
      </c>
      <c r="BQ139" s="219">
        <f t="shared" si="696"/>
        <v>0</v>
      </c>
      <c r="BR139" s="205">
        <f t="shared" si="696"/>
        <v>-1</v>
      </c>
      <c r="BS139" s="283">
        <f t="shared" si="697"/>
        <v>0</v>
      </c>
      <c r="BT139" s="221">
        <f t="shared" si="698"/>
        <v>-2</v>
      </c>
      <c r="BU139" s="221">
        <f t="shared" si="698"/>
        <v>-1</v>
      </c>
      <c r="BV139" s="221">
        <f t="shared" si="699"/>
        <v>-1</v>
      </c>
      <c r="BW139" s="221">
        <f t="shared" si="700"/>
        <v>-1</v>
      </c>
      <c r="BX139" s="221">
        <f t="shared" si="701"/>
        <v>-1</v>
      </c>
      <c r="BY139" s="221">
        <f t="shared" si="702"/>
        <v>-1</v>
      </c>
      <c r="BZ139" s="221">
        <f t="shared" si="703"/>
        <v>1</v>
      </c>
      <c r="CA139" s="221">
        <f t="shared" si="704"/>
        <v>0</v>
      </c>
      <c r="CB139" s="221">
        <f t="shared" si="705"/>
        <v>2</v>
      </c>
      <c r="CC139" s="221">
        <f t="shared" si="706"/>
        <v>1</v>
      </c>
      <c r="CD139" s="301">
        <f t="shared" si="707"/>
        <v>2</v>
      </c>
      <c r="CE139" s="336">
        <f t="shared" si="708"/>
        <v>2</v>
      </c>
      <c r="CF139" s="221">
        <f t="shared" si="708"/>
        <v>1</v>
      </c>
      <c r="CG139" s="221">
        <f t="shared" si="708"/>
        <v>-1</v>
      </c>
      <c r="CH139" s="221">
        <f t="shared" si="708"/>
        <v>0</v>
      </c>
      <c r="CI139" s="221">
        <f t="shared" si="708"/>
        <v>0</v>
      </c>
      <c r="CJ139" s="221">
        <f t="shared" si="708"/>
        <v>-1</v>
      </c>
      <c r="CK139" s="221">
        <f t="shared" si="709"/>
        <v>-1</v>
      </c>
      <c r="CL139" s="221">
        <f t="shared" si="710"/>
        <v>-1</v>
      </c>
      <c r="CM139" s="221">
        <f t="shared" si="710"/>
        <v>0</v>
      </c>
      <c r="CN139" s="221">
        <f t="shared" si="710"/>
        <v>-1</v>
      </c>
      <c r="CO139" s="221">
        <f t="shared" si="710"/>
        <v>-1</v>
      </c>
      <c r="CP139" s="221">
        <f t="shared" si="710"/>
        <v>0</v>
      </c>
      <c r="CQ139" s="283">
        <f t="shared" si="710"/>
        <v>0</v>
      </c>
      <c r="CR139" s="221">
        <f t="shared" si="710"/>
        <v>-3</v>
      </c>
      <c r="CS139" s="221">
        <f t="shared" si="710"/>
        <v>-1</v>
      </c>
      <c r="CT139" s="221">
        <f t="shared" si="711"/>
        <v>-1</v>
      </c>
      <c r="CU139" s="221">
        <f t="shared" si="712"/>
        <v>0</v>
      </c>
      <c r="CV139" s="221">
        <f t="shared" si="713"/>
        <v>0</v>
      </c>
      <c r="CW139" s="221">
        <f t="shared" si="714"/>
        <v>0</v>
      </c>
      <c r="CX139" s="221">
        <f t="shared" si="715"/>
        <v>0</v>
      </c>
      <c r="CY139" s="221">
        <f t="shared" si="716"/>
        <v>0</v>
      </c>
      <c r="CZ139" s="221">
        <f t="shared" si="717"/>
        <v>0</v>
      </c>
      <c r="DA139" s="221">
        <f t="shared" si="718"/>
        <v>0</v>
      </c>
      <c r="DB139" s="284">
        <f t="shared" si="718"/>
        <v>0</v>
      </c>
    </row>
    <row r="140" spans="1:106" x14ac:dyDescent="0.3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/>
      <c r="BB140" s="191"/>
      <c r="BC140" s="191"/>
      <c r="BD140" s="191"/>
      <c r="BE140" s="191"/>
      <c r="BF140" s="191"/>
      <c r="BG140" s="191"/>
      <c r="BH140" s="205"/>
      <c r="BI140" s="191">
        <f t="shared" si="695"/>
        <v>0</v>
      </c>
      <c r="BJ140" s="132">
        <f t="shared" si="695"/>
        <v>0</v>
      </c>
      <c r="BK140" s="57">
        <f t="shared" si="696"/>
        <v>0</v>
      </c>
      <c r="BL140" s="57">
        <f t="shared" si="696"/>
        <v>0</v>
      </c>
      <c r="BM140" s="57">
        <f t="shared" si="696"/>
        <v>0</v>
      </c>
      <c r="BN140" s="55">
        <f t="shared" si="696"/>
        <v>0</v>
      </c>
      <c r="BO140" s="55">
        <f t="shared" si="696"/>
        <v>0</v>
      </c>
      <c r="BP140" s="219">
        <f t="shared" si="696"/>
        <v>0</v>
      </c>
      <c r="BQ140" s="219">
        <f t="shared" si="696"/>
        <v>0</v>
      </c>
      <c r="BR140" s="205">
        <f t="shared" si="696"/>
        <v>0</v>
      </c>
      <c r="BS140" s="283">
        <f t="shared" si="697"/>
        <v>0</v>
      </c>
      <c r="BT140" s="221">
        <f t="shared" si="698"/>
        <v>0</v>
      </c>
      <c r="BU140" s="221">
        <f t="shared" si="698"/>
        <v>0</v>
      </c>
      <c r="BV140" s="221">
        <f t="shared" si="699"/>
        <v>0</v>
      </c>
      <c r="BW140" s="221">
        <f t="shared" si="700"/>
        <v>0</v>
      </c>
      <c r="BX140" s="221">
        <f t="shared" si="701"/>
        <v>0</v>
      </c>
      <c r="BY140" s="221">
        <f t="shared" si="702"/>
        <v>0</v>
      </c>
      <c r="BZ140" s="221">
        <f t="shared" si="703"/>
        <v>0</v>
      </c>
      <c r="CA140" s="221">
        <f t="shared" si="704"/>
        <v>0</v>
      </c>
      <c r="CB140" s="221">
        <f t="shared" si="705"/>
        <v>0</v>
      </c>
      <c r="CC140" s="221">
        <f t="shared" si="706"/>
        <v>0</v>
      </c>
      <c r="CD140" s="301">
        <f t="shared" si="707"/>
        <v>0</v>
      </c>
      <c r="CE140" s="336">
        <f t="shared" si="708"/>
        <v>0</v>
      </c>
      <c r="CF140" s="221">
        <f t="shared" si="708"/>
        <v>0</v>
      </c>
      <c r="CG140" s="221">
        <f t="shared" si="708"/>
        <v>0</v>
      </c>
      <c r="CH140" s="221">
        <f t="shared" si="708"/>
        <v>0</v>
      </c>
      <c r="CI140" s="221">
        <f t="shared" si="708"/>
        <v>0</v>
      </c>
      <c r="CJ140" s="221">
        <f t="shared" si="708"/>
        <v>0</v>
      </c>
      <c r="CK140" s="221">
        <f t="shared" si="709"/>
        <v>0</v>
      </c>
      <c r="CL140" s="221">
        <f t="shared" si="710"/>
        <v>0</v>
      </c>
      <c r="CM140" s="221">
        <f t="shared" si="710"/>
        <v>0</v>
      </c>
      <c r="CN140" s="221">
        <f t="shared" si="710"/>
        <v>0</v>
      </c>
      <c r="CO140" s="221">
        <f t="shared" si="710"/>
        <v>0</v>
      </c>
      <c r="CP140" s="221">
        <f t="shared" si="710"/>
        <v>0</v>
      </c>
      <c r="CQ140" s="283">
        <f t="shared" si="710"/>
        <v>0</v>
      </c>
      <c r="CR140" s="221">
        <f t="shared" si="710"/>
        <v>0</v>
      </c>
      <c r="CS140" s="221">
        <f t="shared" si="710"/>
        <v>0</v>
      </c>
      <c r="CT140" s="221">
        <f t="shared" si="711"/>
        <v>0</v>
      </c>
      <c r="CU140" s="221">
        <f t="shared" si="712"/>
        <v>0</v>
      </c>
      <c r="CV140" s="221">
        <f t="shared" si="713"/>
        <v>0</v>
      </c>
      <c r="CW140" s="221">
        <f t="shared" si="714"/>
        <v>0</v>
      </c>
      <c r="CX140" s="221">
        <f t="shared" si="715"/>
        <v>0</v>
      </c>
      <c r="CY140" s="221">
        <f t="shared" si="716"/>
        <v>0</v>
      </c>
      <c r="CZ140" s="221">
        <f t="shared" si="717"/>
        <v>0</v>
      </c>
      <c r="DA140" s="221">
        <f t="shared" si="718"/>
        <v>0</v>
      </c>
      <c r="DB140" s="284">
        <f t="shared" si="718"/>
        <v>0</v>
      </c>
    </row>
    <row r="141" spans="1:106" x14ac:dyDescent="0.3">
      <c r="A141" s="4"/>
      <c r="B141" s="322" t="s">
        <v>46</v>
      </c>
      <c r="C141" s="130">
        <f>SUM(C136:C140)</f>
        <v>894</v>
      </c>
      <c r="D141" s="131">
        <f t="shared" ref="D141:AJ141" si="719">SUM(D136:D140)</f>
        <v>1012</v>
      </c>
      <c r="E141" s="131">
        <f t="shared" si="719"/>
        <v>1200</v>
      </c>
      <c r="F141" s="131">
        <f t="shared" si="719"/>
        <v>1229</v>
      </c>
      <c r="G141" s="131">
        <f t="shared" si="719"/>
        <v>1261</v>
      </c>
      <c r="H141" s="132">
        <f t="shared" si="719"/>
        <v>1188</v>
      </c>
      <c r="I141" s="131">
        <f t="shared" si="719"/>
        <v>1134</v>
      </c>
      <c r="J141" s="132">
        <f t="shared" si="719"/>
        <v>1099</v>
      </c>
      <c r="K141" s="131">
        <f t="shared" si="719"/>
        <v>948</v>
      </c>
      <c r="L141" s="132">
        <f t="shared" si="719"/>
        <v>778</v>
      </c>
      <c r="M141" s="132">
        <f t="shared" si="719"/>
        <v>740</v>
      </c>
      <c r="N141" s="205">
        <f t="shared" si="719"/>
        <v>829</v>
      </c>
      <c r="O141" s="132">
        <f t="shared" si="719"/>
        <v>754</v>
      </c>
      <c r="P141" s="182">
        <f t="shared" si="719"/>
        <v>509</v>
      </c>
      <c r="Q141" s="182">
        <f t="shared" si="719"/>
        <v>445</v>
      </c>
      <c r="R141" s="182">
        <f t="shared" si="719"/>
        <v>410</v>
      </c>
      <c r="S141" s="131">
        <f t="shared" si="719"/>
        <v>397</v>
      </c>
      <c r="T141" s="132">
        <f t="shared" si="719"/>
        <v>359</v>
      </c>
      <c r="U141" s="132">
        <f t="shared" si="719"/>
        <v>387</v>
      </c>
      <c r="V141" s="191">
        <f t="shared" si="719"/>
        <v>390</v>
      </c>
      <c r="W141" s="191">
        <f t="shared" si="719"/>
        <v>543</v>
      </c>
      <c r="X141" s="198">
        <f t="shared" si="719"/>
        <v>480</v>
      </c>
      <c r="Y141" s="191">
        <f t="shared" si="719"/>
        <v>390</v>
      </c>
      <c r="Z141" s="191">
        <f t="shared" si="719"/>
        <v>396</v>
      </c>
      <c r="AA141" s="191">
        <f t="shared" si="719"/>
        <v>432</v>
      </c>
      <c r="AB141" s="191">
        <f t="shared" si="719"/>
        <v>482</v>
      </c>
      <c r="AC141" s="191">
        <f t="shared" si="719"/>
        <v>529</v>
      </c>
      <c r="AD141" s="191">
        <f t="shared" si="719"/>
        <v>663</v>
      </c>
      <c r="AE141" s="191">
        <f t="shared" si="719"/>
        <v>1088</v>
      </c>
      <c r="AF141" s="191">
        <f t="shared" si="719"/>
        <v>1097</v>
      </c>
      <c r="AG141" s="191">
        <f t="shared" si="719"/>
        <v>923</v>
      </c>
      <c r="AH141" s="191">
        <f t="shared" si="719"/>
        <v>854</v>
      </c>
      <c r="AI141" s="191">
        <f t="shared" si="719"/>
        <v>792</v>
      </c>
      <c r="AJ141" s="205">
        <f t="shared" si="719"/>
        <v>667</v>
      </c>
      <c r="AK141" s="191">
        <f t="shared" ref="AK141:CD141" si="720">SUM(AK136:AK140)</f>
        <v>634</v>
      </c>
      <c r="AL141" s="191">
        <f t="shared" si="720"/>
        <v>759</v>
      </c>
      <c r="AM141" s="191">
        <f t="shared" si="720"/>
        <v>765</v>
      </c>
      <c r="AN141" s="191">
        <f t="shared" si="720"/>
        <v>930</v>
      </c>
      <c r="AO141" s="191">
        <f t="shared" ref="AO141" si="721">SUM(AO136:AO140)</f>
        <v>1004</v>
      </c>
      <c r="AP141" s="191">
        <f t="shared" si="720"/>
        <v>974</v>
      </c>
      <c r="AQ141" s="191">
        <f t="shared" si="720"/>
        <v>941</v>
      </c>
      <c r="AR141" s="191">
        <f t="shared" si="720"/>
        <v>887</v>
      </c>
      <c r="AS141" s="191">
        <f t="shared" si="720"/>
        <v>834</v>
      </c>
      <c r="AT141" s="191">
        <f t="shared" si="720"/>
        <v>792</v>
      </c>
      <c r="AU141" s="191">
        <f t="shared" si="720"/>
        <v>706</v>
      </c>
      <c r="AV141" s="205">
        <f t="shared" si="720"/>
        <v>601</v>
      </c>
      <c r="AW141" s="191">
        <f t="shared" si="720"/>
        <v>644</v>
      </c>
      <c r="AX141" s="191">
        <f t="shared" si="720"/>
        <v>701</v>
      </c>
      <c r="AY141" s="191">
        <f t="shared" si="720"/>
        <v>801</v>
      </c>
      <c r="AZ141" s="191">
        <f t="shared" si="720"/>
        <v>899</v>
      </c>
      <c r="BA141" s="191"/>
      <c r="BB141" s="191"/>
      <c r="BC141" s="191"/>
      <c r="BD141" s="191"/>
      <c r="BE141" s="191"/>
      <c r="BF141" s="191"/>
      <c r="BG141" s="191"/>
      <c r="BH141" s="205"/>
      <c r="BI141" s="191">
        <f t="shared" si="720"/>
        <v>140</v>
      </c>
      <c r="BJ141" s="191">
        <f t="shared" si="720"/>
        <v>503</v>
      </c>
      <c r="BK141" s="191">
        <f t="shared" si="720"/>
        <v>753</v>
      </c>
      <c r="BL141" s="191">
        <f t="shared" si="720"/>
        <v>818</v>
      </c>
      <c r="BM141" s="191">
        <f t="shared" si="720"/>
        <v>863</v>
      </c>
      <c r="BN141" s="191">
        <f t="shared" si="720"/>
        <v>829</v>
      </c>
      <c r="BO141" s="191">
        <f t="shared" si="720"/>
        <v>747</v>
      </c>
      <c r="BP141" s="191">
        <f t="shared" si="720"/>
        <v>709</v>
      </c>
      <c r="BQ141" s="191">
        <f t="shared" si="720"/>
        <v>405</v>
      </c>
      <c r="BR141" s="205">
        <f t="shared" si="720"/>
        <v>298</v>
      </c>
      <c r="BS141" s="191">
        <f t="shared" si="720"/>
        <v>350</v>
      </c>
      <c r="BT141" s="191">
        <f t="shared" si="720"/>
        <v>433</v>
      </c>
      <c r="BU141" s="191">
        <f t="shared" si="720"/>
        <v>322</v>
      </c>
      <c r="BV141" s="191">
        <f t="shared" si="720"/>
        <v>27</v>
      </c>
      <c r="BW141" s="191">
        <f t="shared" si="720"/>
        <v>-84</v>
      </c>
      <c r="BX141" s="191">
        <f t="shared" si="720"/>
        <v>-253</v>
      </c>
      <c r="BY141" s="191">
        <f t="shared" si="720"/>
        <v>-691</v>
      </c>
      <c r="BZ141" s="191">
        <f t="shared" si="720"/>
        <v>-738</v>
      </c>
      <c r="CA141" s="191">
        <f t="shared" si="720"/>
        <v>-536</v>
      </c>
      <c r="CB141" s="191">
        <f t="shared" si="720"/>
        <v>-464</v>
      </c>
      <c r="CC141" s="191">
        <f t="shared" si="720"/>
        <v>-249</v>
      </c>
      <c r="CD141" s="191">
        <f t="shared" si="720"/>
        <v>-187</v>
      </c>
      <c r="CE141" s="126">
        <f>SUM(CE136:CE140)</f>
        <v>-244</v>
      </c>
      <c r="CF141" s="328">
        <f t="shared" ref="CF141:CQ141" si="722">SUM(CF136:CF140)</f>
        <v>-363</v>
      </c>
      <c r="CG141" s="328">
        <f t="shared" si="722"/>
        <v>-333</v>
      </c>
      <c r="CH141" s="328">
        <f t="shared" si="722"/>
        <v>-448</v>
      </c>
      <c r="CI141" s="328">
        <f t="shared" si="722"/>
        <v>-475</v>
      </c>
      <c r="CJ141" s="328">
        <f t="shared" si="722"/>
        <v>-311</v>
      </c>
      <c r="CK141" s="328">
        <f t="shared" si="722"/>
        <v>147</v>
      </c>
      <c r="CL141" s="328">
        <f t="shared" si="722"/>
        <v>210</v>
      </c>
      <c r="CM141" s="328">
        <f t="shared" si="722"/>
        <v>89</v>
      </c>
      <c r="CN141" s="328">
        <f t="shared" si="722"/>
        <v>62</v>
      </c>
      <c r="CO141" s="328">
        <f t="shared" si="722"/>
        <v>86</v>
      </c>
      <c r="CP141" s="328">
        <f t="shared" si="722"/>
        <v>66</v>
      </c>
      <c r="CQ141" s="290">
        <f t="shared" si="722"/>
        <v>-10</v>
      </c>
      <c r="CR141" s="328">
        <f t="shared" ref="CR141:CS141" si="723">SUM(CR136:CR140)</f>
        <v>58</v>
      </c>
      <c r="CS141" s="328">
        <f t="shared" si="723"/>
        <v>-36</v>
      </c>
      <c r="CT141" s="328">
        <f t="shared" ref="CT141:DB141" si="724">SUM(CT136:CT140)</f>
        <v>31</v>
      </c>
      <c r="CU141" s="328">
        <f t="shared" si="724"/>
        <v>0</v>
      </c>
      <c r="CV141" s="328">
        <f t="shared" si="724"/>
        <v>0</v>
      </c>
      <c r="CW141" s="328">
        <f t="shared" si="724"/>
        <v>0</v>
      </c>
      <c r="CX141" s="328">
        <f t="shared" si="724"/>
        <v>0</v>
      </c>
      <c r="CY141" s="328">
        <f t="shared" si="724"/>
        <v>0</v>
      </c>
      <c r="CZ141" s="328">
        <f t="shared" si="724"/>
        <v>0</v>
      </c>
      <c r="DA141" s="328">
        <f t="shared" si="724"/>
        <v>0</v>
      </c>
      <c r="DB141" s="203">
        <f t="shared" si="724"/>
        <v>0</v>
      </c>
    </row>
    <row r="142" spans="1:106" x14ac:dyDescent="0.3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6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3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/>
      <c r="BB143" s="191"/>
      <c r="BC143" s="191"/>
      <c r="BD143" s="191"/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25">IF(AE143=0,0,S143-AE143)</f>
        <v>-10</v>
      </c>
      <c r="BZ143" s="221">
        <f t="shared" si="725"/>
        <v>-11</v>
      </c>
      <c r="CA143" s="221">
        <f t="shared" si="725"/>
        <v>-4</v>
      </c>
      <c r="CB143" s="221">
        <f t="shared" si="725"/>
        <v>-16</v>
      </c>
      <c r="CC143" s="221">
        <f t="shared" si="725"/>
        <v>-7</v>
      </c>
      <c r="CD143" s="301">
        <f t="shared" si="725"/>
        <v>-1</v>
      </c>
      <c r="CE143" s="336">
        <f t="shared" si="725"/>
        <v>-7</v>
      </c>
      <c r="CF143" s="221">
        <f t="shared" si="725"/>
        <v>-10</v>
      </c>
      <c r="CG143" s="221">
        <f t="shared" si="725"/>
        <v>-9</v>
      </c>
      <c r="CH143" s="221">
        <f t="shared" si="725"/>
        <v>-21</v>
      </c>
      <c r="CI143" s="221">
        <f t="shared" si="725"/>
        <v>-15</v>
      </c>
      <c r="CJ143" s="221">
        <f t="shared" si="725"/>
        <v>-13</v>
      </c>
      <c r="CK143" s="221">
        <f t="shared" ref="CK143:CK147" si="726">IF(AQ143=0,0,AE143-AQ143)</f>
        <v>1</v>
      </c>
      <c r="CL143" s="221">
        <f t="shared" ref="CL143:CS147" si="727">IF(AR143=0,0,AF143-AR143)</f>
        <v>6</v>
      </c>
      <c r="CM143" s="221">
        <f t="shared" si="727"/>
        <v>-5</v>
      </c>
      <c r="CN143" s="221">
        <f t="shared" si="727"/>
        <v>11</v>
      </c>
      <c r="CO143" s="221">
        <f t="shared" si="727"/>
        <v>2</v>
      </c>
      <c r="CP143" s="221">
        <f t="shared" si="727"/>
        <v>-4</v>
      </c>
      <c r="CQ143" s="283">
        <f t="shared" si="727"/>
        <v>-4</v>
      </c>
      <c r="CR143" s="221">
        <f t="shared" si="727"/>
        <v>-25</v>
      </c>
      <c r="CS143" s="221">
        <f t="shared" si="727"/>
        <v>7</v>
      </c>
      <c r="CT143" s="221">
        <f t="shared" ref="CT143:CT147" si="728">IF(AZ143=0,0,AN143-AZ143)</f>
        <v>3</v>
      </c>
      <c r="CU143" s="221">
        <f t="shared" ref="CU143:CU147" si="729">IF(BA143=0,0,AO143-BA143)</f>
        <v>0</v>
      </c>
      <c r="CV143" s="221">
        <f t="shared" ref="CV143:CV147" si="730">IF(BB143=0,0,AP143-BB143)</f>
        <v>0</v>
      </c>
      <c r="CW143" s="221">
        <f t="shared" ref="CW143:CW147" si="731">IF(BC143=0,0,AQ143-BC143)</f>
        <v>0</v>
      </c>
      <c r="CX143" s="221">
        <f t="shared" ref="CX143:CX147" si="732">IF(BD143=0,0,AR143-BD143)</f>
        <v>0</v>
      </c>
      <c r="CY143" s="221">
        <f t="shared" ref="CY143:CY147" si="733">IF(BE143=0,0,AS143-BE143)</f>
        <v>0</v>
      </c>
      <c r="CZ143" s="221">
        <f t="shared" ref="CZ143:CZ147" si="734">IF(BF143=0,0,AT143-BF143)</f>
        <v>0</v>
      </c>
      <c r="DA143" s="221">
        <f t="shared" ref="DA143:DB147" si="735">IF(BG143=0,0,AU143-BG143)</f>
        <v>0</v>
      </c>
      <c r="DB143" s="284">
        <f t="shared" si="735"/>
        <v>0</v>
      </c>
    </row>
    <row r="144" spans="1:106" x14ac:dyDescent="0.3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/>
      <c r="BB144" s="191"/>
      <c r="BC144" s="191"/>
      <c r="BD144" s="191"/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25"/>
        <v>0</v>
      </c>
      <c r="BZ144" s="221">
        <f t="shared" si="725"/>
        <v>-4</v>
      </c>
      <c r="CA144" s="221">
        <f t="shared" si="725"/>
        <v>-1</v>
      </c>
      <c r="CB144" s="221">
        <f t="shared" si="725"/>
        <v>-2</v>
      </c>
      <c r="CC144" s="221">
        <f t="shared" si="725"/>
        <v>0</v>
      </c>
      <c r="CD144" s="301">
        <f t="shared" si="725"/>
        <v>0</v>
      </c>
      <c r="CE144" s="336">
        <f t="shared" si="725"/>
        <v>0</v>
      </c>
      <c r="CF144" s="221">
        <f t="shared" si="725"/>
        <v>-1</v>
      </c>
      <c r="CG144" s="221">
        <f t="shared" si="725"/>
        <v>0</v>
      </c>
      <c r="CH144" s="221">
        <f t="shared" si="725"/>
        <v>0</v>
      </c>
      <c r="CI144" s="221">
        <f t="shared" si="725"/>
        <v>-2</v>
      </c>
      <c r="CJ144" s="221">
        <f t="shared" si="725"/>
        <v>-1</v>
      </c>
      <c r="CK144" s="221">
        <f t="shared" si="726"/>
        <v>-12</v>
      </c>
      <c r="CL144" s="221">
        <f t="shared" si="727"/>
        <v>0</v>
      </c>
      <c r="CM144" s="221">
        <f t="shared" si="727"/>
        <v>-3</v>
      </c>
      <c r="CN144" s="221">
        <f t="shared" si="727"/>
        <v>0</v>
      </c>
      <c r="CO144" s="221">
        <f t="shared" si="727"/>
        <v>-2</v>
      </c>
      <c r="CP144" s="221">
        <f t="shared" si="727"/>
        <v>0</v>
      </c>
      <c r="CQ144" s="283">
        <f t="shared" si="727"/>
        <v>-1</v>
      </c>
      <c r="CR144" s="221">
        <f t="shared" si="727"/>
        <v>-1</v>
      </c>
      <c r="CS144" s="221">
        <f t="shared" si="727"/>
        <v>0</v>
      </c>
      <c r="CT144" s="221">
        <f t="shared" si="728"/>
        <v>-1</v>
      </c>
      <c r="CU144" s="221">
        <f t="shared" si="729"/>
        <v>0</v>
      </c>
      <c r="CV144" s="221">
        <f t="shared" si="730"/>
        <v>0</v>
      </c>
      <c r="CW144" s="221">
        <f t="shared" si="731"/>
        <v>0</v>
      </c>
      <c r="CX144" s="221">
        <f t="shared" si="732"/>
        <v>0</v>
      </c>
      <c r="CY144" s="221">
        <f t="shared" si="733"/>
        <v>0</v>
      </c>
      <c r="CZ144" s="221">
        <f t="shared" si="734"/>
        <v>0</v>
      </c>
      <c r="DA144" s="221">
        <f t="shared" si="735"/>
        <v>0</v>
      </c>
      <c r="DB144" s="284">
        <f t="shared" si="735"/>
        <v>0</v>
      </c>
    </row>
    <row r="145" spans="1:106" x14ac:dyDescent="0.3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/>
      <c r="BB145" s="191"/>
      <c r="BC145" s="191"/>
      <c r="BD145" s="191"/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25"/>
        <v>0</v>
      </c>
      <c r="BZ145" s="221">
        <f t="shared" si="725"/>
        <v>0</v>
      </c>
      <c r="CA145" s="221">
        <f t="shared" si="725"/>
        <v>0</v>
      </c>
      <c r="CB145" s="221">
        <f t="shared" si="725"/>
        <v>0</v>
      </c>
      <c r="CC145" s="221">
        <f t="shared" si="725"/>
        <v>0</v>
      </c>
      <c r="CD145" s="301">
        <f t="shared" si="725"/>
        <v>0</v>
      </c>
      <c r="CE145" s="336">
        <f t="shared" si="725"/>
        <v>-1</v>
      </c>
      <c r="CF145" s="221">
        <f t="shared" si="725"/>
        <v>-1</v>
      </c>
      <c r="CG145" s="221">
        <f t="shared" si="725"/>
        <v>0</v>
      </c>
      <c r="CH145" s="221">
        <f t="shared" si="725"/>
        <v>0</v>
      </c>
      <c r="CI145" s="221">
        <f t="shared" si="725"/>
        <v>-1</v>
      </c>
      <c r="CJ145" s="221">
        <f t="shared" si="725"/>
        <v>0</v>
      </c>
      <c r="CK145" s="221">
        <f t="shared" si="726"/>
        <v>0</v>
      </c>
      <c r="CL145" s="221">
        <f t="shared" si="727"/>
        <v>0</v>
      </c>
      <c r="CM145" s="221">
        <f t="shared" si="727"/>
        <v>0</v>
      </c>
      <c r="CN145" s="221">
        <f t="shared" si="727"/>
        <v>-1</v>
      </c>
      <c r="CO145" s="221">
        <f t="shared" si="727"/>
        <v>0</v>
      </c>
      <c r="CP145" s="221">
        <f t="shared" si="727"/>
        <v>0</v>
      </c>
      <c r="CQ145" s="283">
        <f t="shared" si="727"/>
        <v>-1</v>
      </c>
      <c r="CR145" s="221">
        <f t="shared" si="727"/>
        <v>0</v>
      </c>
      <c r="CS145" s="221">
        <f t="shared" si="727"/>
        <v>0</v>
      </c>
      <c r="CT145" s="221">
        <f t="shared" si="728"/>
        <v>0</v>
      </c>
      <c r="CU145" s="221">
        <f t="shared" si="729"/>
        <v>0</v>
      </c>
      <c r="CV145" s="221">
        <f t="shared" si="730"/>
        <v>0</v>
      </c>
      <c r="CW145" s="221">
        <f t="shared" si="731"/>
        <v>0</v>
      </c>
      <c r="CX145" s="221">
        <f t="shared" si="732"/>
        <v>0</v>
      </c>
      <c r="CY145" s="221">
        <f t="shared" si="733"/>
        <v>0</v>
      </c>
      <c r="CZ145" s="221">
        <f t="shared" si="734"/>
        <v>0</v>
      </c>
      <c r="DA145" s="221">
        <f t="shared" si="735"/>
        <v>0</v>
      </c>
      <c r="DB145" s="284">
        <f t="shared" si="735"/>
        <v>0</v>
      </c>
    </row>
    <row r="146" spans="1:106" x14ac:dyDescent="0.3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/>
      <c r="BB146" s="191"/>
      <c r="BC146" s="191"/>
      <c r="BD146" s="191"/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25"/>
        <v>0</v>
      </c>
      <c r="BZ146" s="221">
        <f t="shared" si="725"/>
        <v>0</v>
      </c>
      <c r="CA146" s="221">
        <f t="shared" si="725"/>
        <v>0</v>
      </c>
      <c r="CB146" s="221">
        <f t="shared" si="725"/>
        <v>0</v>
      </c>
      <c r="CC146" s="221">
        <f t="shared" si="725"/>
        <v>0</v>
      </c>
      <c r="CD146" s="301">
        <f t="shared" si="725"/>
        <v>0</v>
      </c>
      <c r="CE146" s="336">
        <f t="shared" si="725"/>
        <v>0</v>
      </c>
      <c r="CF146" s="221">
        <f t="shared" si="725"/>
        <v>-1</v>
      </c>
      <c r="CG146" s="221">
        <f t="shared" si="725"/>
        <v>0</v>
      </c>
      <c r="CH146" s="221">
        <f t="shared" si="725"/>
        <v>0</v>
      </c>
      <c r="CI146" s="221">
        <f t="shared" si="725"/>
        <v>0</v>
      </c>
      <c r="CJ146" s="221">
        <f t="shared" si="725"/>
        <v>0</v>
      </c>
      <c r="CK146" s="221">
        <f t="shared" si="726"/>
        <v>0</v>
      </c>
      <c r="CL146" s="221">
        <f t="shared" si="727"/>
        <v>0</v>
      </c>
      <c r="CM146" s="221">
        <f t="shared" si="727"/>
        <v>0</v>
      </c>
      <c r="CN146" s="221">
        <f t="shared" si="727"/>
        <v>0</v>
      </c>
      <c r="CO146" s="221">
        <f t="shared" si="727"/>
        <v>0</v>
      </c>
      <c r="CP146" s="221">
        <f t="shared" si="727"/>
        <v>0</v>
      </c>
      <c r="CQ146" s="283">
        <f t="shared" si="727"/>
        <v>0</v>
      </c>
      <c r="CR146" s="221">
        <f t="shared" si="727"/>
        <v>0</v>
      </c>
      <c r="CS146" s="221">
        <f t="shared" si="727"/>
        <v>0</v>
      </c>
      <c r="CT146" s="221">
        <f t="shared" si="728"/>
        <v>-1</v>
      </c>
      <c r="CU146" s="221">
        <f t="shared" si="729"/>
        <v>0</v>
      </c>
      <c r="CV146" s="221">
        <f t="shared" si="730"/>
        <v>0</v>
      </c>
      <c r="CW146" s="221">
        <f t="shared" si="731"/>
        <v>0</v>
      </c>
      <c r="CX146" s="221">
        <f t="shared" si="732"/>
        <v>0</v>
      </c>
      <c r="CY146" s="221">
        <f t="shared" si="733"/>
        <v>0</v>
      </c>
      <c r="CZ146" s="221">
        <f t="shared" si="734"/>
        <v>0</v>
      </c>
      <c r="DA146" s="221">
        <f t="shared" si="735"/>
        <v>0</v>
      </c>
      <c r="DB146" s="284">
        <f t="shared" si="735"/>
        <v>0</v>
      </c>
    </row>
    <row r="147" spans="1:106" x14ac:dyDescent="0.3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/>
      <c r="BB147" s="191"/>
      <c r="BC147" s="191"/>
      <c r="BD147" s="191"/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6">
        <f t="shared" ref="CE147:CJ147" si="736">IF(AK147=0,0,Y147-AK147)</f>
        <v>0</v>
      </c>
      <c r="CF147" s="221">
        <f t="shared" si="736"/>
        <v>0</v>
      </c>
      <c r="CG147" s="221">
        <f t="shared" si="736"/>
        <v>0</v>
      </c>
      <c r="CH147" s="221">
        <f t="shared" si="736"/>
        <v>0</v>
      </c>
      <c r="CI147" s="221">
        <f t="shared" si="736"/>
        <v>0</v>
      </c>
      <c r="CJ147" s="221">
        <f t="shared" si="736"/>
        <v>0</v>
      </c>
      <c r="CK147" s="221">
        <f t="shared" si="726"/>
        <v>0</v>
      </c>
      <c r="CL147" s="221">
        <f t="shared" si="727"/>
        <v>0</v>
      </c>
      <c r="CM147" s="221">
        <f t="shared" si="727"/>
        <v>0</v>
      </c>
      <c r="CN147" s="221">
        <f t="shared" si="727"/>
        <v>0</v>
      </c>
      <c r="CO147" s="221">
        <f t="shared" si="727"/>
        <v>0</v>
      </c>
      <c r="CP147" s="221">
        <f t="shared" si="727"/>
        <v>0</v>
      </c>
      <c r="CQ147" s="283">
        <f t="shared" si="727"/>
        <v>0</v>
      </c>
      <c r="CR147" s="221">
        <f t="shared" si="727"/>
        <v>0</v>
      </c>
      <c r="CS147" s="221">
        <f t="shared" si="727"/>
        <v>0</v>
      </c>
      <c r="CT147" s="221">
        <f t="shared" si="728"/>
        <v>0</v>
      </c>
      <c r="CU147" s="221">
        <f t="shared" si="729"/>
        <v>0</v>
      </c>
      <c r="CV147" s="221">
        <f t="shared" si="730"/>
        <v>0</v>
      </c>
      <c r="CW147" s="221">
        <f t="shared" si="731"/>
        <v>0</v>
      </c>
      <c r="CX147" s="221">
        <f t="shared" si="732"/>
        <v>0</v>
      </c>
      <c r="CY147" s="221">
        <f t="shared" si="733"/>
        <v>0</v>
      </c>
      <c r="CZ147" s="221">
        <f t="shared" si="734"/>
        <v>0</v>
      </c>
      <c r="DA147" s="221">
        <f t="shared" si="735"/>
        <v>0</v>
      </c>
      <c r="DB147" s="284">
        <f t="shared" si="735"/>
        <v>0</v>
      </c>
    </row>
    <row r="148" spans="1:106" x14ac:dyDescent="0.3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37">SUM(AE143:AE147)</f>
        <v>10</v>
      </c>
      <c r="AF148" s="191">
        <f t="shared" si="737"/>
        <v>15</v>
      </c>
      <c r="AG148" s="191">
        <f t="shared" si="737"/>
        <v>5</v>
      </c>
      <c r="AH148" s="191">
        <f t="shared" si="737"/>
        <v>18</v>
      </c>
      <c r="AI148" s="191">
        <f t="shared" si="737"/>
        <v>7</v>
      </c>
      <c r="AJ148" s="205">
        <f t="shared" si="737"/>
        <v>1</v>
      </c>
      <c r="AK148" s="191">
        <f>SUM(AK143:AK147)</f>
        <v>8</v>
      </c>
      <c r="AL148" s="191">
        <f t="shared" ref="AL148:CD148" si="738">SUM(AL143:AL147)</f>
        <v>13</v>
      </c>
      <c r="AM148" s="191">
        <f t="shared" si="738"/>
        <v>9</v>
      </c>
      <c r="AN148" s="191">
        <f t="shared" si="738"/>
        <v>21</v>
      </c>
      <c r="AO148" s="191">
        <f t="shared" ref="AO148" si="739">SUM(AO143:AO147)</f>
        <v>18</v>
      </c>
      <c r="AP148" s="191">
        <f t="shared" si="738"/>
        <v>14</v>
      </c>
      <c r="AQ148" s="191">
        <f t="shared" si="738"/>
        <v>21</v>
      </c>
      <c r="AR148" s="191">
        <f t="shared" si="738"/>
        <v>5</v>
      </c>
      <c r="AS148" s="191">
        <f t="shared" si="738"/>
        <v>13</v>
      </c>
      <c r="AT148" s="191">
        <f t="shared" si="738"/>
        <v>6</v>
      </c>
      <c r="AU148" s="191">
        <f t="shared" si="738"/>
        <v>7</v>
      </c>
      <c r="AV148" s="205">
        <f t="shared" si="738"/>
        <v>5</v>
      </c>
      <c r="AW148" s="191">
        <f t="shared" si="738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/>
      <c r="BB148" s="191"/>
      <c r="BC148" s="191"/>
      <c r="BD148" s="191"/>
      <c r="BE148" s="191"/>
      <c r="BF148" s="191"/>
      <c r="BG148" s="191"/>
      <c r="BH148" s="205"/>
      <c r="BI148" s="191">
        <f t="shared" si="738"/>
        <v>0</v>
      </c>
      <c r="BJ148" s="191">
        <f t="shared" si="738"/>
        <v>0</v>
      </c>
      <c r="BK148" s="191">
        <f t="shared" si="738"/>
        <v>0</v>
      </c>
      <c r="BL148" s="191">
        <f t="shared" si="738"/>
        <v>0</v>
      </c>
      <c r="BM148" s="191">
        <f t="shared" si="738"/>
        <v>0</v>
      </c>
      <c r="BN148" s="191">
        <f t="shared" si="738"/>
        <v>0</v>
      </c>
      <c r="BO148" s="191">
        <f t="shared" si="738"/>
        <v>0</v>
      </c>
      <c r="BP148" s="191">
        <f t="shared" si="738"/>
        <v>0</v>
      </c>
      <c r="BQ148" s="191">
        <f t="shared" si="738"/>
        <v>0</v>
      </c>
      <c r="BR148" s="205">
        <f t="shared" si="738"/>
        <v>0</v>
      </c>
      <c r="BS148" s="191">
        <f t="shared" si="738"/>
        <v>0</v>
      </c>
      <c r="BT148" s="191">
        <f t="shared" si="738"/>
        <v>0</v>
      </c>
      <c r="BU148" s="191">
        <f t="shared" si="738"/>
        <v>0</v>
      </c>
      <c r="BV148" s="191">
        <f t="shared" si="738"/>
        <v>0</v>
      </c>
      <c r="BW148" s="191">
        <f t="shared" si="738"/>
        <v>0</v>
      </c>
      <c r="BX148" s="191">
        <f t="shared" si="738"/>
        <v>0</v>
      </c>
      <c r="BY148" s="191">
        <f t="shared" si="738"/>
        <v>-10</v>
      </c>
      <c r="BZ148" s="191">
        <f t="shared" si="738"/>
        <v>-15</v>
      </c>
      <c r="CA148" s="191">
        <f t="shared" si="738"/>
        <v>-5</v>
      </c>
      <c r="CB148" s="191">
        <f t="shared" si="738"/>
        <v>-18</v>
      </c>
      <c r="CC148" s="191">
        <f t="shared" si="738"/>
        <v>-7</v>
      </c>
      <c r="CD148" s="191">
        <f t="shared" si="738"/>
        <v>-1</v>
      </c>
      <c r="CE148" s="126">
        <f>SUM(CE143:CE147)</f>
        <v>-8</v>
      </c>
      <c r="CF148" s="328">
        <f t="shared" ref="CF148:CQ148" si="740">SUM(CF143:CF147)</f>
        <v>-13</v>
      </c>
      <c r="CG148" s="328">
        <f t="shared" si="740"/>
        <v>-9</v>
      </c>
      <c r="CH148" s="328">
        <f t="shared" si="740"/>
        <v>-21</v>
      </c>
      <c r="CI148" s="328">
        <f t="shared" si="740"/>
        <v>-18</v>
      </c>
      <c r="CJ148" s="328">
        <f t="shared" si="740"/>
        <v>-14</v>
      </c>
      <c r="CK148" s="328">
        <f t="shared" si="740"/>
        <v>-11</v>
      </c>
      <c r="CL148" s="328">
        <f t="shared" si="740"/>
        <v>6</v>
      </c>
      <c r="CM148" s="328">
        <f t="shared" si="740"/>
        <v>-8</v>
      </c>
      <c r="CN148" s="328">
        <f t="shared" si="740"/>
        <v>10</v>
      </c>
      <c r="CO148" s="328">
        <f t="shared" si="740"/>
        <v>0</v>
      </c>
      <c r="CP148" s="328">
        <f t="shared" si="740"/>
        <v>-4</v>
      </c>
      <c r="CQ148" s="290">
        <f t="shared" si="740"/>
        <v>-6</v>
      </c>
      <c r="CR148" s="328">
        <f t="shared" ref="CR148:CS148" si="741">SUM(CR143:CR147)</f>
        <v>-26</v>
      </c>
      <c r="CS148" s="328">
        <f t="shared" si="741"/>
        <v>7</v>
      </c>
      <c r="CT148" s="328">
        <f t="shared" ref="CT148:DB148" si="742">SUM(CT143:CT147)</f>
        <v>1</v>
      </c>
      <c r="CU148" s="328">
        <f t="shared" si="742"/>
        <v>0</v>
      </c>
      <c r="CV148" s="328">
        <f t="shared" si="742"/>
        <v>0</v>
      </c>
      <c r="CW148" s="328">
        <f t="shared" si="742"/>
        <v>0</v>
      </c>
      <c r="CX148" s="328">
        <f t="shared" si="742"/>
        <v>0</v>
      </c>
      <c r="CY148" s="328">
        <f t="shared" si="742"/>
        <v>0</v>
      </c>
      <c r="CZ148" s="328">
        <f t="shared" si="742"/>
        <v>0</v>
      </c>
      <c r="DA148" s="328">
        <f t="shared" si="742"/>
        <v>0</v>
      </c>
      <c r="DB148" s="203">
        <f t="shared" si="742"/>
        <v>0</v>
      </c>
    </row>
    <row r="149" spans="1:106" x14ac:dyDescent="0.3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6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3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/>
      <c r="BB150" s="191"/>
      <c r="BC150" s="191"/>
      <c r="BD150" s="191"/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43">IF(AE150=0,0,S150-AE150)</f>
        <v>0</v>
      </c>
      <c r="BZ150" s="221">
        <f t="shared" ref="BZ150:BZ154" si="744">IF(AF150=0,0,T150-AF150)</f>
        <v>0</v>
      </c>
      <c r="CA150" s="221">
        <f t="shared" ref="CA150:CA154" si="745">IF(AG150=0,0,U150-AG150)</f>
        <v>0</v>
      </c>
      <c r="CB150" s="221">
        <f t="shared" ref="CB150:CB154" si="746">IF(AH150=0,0,V150-AH150)</f>
        <v>0</v>
      </c>
      <c r="CC150" s="221">
        <f t="shared" ref="CC150:CC154" si="747">IF(AI150=0,0,W150-AI150)</f>
        <v>0</v>
      </c>
      <c r="CD150" s="301">
        <f t="shared" ref="CD150:CD154" si="748">IF(AJ150=0,0,X150-AJ150)</f>
        <v>0</v>
      </c>
      <c r="CE150" s="336">
        <f t="shared" ref="CE150:CJ154" si="749">IF(AK150=0,0,Y150-AK150)</f>
        <v>-98</v>
      </c>
      <c r="CF150" s="221">
        <f t="shared" si="749"/>
        <v>-97</v>
      </c>
      <c r="CG150" s="221">
        <f t="shared" si="749"/>
        <v>-114</v>
      </c>
      <c r="CH150" s="221">
        <f t="shared" si="749"/>
        <v>-187</v>
      </c>
      <c r="CI150" s="221">
        <f t="shared" si="749"/>
        <v>-210</v>
      </c>
      <c r="CJ150" s="221">
        <f t="shared" si="749"/>
        <v>-160</v>
      </c>
      <c r="CK150" s="221">
        <f t="shared" ref="CK150:CK154" si="750">IF(AQ150=0,0,AE150-AQ150)</f>
        <v>-134</v>
      </c>
      <c r="CL150" s="221">
        <f t="shared" ref="CL150:CS154" si="751">IF(AR150=0,0,AF150-AR150)</f>
        <v>-86</v>
      </c>
      <c r="CM150" s="221">
        <f t="shared" si="751"/>
        <v>-74</v>
      </c>
      <c r="CN150" s="221">
        <f t="shared" si="751"/>
        <v>-84</v>
      </c>
      <c r="CO150" s="221">
        <f t="shared" si="751"/>
        <v>-55</v>
      </c>
      <c r="CP150" s="221">
        <f t="shared" si="751"/>
        <v>-95</v>
      </c>
      <c r="CQ150" s="283">
        <f t="shared" si="751"/>
        <v>-26</v>
      </c>
      <c r="CR150" s="221">
        <f t="shared" si="751"/>
        <v>-98</v>
      </c>
      <c r="CS150" s="221">
        <f t="shared" si="751"/>
        <v>-68</v>
      </c>
      <c r="CT150" s="221">
        <f t="shared" ref="CT150:CT154" si="752">IF(AZ150=0,0,AN150-AZ150)</f>
        <v>-87</v>
      </c>
      <c r="CU150" s="221">
        <f t="shared" ref="CU150:CU154" si="753">IF(BA150=0,0,AO150-BA150)</f>
        <v>0</v>
      </c>
      <c r="CV150" s="221">
        <f t="shared" ref="CV150:CV154" si="754">IF(BB150=0,0,AP150-BB150)</f>
        <v>0</v>
      </c>
      <c r="CW150" s="221">
        <f t="shared" ref="CW150:CW154" si="755">IF(BC150=0,0,AQ150-BC150)</f>
        <v>0</v>
      </c>
      <c r="CX150" s="221">
        <f t="shared" ref="CX150:CX154" si="756">IF(BD150=0,0,AR150-BD150)</f>
        <v>0</v>
      </c>
      <c r="CY150" s="221">
        <f t="shared" ref="CY150:CY154" si="757">IF(BE150=0,0,AS150-BE150)</f>
        <v>0</v>
      </c>
      <c r="CZ150" s="221">
        <f t="shared" ref="CZ150:CZ154" si="758">IF(BF150=0,0,AT150-BF150)</f>
        <v>0</v>
      </c>
      <c r="DA150" s="221">
        <f t="shared" ref="DA150:DB154" si="759">IF(BG150=0,0,AU150-BG150)</f>
        <v>0</v>
      </c>
      <c r="DB150" s="284">
        <f t="shared" si="759"/>
        <v>0</v>
      </c>
    </row>
    <row r="151" spans="1:106" x14ac:dyDescent="0.3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/>
      <c r="BB151" s="191"/>
      <c r="BC151" s="191"/>
      <c r="BD151" s="191"/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43"/>
        <v>0</v>
      </c>
      <c r="BZ151" s="221">
        <f t="shared" si="744"/>
        <v>0</v>
      </c>
      <c r="CA151" s="221">
        <f t="shared" si="745"/>
        <v>0</v>
      </c>
      <c r="CB151" s="221">
        <f t="shared" si="746"/>
        <v>0</v>
      </c>
      <c r="CC151" s="221">
        <f t="shared" si="747"/>
        <v>0</v>
      </c>
      <c r="CD151" s="301">
        <f t="shared" si="748"/>
        <v>0</v>
      </c>
      <c r="CE151" s="336">
        <f t="shared" si="749"/>
        <v>0</v>
      </c>
      <c r="CF151" s="221">
        <f t="shared" si="749"/>
        <v>0</v>
      </c>
      <c r="CG151" s="221">
        <f t="shared" si="749"/>
        <v>0</v>
      </c>
      <c r="CH151" s="221">
        <f t="shared" si="749"/>
        <v>-5</v>
      </c>
      <c r="CI151" s="221">
        <f t="shared" si="749"/>
        <v>-92</v>
      </c>
      <c r="CJ151" s="221">
        <f t="shared" si="749"/>
        <v>-62</v>
      </c>
      <c r="CK151" s="221">
        <f t="shared" si="750"/>
        <v>-53</v>
      </c>
      <c r="CL151" s="221">
        <f t="shared" si="751"/>
        <v>-49</v>
      </c>
      <c r="CM151" s="221">
        <f t="shared" si="751"/>
        <v>-43</v>
      </c>
      <c r="CN151" s="221">
        <f t="shared" si="751"/>
        <v>-38</v>
      </c>
      <c r="CO151" s="221">
        <f t="shared" si="751"/>
        <v>-1</v>
      </c>
      <c r="CP151" s="221">
        <f t="shared" si="751"/>
        <v>-2</v>
      </c>
      <c r="CQ151" s="283">
        <f t="shared" si="751"/>
        <v>-5</v>
      </c>
      <c r="CR151" s="221">
        <f t="shared" si="751"/>
        <v>-2</v>
      </c>
      <c r="CS151" s="221">
        <f t="shared" si="751"/>
        <v>-1</v>
      </c>
      <c r="CT151" s="221">
        <f t="shared" si="752"/>
        <v>0</v>
      </c>
      <c r="CU151" s="221">
        <f t="shared" si="753"/>
        <v>0</v>
      </c>
      <c r="CV151" s="221">
        <f t="shared" si="754"/>
        <v>0</v>
      </c>
      <c r="CW151" s="221">
        <f t="shared" si="755"/>
        <v>0</v>
      </c>
      <c r="CX151" s="221">
        <f t="shared" si="756"/>
        <v>0</v>
      </c>
      <c r="CY151" s="221">
        <f t="shared" si="757"/>
        <v>0</v>
      </c>
      <c r="CZ151" s="221">
        <f t="shared" si="758"/>
        <v>0</v>
      </c>
      <c r="DA151" s="221">
        <f t="shared" si="759"/>
        <v>0</v>
      </c>
      <c r="DB151" s="284">
        <f t="shared" si="759"/>
        <v>0</v>
      </c>
    </row>
    <row r="152" spans="1:106" x14ac:dyDescent="0.3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/>
      <c r="BB152" s="191"/>
      <c r="BC152" s="191"/>
      <c r="BD152" s="191"/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43"/>
        <v>0</v>
      </c>
      <c r="BZ152" s="221">
        <f t="shared" si="744"/>
        <v>0</v>
      </c>
      <c r="CA152" s="221">
        <f t="shared" si="745"/>
        <v>0</v>
      </c>
      <c r="CB152" s="221">
        <f t="shared" si="746"/>
        <v>0</v>
      </c>
      <c r="CC152" s="221">
        <f t="shared" si="747"/>
        <v>0</v>
      </c>
      <c r="CD152" s="301">
        <f t="shared" si="748"/>
        <v>0</v>
      </c>
      <c r="CE152" s="336">
        <f t="shared" si="749"/>
        <v>-2</v>
      </c>
      <c r="CF152" s="221">
        <f t="shared" si="749"/>
        <v>-31</v>
      </c>
      <c r="CG152" s="221">
        <f t="shared" si="749"/>
        <v>-7</v>
      </c>
      <c r="CH152" s="221">
        <f t="shared" si="749"/>
        <v>-19</v>
      </c>
      <c r="CI152" s="221">
        <f t="shared" si="749"/>
        <v>-29</v>
      </c>
      <c r="CJ152" s="221">
        <f t="shared" si="749"/>
        <v>-21</v>
      </c>
      <c r="CK152" s="221">
        <f t="shared" si="750"/>
        <v>-18</v>
      </c>
      <c r="CL152" s="221">
        <f t="shared" si="751"/>
        <v>-3</v>
      </c>
      <c r="CM152" s="221">
        <f t="shared" si="751"/>
        <v>-7</v>
      </c>
      <c r="CN152" s="221">
        <f t="shared" si="751"/>
        <v>-7</v>
      </c>
      <c r="CO152" s="221">
        <f t="shared" si="751"/>
        <v>-7</v>
      </c>
      <c r="CP152" s="221">
        <f t="shared" si="751"/>
        <v>-9</v>
      </c>
      <c r="CQ152" s="283">
        <f t="shared" si="751"/>
        <v>-9</v>
      </c>
      <c r="CR152" s="221">
        <f t="shared" si="751"/>
        <v>11</v>
      </c>
      <c r="CS152" s="221">
        <f t="shared" si="751"/>
        <v>-17</v>
      </c>
      <c r="CT152" s="221">
        <f t="shared" si="752"/>
        <v>-6</v>
      </c>
      <c r="CU152" s="221">
        <f t="shared" si="753"/>
        <v>0</v>
      </c>
      <c r="CV152" s="221">
        <f t="shared" si="754"/>
        <v>0</v>
      </c>
      <c r="CW152" s="221">
        <f t="shared" si="755"/>
        <v>0</v>
      </c>
      <c r="CX152" s="221">
        <f t="shared" si="756"/>
        <v>0</v>
      </c>
      <c r="CY152" s="221">
        <f t="shared" si="757"/>
        <v>0</v>
      </c>
      <c r="CZ152" s="221">
        <f t="shared" si="758"/>
        <v>0</v>
      </c>
      <c r="DA152" s="221">
        <f t="shared" si="759"/>
        <v>0</v>
      </c>
      <c r="DB152" s="284">
        <f t="shared" si="759"/>
        <v>0</v>
      </c>
    </row>
    <row r="153" spans="1:106" x14ac:dyDescent="0.3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/>
      <c r="BB153" s="191"/>
      <c r="BC153" s="191"/>
      <c r="BD153" s="191"/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43"/>
        <v>0</v>
      </c>
      <c r="BZ153" s="221">
        <f t="shared" si="744"/>
        <v>0</v>
      </c>
      <c r="CA153" s="221">
        <f t="shared" si="745"/>
        <v>0</v>
      </c>
      <c r="CB153" s="221">
        <f t="shared" si="746"/>
        <v>0</v>
      </c>
      <c r="CC153" s="221">
        <f t="shared" si="747"/>
        <v>0</v>
      </c>
      <c r="CD153" s="301">
        <f t="shared" si="748"/>
        <v>0</v>
      </c>
      <c r="CE153" s="336">
        <f t="shared" si="749"/>
        <v>-3</v>
      </c>
      <c r="CF153" s="221">
        <f t="shared" si="749"/>
        <v>-3</v>
      </c>
      <c r="CG153" s="221">
        <f t="shared" si="749"/>
        <v>-4</v>
      </c>
      <c r="CH153" s="221">
        <f t="shared" si="749"/>
        <v>-1</v>
      </c>
      <c r="CI153" s="221">
        <f t="shared" si="749"/>
        <v>-4</v>
      </c>
      <c r="CJ153" s="221">
        <f t="shared" si="749"/>
        <v>-4</v>
      </c>
      <c r="CK153" s="221">
        <f t="shared" si="750"/>
        <v>-7</v>
      </c>
      <c r="CL153" s="221">
        <f t="shared" si="751"/>
        <v>0</v>
      </c>
      <c r="CM153" s="221">
        <f t="shared" si="751"/>
        <v>-3</v>
      </c>
      <c r="CN153" s="221">
        <f t="shared" si="751"/>
        <v>-2</v>
      </c>
      <c r="CO153" s="221">
        <f t="shared" si="751"/>
        <v>-3</v>
      </c>
      <c r="CP153" s="221">
        <f t="shared" si="751"/>
        <v>-2</v>
      </c>
      <c r="CQ153" s="283">
        <f t="shared" si="751"/>
        <v>0</v>
      </c>
      <c r="CR153" s="221">
        <f t="shared" si="751"/>
        <v>2</v>
      </c>
      <c r="CS153" s="221">
        <f t="shared" si="751"/>
        <v>1</v>
      </c>
      <c r="CT153" s="221">
        <f t="shared" si="752"/>
        <v>-3</v>
      </c>
      <c r="CU153" s="221">
        <f t="shared" si="753"/>
        <v>0</v>
      </c>
      <c r="CV153" s="221">
        <f t="shared" si="754"/>
        <v>0</v>
      </c>
      <c r="CW153" s="221">
        <f t="shared" si="755"/>
        <v>0</v>
      </c>
      <c r="CX153" s="221">
        <f t="shared" si="756"/>
        <v>0</v>
      </c>
      <c r="CY153" s="221">
        <f t="shared" si="757"/>
        <v>0</v>
      </c>
      <c r="CZ153" s="221">
        <f t="shared" si="758"/>
        <v>0</v>
      </c>
      <c r="DA153" s="221">
        <f t="shared" si="759"/>
        <v>0</v>
      </c>
      <c r="DB153" s="284">
        <f t="shared" si="759"/>
        <v>0</v>
      </c>
    </row>
    <row r="154" spans="1:106" x14ac:dyDescent="0.3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/>
      <c r="BB154" s="191"/>
      <c r="BC154" s="191"/>
      <c r="BD154" s="191"/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43"/>
        <v>0</v>
      </c>
      <c r="BZ154" s="221">
        <f t="shared" si="744"/>
        <v>0</v>
      </c>
      <c r="CA154" s="221">
        <f t="shared" si="745"/>
        <v>0</v>
      </c>
      <c r="CB154" s="221">
        <f t="shared" si="746"/>
        <v>0</v>
      </c>
      <c r="CC154" s="221">
        <f t="shared" si="747"/>
        <v>0</v>
      </c>
      <c r="CD154" s="301">
        <f t="shared" si="748"/>
        <v>0</v>
      </c>
      <c r="CE154" s="336">
        <f t="shared" si="749"/>
        <v>-1</v>
      </c>
      <c r="CF154" s="221">
        <f t="shared" si="749"/>
        <v>0</v>
      </c>
      <c r="CG154" s="221">
        <f t="shared" si="749"/>
        <v>0</v>
      </c>
      <c r="CH154" s="221">
        <f t="shared" si="749"/>
        <v>0</v>
      </c>
      <c r="CI154" s="221">
        <f t="shared" si="749"/>
        <v>0</v>
      </c>
      <c r="CJ154" s="221">
        <f t="shared" si="749"/>
        <v>0</v>
      </c>
      <c r="CK154" s="221">
        <f t="shared" si="750"/>
        <v>0</v>
      </c>
      <c r="CL154" s="221">
        <f t="shared" si="751"/>
        <v>0</v>
      </c>
      <c r="CM154" s="221">
        <f t="shared" si="751"/>
        <v>0</v>
      </c>
      <c r="CN154" s="221">
        <f t="shared" si="751"/>
        <v>0</v>
      </c>
      <c r="CO154" s="221">
        <f t="shared" si="751"/>
        <v>0</v>
      </c>
      <c r="CP154" s="221">
        <f t="shared" si="751"/>
        <v>-1</v>
      </c>
      <c r="CQ154" s="283">
        <f t="shared" si="751"/>
        <v>0</v>
      </c>
      <c r="CR154" s="221">
        <f t="shared" si="751"/>
        <v>0</v>
      </c>
      <c r="CS154" s="221">
        <f t="shared" si="751"/>
        <v>0</v>
      </c>
      <c r="CT154" s="221">
        <f t="shared" si="752"/>
        <v>0</v>
      </c>
      <c r="CU154" s="221">
        <f t="shared" si="753"/>
        <v>0</v>
      </c>
      <c r="CV154" s="221">
        <f t="shared" si="754"/>
        <v>0</v>
      </c>
      <c r="CW154" s="221">
        <f t="shared" si="755"/>
        <v>0</v>
      </c>
      <c r="CX154" s="221">
        <f t="shared" si="756"/>
        <v>0</v>
      </c>
      <c r="CY154" s="221">
        <f t="shared" si="757"/>
        <v>0</v>
      </c>
      <c r="CZ154" s="221">
        <f t="shared" si="758"/>
        <v>0</v>
      </c>
      <c r="DA154" s="221">
        <f t="shared" si="759"/>
        <v>0</v>
      </c>
      <c r="DB154" s="284">
        <f t="shared" si="759"/>
        <v>0</v>
      </c>
    </row>
    <row r="155" spans="1:106" ht="15" thickBot="1" x14ac:dyDescent="0.35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60">SUM(AE150:AE154)</f>
        <v>0</v>
      </c>
      <c r="AF155" s="223">
        <f t="shared" si="760"/>
        <v>0</v>
      </c>
      <c r="AG155" s="223">
        <f t="shared" si="760"/>
        <v>0</v>
      </c>
      <c r="AH155" s="223">
        <f t="shared" si="760"/>
        <v>0</v>
      </c>
      <c r="AI155" s="223">
        <f t="shared" si="760"/>
        <v>0</v>
      </c>
      <c r="AJ155" s="268">
        <f t="shared" si="760"/>
        <v>0</v>
      </c>
      <c r="AK155" s="223">
        <f>SUM(AK150:AK154)</f>
        <v>104</v>
      </c>
      <c r="AL155" s="223">
        <f t="shared" ref="AL155:CD155" si="761">SUM(AL150:AL154)</f>
        <v>131</v>
      </c>
      <c r="AM155" s="223">
        <f t="shared" si="761"/>
        <v>125</v>
      </c>
      <c r="AN155" s="223">
        <f t="shared" si="761"/>
        <v>212</v>
      </c>
      <c r="AO155" s="223">
        <f t="shared" ref="AO155" si="762">SUM(AO150:AO154)</f>
        <v>335</v>
      </c>
      <c r="AP155" s="223">
        <f t="shared" si="761"/>
        <v>247</v>
      </c>
      <c r="AQ155" s="223">
        <f t="shared" si="761"/>
        <v>212</v>
      </c>
      <c r="AR155" s="223">
        <f t="shared" si="761"/>
        <v>138</v>
      </c>
      <c r="AS155" s="223">
        <f t="shared" si="761"/>
        <v>127</v>
      </c>
      <c r="AT155" s="223">
        <f t="shared" si="761"/>
        <v>131</v>
      </c>
      <c r="AU155" s="223">
        <f t="shared" si="761"/>
        <v>66</v>
      </c>
      <c r="AV155" s="268">
        <f t="shared" si="761"/>
        <v>109</v>
      </c>
      <c r="AW155" s="223">
        <f t="shared" si="761"/>
        <v>143</v>
      </c>
      <c r="AX155" s="223">
        <f t="shared" si="761"/>
        <v>218</v>
      </c>
      <c r="AY155" s="223">
        <f t="shared" si="761"/>
        <v>210</v>
      </c>
      <c r="AZ155" s="223">
        <f t="shared" si="761"/>
        <v>308</v>
      </c>
      <c r="BA155" s="352"/>
      <c r="BB155" s="352"/>
      <c r="BC155" s="352"/>
      <c r="BD155" s="352"/>
      <c r="BE155" s="352"/>
      <c r="BF155" s="352"/>
      <c r="BG155" s="352"/>
      <c r="BH155" s="353"/>
      <c r="BI155" s="223">
        <f t="shared" si="761"/>
        <v>0</v>
      </c>
      <c r="BJ155" s="223">
        <f t="shared" si="761"/>
        <v>0</v>
      </c>
      <c r="BK155" s="223">
        <f t="shared" si="761"/>
        <v>0</v>
      </c>
      <c r="BL155" s="223">
        <f t="shared" si="761"/>
        <v>0</v>
      </c>
      <c r="BM155" s="223">
        <f t="shared" si="761"/>
        <v>0</v>
      </c>
      <c r="BN155" s="223">
        <f t="shared" si="761"/>
        <v>0</v>
      </c>
      <c r="BO155" s="223">
        <f t="shared" si="761"/>
        <v>0</v>
      </c>
      <c r="BP155" s="223">
        <f t="shared" si="761"/>
        <v>0</v>
      </c>
      <c r="BQ155" s="223">
        <f t="shared" si="761"/>
        <v>0</v>
      </c>
      <c r="BR155" s="268">
        <f t="shared" si="761"/>
        <v>0</v>
      </c>
      <c r="BS155" s="223">
        <f t="shared" si="761"/>
        <v>0</v>
      </c>
      <c r="BT155" s="223">
        <f t="shared" si="761"/>
        <v>0</v>
      </c>
      <c r="BU155" s="223">
        <f t="shared" si="761"/>
        <v>0</v>
      </c>
      <c r="BV155" s="223">
        <f t="shared" si="761"/>
        <v>0</v>
      </c>
      <c r="BW155" s="223">
        <f t="shared" si="761"/>
        <v>0</v>
      </c>
      <c r="BX155" s="223">
        <f t="shared" si="761"/>
        <v>0</v>
      </c>
      <c r="BY155" s="223">
        <f t="shared" si="761"/>
        <v>0</v>
      </c>
      <c r="BZ155" s="223">
        <f t="shared" si="761"/>
        <v>0</v>
      </c>
      <c r="CA155" s="223">
        <f t="shared" si="761"/>
        <v>0</v>
      </c>
      <c r="CB155" s="223">
        <f t="shared" si="761"/>
        <v>0</v>
      </c>
      <c r="CC155" s="223">
        <f t="shared" si="761"/>
        <v>0</v>
      </c>
      <c r="CD155" s="223">
        <f t="shared" si="761"/>
        <v>0</v>
      </c>
      <c r="CE155" s="342">
        <f>SUM(CE150:CE154)</f>
        <v>-104</v>
      </c>
      <c r="CF155" s="321">
        <f>SUM(CF150:CF154)</f>
        <v>-131</v>
      </c>
      <c r="CG155" s="321">
        <f t="shared" ref="CG155:CO155" si="763">SUM(CG150:CG154)</f>
        <v>-125</v>
      </c>
      <c r="CH155" s="321">
        <f t="shared" si="763"/>
        <v>-212</v>
      </c>
      <c r="CI155" s="321">
        <f t="shared" si="763"/>
        <v>-335</v>
      </c>
      <c r="CJ155" s="321">
        <f t="shared" si="763"/>
        <v>-247</v>
      </c>
      <c r="CK155" s="321">
        <f t="shared" si="763"/>
        <v>-212</v>
      </c>
      <c r="CL155" s="321">
        <f t="shared" si="763"/>
        <v>-138</v>
      </c>
      <c r="CM155" s="321">
        <f t="shared" si="763"/>
        <v>-127</v>
      </c>
      <c r="CN155" s="321">
        <f t="shared" si="763"/>
        <v>-131</v>
      </c>
      <c r="CO155" s="321">
        <f t="shared" si="763"/>
        <v>-66</v>
      </c>
      <c r="CP155" s="321">
        <f>SUM(CP150:CP154)</f>
        <v>-109</v>
      </c>
      <c r="CQ155" s="357">
        <f>SUM(CQ150:CQ154)</f>
        <v>-40</v>
      </c>
      <c r="CR155" s="358">
        <f>SUM(CR150:CR154)</f>
        <v>-87</v>
      </c>
      <c r="CS155" s="358">
        <f>SUM(CS150:CS154)</f>
        <v>-85</v>
      </c>
      <c r="CT155" s="358">
        <f t="shared" ref="CT155:DA155" si="764">SUM(CT150:CT154)</f>
        <v>-96</v>
      </c>
      <c r="CU155" s="358">
        <f t="shared" si="764"/>
        <v>0</v>
      </c>
      <c r="CV155" s="358">
        <f t="shared" si="764"/>
        <v>0</v>
      </c>
      <c r="CW155" s="358">
        <f t="shared" si="764"/>
        <v>0</v>
      </c>
      <c r="CX155" s="358">
        <f t="shared" si="764"/>
        <v>0</v>
      </c>
      <c r="CY155" s="358">
        <f t="shared" si="764"/>
        <v>0</v>
      </c>
      <c r="CZ155" s="358">
        <f t="shared" si="764"/>
        <v>0</v>
      </c>
      <c r="DA155" s="358">
        <f t="shared" si="764"/>
        <v>0</v>
      </c>
      <c r="DB155" s="359">
        <f>SUM(DB150:DB154)</f>
        <v>0</v>
      </c>
    </row>
    <row r="156" spans="1:106" ht="15" thickTop="1" x14ac:dyDescent="0.3">
      <c r="A156" s="4"/>
      <c r="B156" s="330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1"/>
      <c r="Q156" s="331"/>
      <c r="R156" s="33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3">
      <c r="A157" s="4"/>
      <c r="B157" s="330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1"/>
      <c r="Q157" s="331"/>
      <c r="R157" s="33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3">
      <c r="A158" s="4"/>
      <c r="B158" s="330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1"/>
      <c r="Q158" s="331"/>
      <c r="R158" s="33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3">
      <c r="A159" s="4"/>
    </row>
    <row r="160" spans="1:106" x14ac:dyDescent="0.3">
      <c r="B160" s="1" t="s">
        <v>27</v>
      </c>
    </row>
    <row r="161" spans="2:2" x14ac:dyDescent="0.3">
      <c r="B161" s="33" t="s">
        <v>28</v>
      </c>
    </row>
    <row r="164" spans="2:2" x14ac:dyDescent="0.3">
      <c r="B164" s="34" t="s">
        <v>26</v>
      </c>
    </row>
    <row r="165" spans="2:2" x14ac:dyDescent="0.3">
      <c r="B165" s="2" t="s">
        <v>29</v>
      </c>
    </row>
    <row r="166" spans="2:2" x14ac:dyDescent="0.3">
      <c r="B166" s="2" t="s">
        <v>30</v>
      </c>
    </row>
    <row r="167" spans="2:2" x14ac:dyDescent="0.3">
      <c r="B167" s="2" t="s">
        <v>31</v>
      </c>
    </row>
    <row r="168" spans="2:2" x14ac:dyDescent="0.3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Taylor, Patrick</cp:lastModifiedBy>
  <cp:lastPrinted>2020-04-09T15:18:08Z</cp:lastPrinted>
  <dcterms:created xsi:type="dcterms:W3CDTF">2020-04-08T09:56:20Z</dcterms:created>
  <dcterms:modified xsi:type="dcterms:W3CDTF">2023-05-08T20:51:46Z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